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7455" activeTab="1"/>
  </bookViews>
  <sheets>
    <sheet name="Zał.nr 1" sheetId="7" r:id="rId1"/>
    <sheet name="Zał. nr 2" sheetId="8" r:id="rId2"/>
    <sheet name="Zal. nr 3" sheetId="6" r:id="rId3"/>
    <sheet name="Zał. nr 4" sheetId="1" r:id="rId4"/>
    <sheet name="Zał. nr 5." sheetId="5" r:id="rId5"/>
    <sheet name="Zał. nr 6" sheetId="2" r:id="rId6"/>
    <sheet name="Zał. nr 7 przedsięzwięcia" sheetId="3" r:id="rId7"/>
    <sheet name="Tabela nr 1." sheetId="4" r:id="rId8"/>
  </sheets>
  <definedNames>
    <definedName name="_xlnm._FilterDatabase" localSheetId="6" hidden="1">'Zał. nr 7 przedsięzwięcia'!$A$7:$H$171</definedName>
    <definedName name="Excel_BuiltIn_Print_Titles_2" localSheetId="7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7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2_1_1" localSheetId="7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6">#REF!</definedName>
    <definedName name="Excel_BuiltIn_Print_Titles_2_1_1">#REF!</definedName>
    <definedName name="Excel_BuiltIn_Print_Titles_3_1" localSheetId="7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 localSheetId="6">#REF!</definedName>
    <definedName name="Excel_BuiltIn_Print_Titles_3_1">#REF!</definedName>
    <definedName name="Excel_BuiltIn_Print_Titles_3_1_1" localSheetId="7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6">#REF!</definedName>
    <definedName name="Excel_BuiltIn_Print_Titles_3_1_1">#REF!</definedName>
    <definedName name="Excel_BuiltIn_Print_Titles_5" localSheetId="7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 localSheetId="6">#REF!</definedName>
    <definedName name="Excel_BuiltIn_Print_Titles_5">#REF!</definedName>
    <definedName name="Excel_BuiltIn_Print_Titles_5_1" localSheetId="7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 localSheetId="6">#REF!</definedName>
    <definedName name="Excel_BuiltIn_Print_Titles_5_1">#REF!</definedName>
    <definedName name="Excel_BuiltIn_Print_Titles_6" localSheetId="7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 localSheetId="6">#REF!</definedName>
    <definedName name="Excel_BuiltIn_Print_Titles_6">#REF!</definedName>
    <definedName name="Excel_BuiltIn_Print_Titles_6_1" localSheetId="7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 localSheetId="6">#REF!</definedName>
    <definedName name="Excel_BuiltIn_Print_Titles_6_1">#REF!</definedName>
    <definedName name="Excel_BuiltIn_Print_Titles_8" localSheetId="7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 localSheetId="6">#REF!</definedName>
    <definedName name="Excel_BuiltIn_Print_Titles_8">#REF!</definedName>
    <definedName name="Excel_BuiltIn_Print_Titles_8_1" localSheetId="7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 localSheetId="6">#REF!</definedName>
    <definedName name="Excel_BuiltIn_Print_Titles_8_1">#REF!</definedName>
    <definedName name="_xlnm.Print_Titles" localSheetId="7">'Tabela nr 1.'!$3:$3</definedName>
    <definedName name="_xlnm.Print_Titles" localSheetId="2">'Zal. nr 3'!$7:$8</definedName>
    <definedName name="_xlnm.Print_Titles" localSheetId="1">'Zał. nr 2'!$3:$3</definedName>
    <definedName name="_xlnm.Print_Titles" localSheetId="3">'Zał. nr 4'!$6:$7</definedName>
    <definedName name="_xlnm.Print_Titles" localSheetId="4">'Zał. nr 5.'!$7:$8</definedName>
    <definedName name="_xlnm.Print_Titles" localSheetId="5">'Zał. nr 6'!$6:$6</definedName>
    <definedName name="_xlnm.Print_Titles" localSheetId="6">'Zał. nr 7 przedsięzwięcia'!$7:$7</definedName>
    <definedName name="_xlnm.Print_Titles" localSheetId="0">'Zał.nr 1'!$3:$3</definedName>
  </definedNames>
  <calcPr calcId="145621"/>
</workbook>
</file>

<file path=xl/calcChain.xml><?xml version="1.0" encoding="utf-8"?>
<calcChain xmlns="http://schemas.openxmlformats.org/spreadsheetml/2006/main">
  <c r="J57" i="5" l="1"/>
  <c r="F69" i="2" l="1"/>
  <c r="E69" i="2"/>
  <c r="G72" i="2"/>
  <c r="G71" i="2"/>
  <c r="G77" i="6"/>
  <c r="H77" i="6"/>
  <c r="I77" i="6"/>
  <c r="K77" i="6"/>
  <c r="F77" i="6"/>
  <c r="I43" i="6"/>
  <c r="K43" i="6" s="1"/>
  <c r="I55" i="5"/>
  <c r="J55" i="5"/>
  <c r="J54" i="5" s="1"/>
  <c r="H55" i="5"/>
  <c r="H54" i="5" s="1"/>
  <c r="G56" i="5"/>
  <c r="I54" i="5"/>
  <c r="F55" i="5"/>
  <c r="F54" i="5" s="1"/>
  <c r="G55" i="5"/>
  <c r="G54" i="5" s="1"/>
  <c r="E54" i="5"/>
  <c r="E55" i="5"/>
  <c r="I76" i="6"/>
  <c r="K76" i="6" s="1"/>
  <c r="I75" i="6"/>
  <c r="K75" i="6" s="1"/>
  <c r="I74" i="6"/>
  <c r="K74" i="6" s="1"/>
  <c r="K73" i="6"/>
  <c r="I73" i="6"/>
  <c r="F73" i="6"/>
  <c r="I72" i="6"/>
  <c r="F72" i="6" s="1"/>
  <c r="F69" i="6" s="1"/>
  <c r="I71" i="6"/>
  <c r="K71" i="6" s="1"/>
  <c r="F71" i="6"/>
  <c r="I70" i="6"/>
  <c r="K70" i="6" s="1"/>
  <c r="F70" i="6"/>
  <c r="H69" i="6"/>
  <c r="G69" i="6"/>
  <c r="I68" i="6"/>
  <c r="K68" i="6" s="1"/>
  <c r="I67" i="6"/>
  <c r="K67" i="6" s="1"/>
  <c r="I66" i="6"/>
  <c r="K66" i="6" s="1"/>
  <c r="I65" i="6"/>
  <c r="F65" i="6" s="1"/>
  <c r="H65" i="6"/>
  <c r="G65" i="6"/>
  <c r="K63" i="6"/>
  <c r="I63" i="6"/>
  <c r="I62" i="6"/>
  <c r="K62" i="6" s="1"/>
  <c r="K61" i="6"/>
  <c r="I61" i="6"/>
  <c r="F61" i="6" s="1"/>
  <c r="F60" i="6" s="1"/>
  <c r="I60" i="6"/>
  <c r="H60" i="6"/>
  <c r="G60" i="6"/>
  <c r="I59" i="6"/>
  <c r="K59" i="6" s="1"/>
  <c r="I58" i="6"/>
  <c r="K58" i="6" s="1"/>
  <c r="K57" i="6"/>
  <c r="I57" i="6"/>
  <c r="I56" i="6"/>
  <c r="K56" i="6" s="1"/>
  <c r="I55" i="6"/>
  <c r="K55" i="6" s="1"/>
  <c r="I54" i="6"/>
  <c r="K54" i="6" s="1"/>
  <c r="F54" i="6"/>
  <c r="I53" i="6"/>
  <c r="K53" i="6" s="1"/>
  <c r="I52" i="6"/>
  <c r="K52" i="6" s="1"/>
  <c r="I51" i="6"/>
  <c r="F51" i="6" s="1"/>
  <c r="I50" i="6"/>
  <c r="K50" i="6" s="1"/>
  <c r="K49" i="6"/>
  <c r="I49" i="6"/>
  <c r="I48" i="6"/>
  <c r="K48" i="6" s="1"/>
  <c r="I47" i="6"/>
  <c r="K47" i="6" s="1"/>
  <c r="I46" i="6"/>
  <c r="K46" i="6" s="1"/>
  <c r="K45" i="6"/>
  <c r="I45" i="6"/>
  <c r="I44" i="6"/>
  <c r="K44" i="6" s="1"/>
  <c r="I42" i="6"/>
  <c r="K42" i="6" s="1"/>
  <c r="I41" i="6"/>
  <c r="F41" i="6" s="1"/>
  <c r="I40" i="6"/>
  <c r="K40" i="6" s="1"/>
  <c r="K39" i="6"/>
  <c r="I39" i="6"/>
  <c r="F39" i="6"/>
  <c r="I38" i="6"/>
  <c r="F38" i="6" s="1"/>
  <c r="I37" i="6"/>
  <c r="K37" i="6" s="1"/>
  <c r="K36" i="6"/>
  <c r="I36" i="6"/>
  <c r="I35" i="6"/>
  <c r="K35" i="6" s="1"/>
  <c r="I34" i="6"/>
  <c r="K34" i="6" s="1"/>
  <c r="I33" i="6"/>
  <c r="F33" i="6" s="1"/>
  <c r="I32" i="6"/>
  <c r="K32" i="6" s="1"/>
  <c r="K31" i="6"/>
  <c r="I31" i="6"/>
  <c r="F31" i="6"/>
  <c r="I30" i="6"/>
  <c r="K30" i="6" s="1"/>
  <c r="F30" i="6" s="1"/>
  <c r="I29" i="6"/>
  <c r="F29" i="6" s="1"/>
  <c r="G28" i="6"/>
  <c r="F28" i="6"/>
  <c r="I27" i="6"/>
  <c r="K27" i="6" s="1"/>
  <c r="I26" i="6"/>
  <c r="F26" i="6" s="1"/>
  <c r="I25" i="6"/>
  <c r="K25" i="6" s="1"/>
  <c r="K24" i="6"/>
  <c r="I24" i="6"/>
  <c r="I23" i="6"/>
  <c r="F23" i="6" s="1"/>
  <c r="I22" i="6"/>
  <c r="K22" i="6" s="1"/>
  <c r="F22" i="6"/>
  <c r="I21" i="6"/>
  <c r="K21" i="6" s="1"/>
  <c r="K20" i="6"/>
  <c r="I20" i="6"/>
  <c r="F20" i="6" s="1"/>
  <c r="I19" i="6"/>
  <c r="F19" i="6" s="1"/>
  <c r="I18" i="6"/>
  <c r="K18" i="6" s="1"/>
  <c r="I17" i="6"/>
  <c r="K17" i="6" s="1"/>
  <c r="I16" i="6"/>
  <c r="K16" i="6" s="1"/>
  <c r="I15" i="6"/>
  <c r="F15" i="6" s="1"/>
  <c r="I14" i="6"/>
  <c r="K14" i="6" s="1"/>
  <c r="F14" i="6"/>
  <c r="I13" i="6"/>
  <c r="K13" i="6" s="1"/>
  <c r="F13" i="6"/>
  <c r="I12" i="6"/>
  <c r="F12" i="6" s="1"/>
  <c r="I11" i="6"/>
  <c r="K11" i="6" s="1"/>
  <c r="I10" i="6"/>
  <c r="K10" i="6" s="1"/>
  <c r="I9" i="6"/>
  <c r="K12" i="6" l="1"/>
  <c r="F21" i="6"/>
  <c r="F32" i="6"/>
  <c r="F42" i="6"/>
  <c r="F50" i="6"/>
  <c r="F53" i="6"/>
  <c r="K26" i="6"/>
  <c r="K38" i="6"/>
  <c r="K41" i="6"/>
  <c r="K65" i="6"/>
  <c r="K60" i="6"/>
  <c r="K69" i="6"/>
  <c r="K19" i="6"/>
  <c r="I28" i="6"/>
  <c r="K28" i="6" s="1"/>
  <c r="K29" i="6"/>
  <c r="K33" i="6"/>
  <c r="K51" i="6"/>
  <c r="K72" i="6"/>
  <c r="F74" i="6"/>
  <c r="K9" i="6"/>
  <c r="K15" i="6"/>
  <c r="K23" i="6"/>
  <c r="F9" i="6"/>
  <c r="F52" i="6"/>
  <c r="I69" i="6"/>
  <c r="J61" i="5" l="1"/>
  <c r="J59" i="5" s="1"/>
  <c r="J58" i="5" s="1"/>
  <c r="G60" i="5"/>
  <c r="I59" i="5"/>
  <c r="I58" i="5" s="1"/>
  <c r="H59" i="5"/>
  <c r="G59" i="5"/>
  <c r="F59" i="5"/>
  <c r="F58" i="5" s="1"/>
  <c r="E59" i="5"/>
  <c r="E58" i="5" s="1"/>
  <c r="H58" i="5"/>
  <c r="G58" i="5"/>
  <c r="J53" i="5"/>
  <c r="J51" i="5" s="1"/>
  <c r="G52" i="5"/>
  <c r="G51" i="5" s="1"/>
  <c r="I51" i="5"/>
  <c r="H51" i="5"/>
  <c r="F51" i="5"/>
  <c r="E51" i="5"/>
  <c r="J50" i="5"/>
  <c r="J49" i="5"/>
  <c r="J48" i="5"/>
  <c r="J47" i="5"/>
  <c r="J46" i="5"/>
  <c r="J45" i="5"/>
  <c r="J44" i="5"/>
  <c r="J43" i="5"/>
  <c r="J42" i="5"/>
  <c r="J41" i="5"/>
  <c r="G40" i="5"/>
  <c r="I39" i="5"/>
  <c r="H39" i="5"/>
  <c r="G39" i="5"/>
  <c r="F39" i="5"/>
  <c r="E39" i="5"/>
  <c r="J38" i="5"/>
  <c r="J36" i="5" s="1"/>
  <c r="G37" i="5"/>
  <c r="I36" i="5"/>
  <c r="H36" i="5"/>
  <c r="G36" i="5"/>
  <c r="F36" i="5"/>
  <c r="E36" i="5"/>
  <c r="J35" i="5"/>
  <c r="J33" i="5" s="1"/>
  <c r="G34" i="5"/>
  <c r="I33" i="5"/>
  <c r="H33" i="5"/>
  <c r="G33" i="5"/>
  <c r="F33" i="5"/>
  <c r="E33" i="5"/>
  <c r="J32" i="5"/>
  <c r="J30" i="5" s="1"/>
  <c r="G31" i="5"/>
  <c r="G30" i="5" s="1"/>
  <c r="I30" i="5"/>
  <c r="H30" i="5"/>
  <c r="F30" i="5"/>
  <c r="E30" i="5"/>
  <c r="E29" i="5" s="1"/>
  <c r="J28" i="5"/>
  <c r="J26" i="5" s="1"/>
  <c r="G27" i="5"/>
  <c r="I26" i="5"/>
  <c r="H26" i="5"/>
  <c r="G26" i="5"/>
  <c r="F26" i="5"/>
  <c r="E26" i="5"/>
  <c r="J25" i="5"/>
  <c r="J23" i="5" s="1"/>
  <c r="G24" i="5"/>
  <c r="I23" i="5"/>
  <c r="I19" i="5" s="1"/>
  <c r="H23" i="5"/>
  <c r="G23" i="5"/>
  <c r="F23" i="5"/>
  <c r="E23" i="5"/>
  <c r="E19" i="5" s="1"/>
  <c r="J22" i="5"/>
  <c r="J20" i="5" s="1"/>
  <c r="G21" i="5"/>
  <c r="I20" i="5"/>
  <c r="H20" i="5"/>
  <c r="G20" i="5"/>
  <c r="F20" i="5"/>
  <c r="E20" i="5"/>
  <c r="H19" i="5"/>
  <c r="J18" i="5"/>
  <c r="J17" i="5" s="1"/>
  <c r="J16" i="5" s="1"/>
  <c r="I17" i="5"/>
  <c r="I16" i="5" s="1"/>
  <c r="H17" i="5"/>
  <c r="H16" i="5" s="1"/>
  <c r="J15" i="5"/>
  <c r="J14" i="5" s="1"/>
  <c r="J13" i="5" s="1"/>
  <c r="I14" i="5"/>
  <c r="I13" i="5" s="1"/>
  <c r="H14" i="5"/>
  <c r="H13" i="5" s="1"/>
  <c r="G12" i="5"/>
  <c r="G11" i="5"/>
  <c r="F10" i="5"/>
  <c r="F9" i="5" s="1"/>
  <c r="E10" i="5"/>
  <c r="E9" i="5" s="1"/>
  <c r="J19" i="5" l="1"/>
  <c r="F19" i="5"/>
  <c r="E62" i="5"/>
  <c r="G19" i="5"/>
  <c r="H29" i="5"/>
  <c r="H62" i="5" s="1"/>
  <c r="J39" i="5"/>
  <c r="J29" i="5" s="1"/>
  <c r="J62" i="5" s="1"/>
  <c r="I29" i="5"/>
  <c r="I62" i="5" s="1"/>
  <c r="F29" i="5"/>
  <c r="F62" i="5" s="1"/>
  <c r="G29" i="5"/>
  <c r="G10" i="5"/>
  <c r="G9" i="5" s="1"/>
  <c r="G62" i="5" l="1"/>
  <c r="C114" i="4"/>
  <c r="F113" i="4"/>
  <c r="F112" i="4"/>
  <c r="F111" i="4"/>
  <c r="F110" i="4"/>
  <c r="D109" i="4"/>
  <c r="F109" i="4" s="1"/>
  <c r="F108" i="4"/>
  <c r="F107" i="4"/>
  <c r="F106" i="4"/>
  <c r="F105" i="4"/>
  <c r="F104" i="4"/>
  <c r="F103" i="4"/>
  <c r="D102" i="4"/>
  <c r="F102" i="4" s="1"/>
  <c r="F101" i="4"/>
  <c r="F100" i="4"/>
  <c r="F99" i="4"/>
  <c r="F98" i="4"/>
  <c r="D97" i="4"/>
  <c r="F97" i="4" s="1"/>
  <c r="F96" i="4"/>
  <c r="F95" i="4"/>
  <c r="F94" i="4"/>
  <c r="F93" i="4"/>
  <c r="F92" i="4"/>
  <c r="F91" i="4"/>
  <c r="D90" i="4"/>
  <c r="F90" i="4" s="1"/>
  <c r="F89" i="4"/>
  <c r="F88" i="4"/>
  <c r="F87" i="4"/>
  <c r="F86" i="4"/>
  <c r="F85" i="4"/>
  <c r="F84" i="4"/>
  <c r="F83" i="4"/>
  <c r="F82" i="4"/>
  <c r="D81" i="4"/>
  <c r="F81" i="4" s="1"/>
  <c r="F80" i="4"/>
  <c r="F79" i="4"/>
  <c r="F78" i="4"/>
  <c r="F77" i="4"/>
  <c r="F76" i="4"/>
  <c r="F75" i="4"/>
  <c r="F74" i="4"/>
  <c r="F73" i="4"/>
  <c r="F72" i="4"/>
  <c r="F71" i="4"/>
  <c r="F70" i="4" s="1"/>
  <c r="E70" i="4"/>
  <c r="E114" i="4" s="1"/>
  <c r="D70" i="4"/>
  <c r="F69" i="4"/>
  <c r="F68" i="4"/>
  <c r="F67" i="4"/>
  <c r="F66" i="4"/>
  <c r="F65" i="4"/>
  <c r="D65" i="4"/>
  <c r="F64" i="4"/>
  <c r="F60" i="4" s="1"/>
  <c r="F63" i="4"/>
  <c r="F62" i="4"/>
  <c r="F61" i="4"/>
  <c r="D60" i="4"/>
  <c r="F59" i="4"/>
  <c r="F58" i="4"/>
  <c r="F57" i="4"/>
  <c r="F56" i="4"/>
  <c r="F55" i="4"/>
  <c r="F54" i="4"/>
  <c r="F53" i="4"/>
  <c r="D53" i="4"/>
  <c r="F52" i="4"/>
  <c r="F51" i="4"/>
  <c r="F50" i="4"/>
  <c r="D50" i="4"/>
  <c r="F49" i="4"/>
  <c r="F48" i="4"/>
  <c r="F47" i="4"/>
  <c r="F46" i="4"/>
  <c r="F45" i="4"/>
  <c r="D44" i="4"/>
  <c r="F44" i="4" s="1"/>
  <c r="F43" i="4"/>
  <c r="F42" i="4"/>
  <c r="F41" i="4"/>
  <c r="F40" i="4"/>
  <c r="F39" i="4"/>
  <c r="D39" i="4"/>
  <c r="F38" i="4"/>
  <c r="F37" i="4"/>
  <c r="F36" i="4"/>
  <c r="F35" i="4"/>
  <c r="F34" i="4"/>
  <c r="F33" i="4"/>
  <c r="F32" i="4"/>
  <c r="F31" i="4"/>
  <c r="F30" i="4"/>
  <c r="F29" i="4"/>
  <c r="D29" i="4"/>
  <c r="F28" i="4"/>
  <c r="F27" i="4"/>
  <c r="F26" i="4"/>
  <c r="F25" i="4"/>
  <c r="F24" i="4"/>
  <c r="D23" i="4"/>
  <c r="F23" i="4" s="1"/>
  <c r="F22" i="4"/>
  <c r="F21" i="4"/>
  <c r="F20" i="4"/>
  <c r="F19" i="4"/>
  <c r="F18" i="4"/>
  <c r="D17" i="4"/>
  <c r="F17" i="4" s="1"/>
  <c r="F16" i="4"/>
  <c r="F15" i="4"/>
  <c r="F14" i="4"/>
  <c r="F13" i="4"/>
  <c r="F12" i="4"/>
  <c r="F11" i="4"/>
  <c r="D10" i="4"/>
  <c r="F10" i="4" s="1"/>
  <c r="F9" i="4"/>
  <c r="F8" i="4"/>
  <c r="F7" i="4"/>
  <c r="F6" i="4"/>
  <c r="F5" i="4"/>
  <c r="F4" i="4" s="1"/>
  <c r="E4" i="4"/>
  <c r="D4" i="4"/>
  <c r="H173" i="3"/>
  <c r="H172" i="3"/>
  <c r="H171" i="3"/>
  <c r="H170" i="3" s="1"/>
  <c r="G170" i="3"/>
  <c r="F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G157" i="3"/>
  <c r="F157" i="3"/>
  <c r="H156" i="3"/>
  <c r="H155" i="3" s="1"/>
  <c r="G155" i="3"/>
  <c r="F155" i="3"/>
  <c r="H153" i="3"/>
  <c r="H152" i="3" s="1"/>
  <c r="G152" i="3"/>
  <c r="F152" i="3"/>
  <c r="H151" i="3"/>
  <c r="H150" i="3" s="1"/>
  <c r="H149" i="3" s="1"/>
  <c r="G150" i="3"/>
  <c r="F150" i="3"/>
  <c r="F149" i="3"/>
  <c r="H147" i="3"/>
  <c r="H146" i="3"/>
  <c r="H145" i="3"/>
  <c r="H144" i="3"/>
  <c r="H143" i="3"/>
  <c r="H142" i="3"/>
  <c r="H141" i="3"/>
  <c r="H140" i="3"/>
  <c r="H139" i="3"/>
  <c r="H138" i="3"/>
  <c r="H137" i="3"/>
  <c r="G136" i="3"/>
  <c r="F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19" i="3" s="1"/>
  <c r="H121" i="3"/>
  <c r="H120" i="3"/>
  <c r="G119" i="3"/>
  <c r="F119" i="3"/>
  <c r="H118" i="3"/>
  <c r="H117" i="3"/>
  <c r="G117" i="3"/>
  <c r="F117" i="3"/>
  <c r="G116" i="3"/>
  <c r="F116" i="3"/>
  <c r="H115" i="3"/>
  <c r="H114" i="3" s="1"/>
  <c r="G114" i="3"/>
  <c r="F114" i="3"/>
  <c r="H113" i="3"/>
  <c r="H112" i="3" s="1"/>
  <c r="H111" i="3" s="1"/>
  <c r="G112" i="3"/>
  <c r="G111" i="3" s="1"/>
  <c r="F112" i="3"/>
  <c r="F111" i="3"/>
  <c r="H110" i="3"/>
  <c r="H109" i="3" s="1"/>
  <c r="G109" i="3"/>
  <c r="F109" i="3"/>
  <c r="H108" i="3"/>
  <c r="H107" i="3"/>
  <c r="H106" i="3"/>
  <c r="H105" i="3"/>
  <c r="H104" i="3"/>
  <c r="H103" i="3"/>
  <c r="H102" i="3"/>
  <c r="H101" i="3"/>
  <c r="G101" i="3"/>
  <c r="F101" i="3"/>
  <c r="H100" i="3"/>
  <c r="H99" i="3"/>
  <c r="G99" i="3"/>
  <c r="G75" i="3" s="1"/>
  <c r="F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 s="1"/>
  <c r="G84" i="3"/>
  <c r="F84" i="3"/>
  <c r="H83" i="3"/>
  <c r="H82" i="3"/>
  <c r="H80" i="3" s="1"/>
  <c r="H81" i="3"/>
  <c r="G80" i="3"/>
  <c r="F80" i="3"/>
  <c r="H79" i="3"/>
  <c r="H78" i="3"/>
  <c r="G78" i="3"/>
  <c r="F78" i="3"/>
  <c r="H77" i="3"/>
  <c r="H76" i="3"/>
  <c r="G76" i="3"/>
  <c r="F76" i="3"/>
  <c r="F75" i="3"/>
  <c r="F74" i="3" s="1"/>
  <c r="H73" i="3"/>
  <c r="H72" i="3" s="1"/>
  <c r="H71" i="3" s="1"/>
  <c r="G72" i="3"/>
  <c r="F72" i="3"/>
  <c r="F71" i="3" s="1"/>
  <c r="G71" i="3"/>
  <c r="H70" i="3"/>
  <c r="H69" i="3"/>
  <c r="H68" i="3" s="1"/>
  <c r="G68" i="3"/>
  <c r="F68" i="3"/>
  <c r="H67" i="3"/>
  <c r="H66" i="3"/>
  <c r="H65" i="3"/>
  <c r="H64" i="3"/>
  <c r="H63" i="3"/>
  <c r="H62" i="3"/>
  <c r="H61" i="3" s="1"/>
  <c r="G61" i="3"/>
  <c r="F61" i="3"/>
  <c r="H60" i="3"/>
  <c r="H59" i="3" s="1"/>
  <c r="G59" i="3"/>
  <c r="F59" i="3"/>
  <c r="F58" i="3" s="1"/>
  <c r="F57" i="3" s="1"/>
  <c r="G58" i="3"/>
  <c r="G57" i="3"/>
  <c r="H56" i="3"/>
  <c r="H55" i="3"/>
  <c r="H54" i="3"/>
  <c r="H53" i="3" s="1"/>
  <c r="H52" i="3" s="1"/>
  <c r="H51" i="3" s="1"/>
  <c r="G53" i="3"/>
  <c r="F53" i="3"/>
  <c r="F52" i="3" s="1"/>
  <c r="F51" i="3" s="1"/>
  <c r="G52" i="3"/>
  <c r="G51" i="3"/>
  <c r="H50" i="3"/>
  <c r="G49" i="3"/>
  <c r="H49" i="3" s="1"/>
  <c r="F49" i="3"/>
  <c r="H48" i="3"/>
  <c r="H47" i="3"/>
  <c r="H46" i="3"/>
  <c r="H45" i="3" s="1"/>
  <c r="H44" i="3" s="1"/>
  <c r="H43" i="3" s="1"/>
  <c r="G45" i="3"/>
  <c r="G44" i="3" s="1"/>
  <c r="G43" i="3" s="1"/>
  <c r="F45" i="3"/>
  <c r="F44" i="3" s="1"/>
  <c r="F43" i="3" s="1"/>
  <c r="H42" i="3"/>
  <c r="H41" i="3"/>
  <c r="H40" i="3" s="1"/>
  <c r="H39" i="3" s="1"/>
  <c r="H38" i="3" s="1"/>
  <c r="G40" i="3"/>
  <c r="F40" i="3"/>
  <c r="G39" i="3"/>
  <c r="F39" i="3"/>
  <c r="G38" i="3"/>
  <c r="F38" i="3"/>
  <c r="H37" i="3"/>
  <c r="H36" i="3"/>
  <c r="H35" i="3"/>
  <c r="H34" i="3"/>
  <c r="H33" i="3"/>
  <c r="H32" i="3"/>
  <c r="H31" i="3"/>
  <c r="H30" i="3"/>
  <c r="G30" i="3"/>
  <c r="F30" i="3"/>
  <c r="H29" i="3"/>
  <c r="H28" i="3"/>
  <c r="H27" i="3"/>
  <c r="H26" i="3"/>
  <c r="H25" i="3"/>
  <c r="H24" i="3"/>
  <c r="H21" i="3" s="1"/>
  <c r="H20" i="3" s="1"/>
  <c r="H19" i="3" s="1"/>
  <c r="H23" i="3"/>
  <c r="H22" i="3"/>
  <c r="G21" i="3"/>
  <c r="G20" i="3" s="1"/>
  <c r="G19" i="3" s="1"/>
  <c r="F21" i="3"/>
  <c r="F20" i="3"/>
  <c r="F19" i="3" s="1"/>
  <c r="H18" i="3"/>
  <c r="H17" i="3" s="1"/>
  <c r="G17" i="3"/>
  <c r="G177" i="3" s="1"/>
  <c r="F17" i="3"/>
  <c r="F177" i="3" s="1"/>
  <c r="H16" i="3"/>
  <c r="H15" i="3"/>
  <c r="H14" i="3" s="1"/>
  <c r="G14" i="3"/>
  <c r="F14" i="3"/>
  <c r="H13" i="3"/>
  <c r="H12" i="3"/>
  <c r="H11" i="3"/>
  <c r="G10" i="3"/>
  <c r="G9" i="3" s="1"/>
  <c r="G8" i="3" s="1"/>
  <c r="F10" i="3"/>
  <c r="G116" i="2"/>
  <c r="G115" i="2" s="1"/>
  <c r="F115" i="2"/>
  <c r="E115" i="2"/>
  <c r="G114" i="2"/>
  <c r="G113" i="2" s="1"/>
  <c r="F113" i="2"/>
  <c r="F112" i="2" s="1"/>
  <c r="E113" i="2"/>
  <c r="G111" i="2"/>
  <c r="G110" i="2" s="1"/>
  <c r="G109" i="2" s="1"/>
  <c r="F110" i="2"/>
  <c r="F109" i="2" s="1"/>
  <c r="E110" i="2"/>
  <c r="E109" i="2"/>
  <c r="G106" i="2"/>
  <c r="G105" i="2"/>
  <c r="G104" i="2" s="1"/>
  <c r="F105" i="2"/>
  <c r="E105" i="2"/>
  <c r="E104" i="2" s="1"/>
  <c r="F104" i="2"/>
  <c r="G102" i="2"/>
  <c r="G101" i="2" s="1"/>
  <c r="G100" i="2" s="1"/>
  <c r="F101" i="2"/>
  <c r="F100" i="2" s="1"/>
  <c r="F93" i="2" s="1"/>
  <c r="F92" i="2" s="1"/>
  <c r="E101" i="2"/>
  <c r="E100" i="2"/>
  <c r="G99" i="2"/>
  <c r="G98" i="2"/>
  <c r="G97" i="2" s="1"/>
  <c r="F98" i="2"/>
  <c r="E98" i="2"/>
  <c r="E97" i="2" s="1"/>
  <c r="F97" i="2"/>
  <c r="G96" i="2"/>
  <c r="G95" i="2" s="1"/>
  <c r="G94" i="2" s="1"/>
  <c r="F95" i="2"/>
  <c r="F94" i="2" s="1"/>
  <c r="E95" i="2"/>
  <c r="E94" i="2"/>
  <c r="G88" i="2"/>
  <c r="G87" i="2" s="1"/>
  <c r="G86" i="2" s="1"/>
  <c r="F87" i="2"/>
  <c r="F86" i="2" s="1"/>
  <c r="E87" i="2"/>
  <c r="E86" i="2"/>
  <c r="G85" i="2"/>
  <c r="G84" i="2"/>
  <c r="G81" i="2" s="1"/>
  <c r="F84" i="2"/>
  <c r="E84" i="2"/>
  <c r="E81" i="2" s="1"/>
  <c r="G83" i="2"/>
  <c r="G82" i="2"/>
  <c r="F82" i="2"/>
  <c r="E82" i="2"/>
  <c r="F81" i="2"/>
  <c r="G80" i="2"/>
  <c r="G79" i="2" s="1"/>
  <c r="G78" i="2" s="1"/>
  <c r="F79" i="2"/>
  <c r="F78" i="2" s="1"/>
  <c r="E79" i="2"/>
  <c r="E78" i="2"/>
  <c r="G77" i="2"/>
  <c r="G76" i="2"/>
  <c r="F76" i="2"/>
  <c r="E76" i="2"/>
  <c r="G75" i="2"/>
  <c r="G74" i="2"/>
  <c r="G73" i="2" s="1"/>
  <c r="F74" i="2"/>
  <c r="E74" i="2"/>
  <c r="E73" i="2" s="1"/>
  <c r="F73" i="2"/>
  <c r="G70" i="2"/>
  <c r="F66" i="2"/>
  <c r="G68" i="2"/>
  <c r="G67" i="2" s="1"/>
  <c r="F67" i="2"/>
  <c r="E67" i="2"/>
  <c r="E66" i="2"/>
  <c r="G65" i="2"/>
  <c r="G64" i="2"/>
  <c r="F64" i="2"/>
  <c r="E64" i="2"/>
  <c r="G63" i="2"/>
  <c r="G62" i="2"/>
  <c r="G61" i="2" s="1"/>
  <c r="F62" i="2"/>
  <c r="E62" i="2"/>
  <c r="E61" i="2" s="1"/>
  <c r="F61" i="2"/>
  <c r="G60" i="2"/>
  <c r="G59" i="2" s="1"/>
  <c r="G58" i="2" s="1"/>
  <c r="F59" i="2"/>
  <c r="F58" i="2" s="1"/>
  <c r="E59" i="2"/>
  <c r="E58" i="2"/>
  <c r="G56" i="2"/>
  <c r="G55" i="2" s="1"/>
  <c r="F55" i="2"/>
  <c r="E55" i="2"/>
  <c r="G54" i="2"/>
  <c r="G53" i="2" s="1"/>
  <c r="F53" i="2"/>
  <c r="E53" i="2"/>
  <c r="G52" i="2"/>
  <c r="G51" i="2" s="1"/>
  <c r="F51" i="2"/>
  <c r="E51" i="2"/>
  <c r="G50" i="2"/>
  <c r="G49" i="2" s="1"/>
  <c r="F49" i="2"/>
  <c r="E49" i="2"/>
  <c r="G45" i="2"/>
  <c r="G44" i="2"/>
  <c r="G43" i="2" s="1"/>
  <c r="F44" i="2"/>
  <c r="E44" i="2"/>
  <c r="E43" i="2" s="1"/>
  <c r="F43" i="2"/>
  <c r="G42" i="2"/>
  <c r="G41" i="2" s="1"/>
  <c r="G40" i="2" s="1"/>
  <c r="G39" i="2" s="1"/>
  <c r="F41" i="2"/>
  <c r="F40" i="2" s="1"/>
  <c r="F39" i="2" s="1"/>
  <c r="E41" i="2"/>
  <c r="E40" i="2"/>
  <c r="G38" i="2"/>
  <c r="G37" i="2" s="1"/>
  <c r="F37" i="2"/>
  <c r="E37" i="2"/>
  <c r="G36" i="2"/>
  <c r="G35" i="2" s="1"/>
  <c r="F35" i="2"/>
  <c r="F32" i="2" s="1"/>
  <c r="E35" i="2"/>
  <c r="G34" i="2"/>
  <c r="G33" i="2" s="1"/>
  <c r="F33" i="2"/>
  <c r="E33" i="2"/>
  <c r="E32" i="2"/>
  <c r="G31" i="2"/>
  <c r="G30" i="2"/>
  <c r="G29" i="2" s="1"/>
  <c r="F30" i="2"/>
  <c r="E30" i="2"/>
  <c r="E29" i="2" s="1"/>
  <c r="F29" i="2"/>
  <c r="G28" i="2"/>
  <c r="G27" i="2" s="1"/>
  <c r="F27" i="2"/>
  <c r="E27" i="2"/>
  <c r="G26" i="2"/>
  <c r="G25" i="2" s="1"/>
  <c r="F25" i="2"/>
  <c r="E25" i="2"/>
  <c r="G24" i="2"/>
  <c r="G23" i="2" s="1"/>
  <c r="F23" i="2"/>
  <c r="E23" i="2"/>
  <c r="G22" i="2"/>
  <c r="G21" i="2" s="1"/>
  <c r="G20" i="2" s="1"/>
  <c r="F21" i="2"/>
  <c r="F20" i="2" s="1"/>
  <c r="E21" i="2"/>
  <c r="E20" i="2"/>
  <c r="G19" i="2"/>
  <c r="G18" i="2"/>
  <c r="G17" i="2" s="1"/>
  <c r="F18" i="2"/>
  <c r="E18" i="2"/>
  <c r="E17" i="2" s="1"/>
  <c r="E16" i="2" s="1"/>
  <c r="F17" i="2"/>
  <c r="F16" i="2" s="1"/>
  <c r="G15" i="2"/>
  <c r="G14" i="2"/>
  <c r="F14" i="2"/>
  <c r="E14" i="2"/>
  <c r="G13" i="2"/>
  <c r="G12" i="2"/>
  <c r="F12" i="2"/>
  <c r="E12" i="2"/>
  <c r="G11" i="2"/>
  <c r="G10" i="2"/>
  <c r="G9" i="2" s="1"/>
  <c r="G8" i="2" s="1"/>
  <c r="F10" i="2"/>
  <c r="E10" i="2"/>
  <c r="E9" i="2" s="1"/>
  <c r="E8" i="2" s="1"/>
  <c r="F9" i="2"/>
  <c r="F8" i="2" s="1"/>
  <c r="F57" i="2" l="1"/>
  <c r="G69" i="2"/>
  <c r="G66" i="2" s="1"/>
  <c r="G57" i="2" s="1"/>
  <c r="G149" i="3"/>
  <c r="H136" i="3"/>
  <c r="H116" i="3" s="1"/>
  <c r="H10" i="3"/>
  <c r="H9" i="3" s="1"/>
  <c r="H8" i="3" s="1"/>
  <c r="F9" i="3"/>
  <c r="F8" i="3" s="1"/>
  <c r="H177" i="3"/>
  <c r="H157" i="3"/>
  <c r="H154" i="3" s="1"/>
  <c r="H148" i="3" s="1"/>
  <c r="G154" i="3"/>
  <c r="G148" i="3" s="1"/>
  <c r="F154" i="3"/>
  <c r="F148" i="3" s="1"/>
  <c r="F174" i="3" s="1"/>
  <c r="F176" i="3" s="1"/>
  <c r="G112" i="2"/>
  <c r="E112" i="2"/>
  <c r="F108" i="2"/>
  <c r="F107" i="2" s="1"/>
  <c r="F117" i="2" s="1"/>
  <c r="G108" i="2"/>
  <c r="G107" i="2" s="1"/>
  <c r="F48" i="2"/>
  <c r="F47" i="2" s="1"/>
  <c r="F46" i="2" s="1"/>
  <c r="E48" i="2"/>
  <c r="E47" i="2" s="1"/>
  <c r="F114" i="4"/>
  <c r="D114" i="4"/>
  <c r="H58" i="3"/>
  <c r="H57" i="3" s="1"/>
  <c r="G74" i="3"/>
  <c r="H75" i="3"/>
  <c r="G32" i="2"/>
  <c r="E39" i="2"/>
  <c r="E7" i="2" s="1"/>
  <c r="G48" i="2"/>
  <c r="G47" i="2" s="1"/>
  <c r="G93" i="2"/>
  <c r="G92" i="2" s="1"/>
  <c r="E93" i="2"/>
  <c r="E92" i="2" s="1"/>
  <c r="F7" i="2"/>
  <c r="G16" i="2"/>
  <c r="G7" i="2" s="1"/>
  <c r="E57" i="2"/>
  <c r="E108" i="2"/>
  <c r="E107" i="2" s="1"/>
  <c r="H74" i="3" l="1"/>
  <c r="H174" i="3" s="1"/>
  <c r="H176" i="3" s="1"/>
  <c r="G174" i="3"/>
  <c r="G176" i="3" s="1"/>
  <c r="E46" i="2"/>
  <c r="G46" i="2"/>
  <c r="G89" i="2" s="1"/>
  <c r="G117" i="2"/>
  <c r="F89" i="2"/>
  <c r="E89" i="2"/>
  <c r="E117" i="2"/>
  <c r="E116" i="1" l="1"/>
  <c r="E115" i="1"/>
  <c r="E113" i="1"/>
  <c r="E112" i="1"/>
  <c r="E118" i="1" s="1"/>
  <c r="G107" i="1"/>
  <c r="J106" i="1"/>
  <c r="J105" i="1"/>
  <c r="J103" i="1" s="1"/>
  <c r="J102" i="1" s="1"/>
  <c r="J107" i="1" s="1"/>
  <c r="G104" i="1"/>
  <c r="I103" i="1"/>
  <c r="I102" i="1" s="1"/>
  <c r="I107" i="1" s="1"/>
  <c r="H103" i="1"/>
  <c r="H102" i="1" s="1"/>
  <c r="H107" i="1" s="1"/>
  <c r="G103" i="1"/>
  <c r="F103" i="1"/>
  <c r="E103" i="1"/>
  <c r="E102" i="1" s="1"/>
  <c r="E107" i="1" s="1"/>
  <c r="G102" i="1"/>
  <c r="F102" i="1"/>
  <c r="F107" i="1" s="1"/>
  <c r="J97" i="1"/>
  <c r="J96" i="1"/>
  <c r="J95" i="1"/>
  <c r="J94" i="1"/>
  <c r="J93" i="1"/>
  <c r="J90" i="1" s="1"/>
  <c r="J92" i="1"/>
  <c r="G91" i="1"/>
  <c r="I90" i="1"/>
  <c r="H90" i="1"/>
  <c r="F90" i="1"/>
  <c r="E90" i="1"/>
  <c r="G90" i="1" s="1"/>
  <c r="J89" i="1"/>
  <c r="J88" i="1"/>
  <c r="J87" i="1"/>
  <c r="J85" i="1" s="1"/>
  <c r="G86" i="1"/>
  <c r="I85" i="1"/>
  <c r="H85" i="1"/>
  <c r="G85" i="1"/>
  <c r="F85" i="1"/>
  <c r="E85" i="1"/>
  <c r="J84" i="1"/>
  <c r="J83" i="1"/>
  <c r="J82" i="1"/>
  <c r="J81" i="1"/>
  <c r="J80" i="1"/>
  <c r="J79" i="1"/>
  <c r="J78" i="1"/>
  <c r="J77" i="1"/>
  <c r="J76" i="1"/>
  <c r="J75" i="1"/>
  <c r="J74" i="1"/>
  <c r="G73" i="1"/>
  <c r="G72" i="1" s="1"/>
  <c r="I72" i="1"/>
  <c r="H72" i="1"/>
  <c r="F72" i="1"/>
  <c r="E72" i="1"/>
  <c r="J71" i="1"/>
  <c r="J70" i="1"/>
  <c r="J69" i="1"/>
  <c r="J68" i="1"/>
  <c r="J67" i="1"/>
  <c r="J66" i="1"/>
  <c r="J65" i="1"/>
  <c r="J64" i="1"/>
  <c r="J63" i="1"/>
  <c r="J62" i="1"/>
  <c r="J61" i="1"/>
  <c r="J60" i="1"/>
  <c r="G59" i="1"/>
  <c r="I58" i="1"/>
  <c r="H58" i="1"/>
  <c r="H57" i="1" s="1"/>
  <c r="F58" i="1"/>
  <c r="E58" i="1"/>
  <c r="J56" i="1"/>
  <c r="G55" i="1"/>
  <c r="J54" i="1"/>
  <c r="I54" i="1"/>
  <c r="H54" i="1"/>
  <c r="G54" i="1"/>
  <c r="F54" i="1"/>
  <c r="E54" i="1"/>
  <c r="G52" i="1"/>
  <c r="G51" i="1" s="1"/>
  <c r="I51" i="1"/>
  <c r="J51" i="1" s="1"/>
  <c r="H51" i="1"/>
  <c r="F51" i="1"/>
  <c r="E51" i="1"/>
  <c r="E46" i="1" s="1"/>
  <c r="J50" i="1"/>
  <c r="J49" i="1"/>
  <c r="J47" i="1" s="1"/>
  <c r="G48" i="1"/>
  <c r="I47" i="1"/>
  <c r="H47" i="1"/>
  <c r="F47" i="1"/>
  <c r="G47" i="1" s="1"/>
  <c r="E47" i="1"/>
  <c r="H46" i="1"/>
  <c r="J45" i="1"/>
  <c r="J44" i="1"/>
  <c r="J43" i="1"/>
  <c r="J41" i="1" s="1"/>
  <c r="J40" i="1" s="1"/>
  <c r="G42" i="1"/>
  <c r="I41" i="1"/>
  <c r="I40" i="1" s="1"/>
  <c r="H41" i="1"/>
  <c r="H40" i="1" s="1"/>
  <c r="E41" i="1"/>
  <c r="G41" i="1" s="1"/>
  <c r="J39" i="1"/>
  <c r="J38" i="1"/>
  <c r="J36" i="1" s="1"/>
  <c r="G37" i="1"/>
  <c r="I36" i="1"/>
  <c r="H36" i="1"/>
  <c r="G36" i="1"/>
  <c r="F36" i="1"/>
  <c r="E36" i="1"/>
  <c r="J35" i="1"/>
  <c r="J34" i="1"/>
  <c r="J31" i="1" s="1"/>
  <c r="J33" i="1"/>
  <c r="G32" i="1"/>
  <c r="I31" i="1"/>
  <c r="H31" i="1"/>
  <c r="G31" i="1"/>
  <c r="F31" i="1"/>
  <c r="E31" i="1"/>
  <c r="E26" i="1" s="1"/>
  <c r="J30" i="1"/>
  <c r="J29" i="1"/>
  <c r="J27" i="1" s="1"/>
  <c r="G28" i="1"/>
  <c r="I27" i="1"/>
  <c r="H27" i="1"/>
  <c r="G27" i="1"/>
  <c r="G26" i="1" s="1"/>
  <c r="F27" i="1"/>
  <c r="F26" i="1" s="1"/>
  <c r="E27" i="1"/>
  <c r="H26" i="1"/>
  <c r="J25" i="1"/>
  <c r="J24" i="1"/>
  <c r="J23" i="1"/>
  <c r="J22" i="1"/>
  <c r="J21" i="1"/>
  <c r="J20" i="1"/>
  <c r="G19" i="1"/>
  <c r="I18" i="1"/>
  <c r="I17" i="1" s="1"/>
  <c r="H18" i="1"/>
  <c r="F18" i="1"/>
  <c r="F17" i="1" s="1"/>
  <c r="E18" i="1"/>
  <c r="G18" i="1" s="1"/>
  <c r="H17" i="1"/>
  <c r="J16" i="1"/>
  <c r="J15" i="1"/>
  <c r="J14" i="1"/>
  <c r="J13" i="1"/>
  <c r="J12" i="1"/>
  <c r="J11" i="1"/>
  <c r="G10" i="1"/>
  <c r="I9" i="1"/>
  <c r="I8" i="1" s="1"/>
  <c r="H9" i="1"/>
  <c r="F9" i="1"/>
  <c r="G9" i="1" s="1"/>
  <c r="E9" i="1"/>
  <c r="E8" i="1" s="1"/>
  <c r="I26" i="1" l="1"/>
  <c r="J46" i="1"/>
  <c r="J18" i="1"/>
  <c r="J17" i="1" s="1"/>
  <c r="J9" i="1"/>
  <c r="F8" i="1"/>
  <c r="G8" i="1" s="1"/>
  <c r="J72" i="1"/>
  <c r="I57" i="1"/>
  <c r="F57" i="1"/>
  <c r="F46" i="1"/>
  <c r="J58" i="1"/>
  <c r="G58" i="1"/>
  <c r="G57" i="1" s="1"/>
  <c r="J26" i="1"/>
  <c r="G46" i="1"/>
  <c r="H8" i="1"/>
  <c r="J8" i="1" s="1"/>
  <c r="E17" i="1"/>
  <c r="G17" i="1" s="1"/>
  <c r="E40" i="1"/>
  <c r="G40" i="1" s="1"/>
  <c r="E57" i="1"/>
  <c r="I46" i="1"/>
  <c r="F98" i="1" l="1"/>
  <c r="F108" i="1" s="1"/>
  <c r="J57" i="1"/>
  <c r="J98" i="1" s="1"/>
  <c r="J108" i="1" s="1"/>
  <c r="I98" i="1"/>
  <c r="I108" i="1" s="1"/>
  <c r="G98" i="1"/>
  <c r="G108" i="1" s="1"/>
  <c r="E98" i="1"/>
  <c r="E108" i="1" s="1"/>
  <c r="H98" i="1"/>
  <c r="H108" i="1" s="1"/>
</calcChain>
</file>

<file path=xl/sharedStrings.xml><?xml version="1.0" encoding="utf-8"?>
<sst xmlns="http://schemas.openxmlformats.org/spreadsheetml/2006/main" count="5162" uniqueCount="1621">
  <si>
    <t xml:space="preserve">Plan dochodów, dotacji i wydatków związanych z realizacją zadań  z zakresu administracji rządowej i innych zadań zleconych gminie ustawami 
na 2017 rok </t>
  </si>
  <si>
    <t>a) plan dotacji i wydatków zadań zleconych</t>
  </si>
  <si>
    <t>Dział</t>
  </si>
  <si>
    <t>Rozdział</t>
  </si>
  <si>
    <t>§</t>
  </si>
  <si>
    <t>Nazwa</t>
  </si>
  <si>
    <t>Dotacje</t>
  </si>
  <si>
    <t xml:space="preserve">Wydatki </t>
  </si>
  <si>
    <t>Zmiana</t>
  </si>
  <si>
    <t>Plan na dzień 3.10.2017r.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</si>
  <si>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</si>
  <si>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</si>
  <si>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</si>
  <si>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</si>
  <si>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</si>
  <si>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</si>
  <si>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</si>
  <si>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</si>
  <si>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</si>
  <si>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</si>
  <si>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</si>
  <si>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</si>
  <si>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</si>
  <si>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Szkolenia pracowników niebędących członkami korpusu służby cywilnej</t>
  </si>
  <si>
    <t>Szkoły podstawowe</t>
  </si>
  <si>
    <t>Zakup środków dydaktycznych i książek</t>
  </si>
  <si>
    <t>Gimnazja</t>
  </si>
  <si>
    <t>Dotacja celowa z budżetu na finansowanie lub dofinansowanie zadań zleconych do realizacji stowarzyszeniom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</si>
  <si>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</si>
  <si>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 xml:space="preserve">Urzędy naczelnych organów władzy państwowej, kontroli i ochrony prawa </t>
  </si>
  <si>
    <t>Pomoc społeczna</t>
  </si>
  <si>
    <t>Dodatki mieszkaniowe</t>
  </si>
  <si>
    <t>Świadczenia społeczne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</si>
  <si>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</si>
  <si>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</si>
  <si>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</si>
  <si>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</si>
  <si>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</si>
  <si>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</si>
  <si>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</si>
  <si>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Wynagrodzenia bezosobowe</t>
  </si>
  <si>
    <t>Zakup energii</t>
  </si>
  <si>
    <t>Opłaty z tytułu zakupu usług telekomunikacyjnych telefonii komórkowej</t>
  </si>
  <si>
    <t>Odpisy na zakładowy fundusz świadczeń socjalnych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</si>
  <si>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</si>
  <si>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</si>
  <si>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</si>
  <si>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RAZEM:</t>
  </si>
  <si>
    <t>b) plan dotacji i wydatków na mocy porozumień z organami administracji rządowej</t>
  </si>
  <si>
    <t>Działalność usługowa</t>
  </si>
  <si>
    <t>Cmentarze</t>
  </si>
  <si>
    <t>Dotacje celowe otrzymane z budżetu państwa na zadania bieżące realizowane przez gminę na podstawie porozumień z organami administracji rządowej</t>
  </si>
  <si>
    <t>Zakup usług remontowych</t>
  </si>
  <si>
    <t>OGÓŁEM (poz. a+b)</t>
  </si>
  <si>
    <t>c)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</si>
  <si>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</si>
  <si>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</si>
  <si>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</si>
  <si>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</si>
  <si>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</si>
  <si>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</si>
  <si>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Plan na dzień 25.10.2017r.</t>
  </si>
  <si>
    <t>Załącznik nr 3 do Uchwały nr XLVIII/   /2017</t>
  </si>
  <si>
    <t>Rady Miejskiej w Rogoźnie</t>
  </si>
  <si>
    <t>z dnia 25 października 2017 roku</t>
  </si>
  <si>
    <t>ZESTAWIENIE PLANOWANYCH KWOT DOTACJI W 2017 ROKU</t>
  </si>
  <si>
    <t>Dotacje udzielone z budżetu Gminy  na zadania bieżące</t>
  </si>
  <si>
    <t>Treść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</si>
  <si>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</si>
  <si>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</si>
  <si>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</si>
  <si>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</si>
  <si>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</si>
  <si>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</si>
  <si>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</si>
  <si>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</si>
  <si>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</si>
  <si>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</si>
  <si>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</si>
  <si>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</si>
  <si>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</si>
  <si>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</si>
  <si>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</si>
  <si>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</si>
  <si>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</si>
  <si>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Oddziały przedszkolne w szkołach podstawowych</t>
  </si>
  <si>
    <t>Przedszkola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</si>
  <si>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</si>
  <si>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</si>
  <si>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</si>
  <si>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</si>
  <si>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</si>
  <si>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ściekowa i ochrona wód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</si>
  <si>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</si>
  <si>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</si>
  <si>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</si>
  <si>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</si>
  <si>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</si>
  <si>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</si>
  <si>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</si>
  <si>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</si>
  <si>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</si>
  <si>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</si>
  <si>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</si>
  <si>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</si>
  <si>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</si>
  <si>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</si>
  <si>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</si>
  <si>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</si>
  <si>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</si>
  <si>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</si>
  <si>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</si>
  <si>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</si>
  <si>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</si>
  <si>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</si>
  <si>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</si>
  <si>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Gimnnazja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</si>
  <si>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</si>
  <si>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</si>
  <si>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</si>
  <si>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</si>
  <si>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</si>
  <si>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</si>
  <si>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</si>
  <si>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</si>
  <si>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</si>
  <si>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</si>
  <si>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</si>
  <si>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</si>
  <si>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</si>
  <si>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</si>
  <si>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</si>
  <si>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</si>
  <si>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</si>
  <si>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</si>
  <si>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Przedsięwzięcia w ramach funduszu sołeckiego na 2017 rok</t>
  </si>
  <si>
    <t>Paragraf</t>
  </si>
  <si>
    <t>Sołectwo</t>
  </si>
  <si>
    <t>Plan na dzień
29 czerwca 2017r.</t>
  </si>
  <si>
    <t>Plan na dzień
27 września 2017r.</t>
  </si>
  <si>
    <t>4210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</si>
  <si>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</si>
  <si>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</si>
  <si>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</si>
  <si>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</si>
  <si>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Owczegłowy</t>
  </si>
  <si>
    <t>Aktywne sołectwo</t>
  </si>
  <si>
    <t>4300</t>
  </si>
  <si>
    <t>Jaracz</t>
  </si>
  <si>
    <t>Wkład własny - budowa siełowni zewnętrznej etap I</t>
  </si>
  <si>
    <t>6050</t>
  </si>
  <si>
    <t>Wydatki inwestycyjne</t>
  </si>
  <si>
    <t>Parkowo</t>
  </si>
  <si>
    <t>Budowa pomieszczeń magazynowych wraz z infrastrukturą w ramach projektu "Odnowa wsi"</t>
  </si>
  <si>
    <t>600</t>
  </si>
  <si>
    <t xml:space="preserve">Transport i łączność </t>
  </si>
  <si>
    <t>60016</t>
  </si>
  <si>
    <t>Drogi publiczne gminne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</si>
  <si>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</si>
  <si>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</si>
  <si>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</si>
  <si>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 minus 1.500 zł= 0,00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</si>
  <si>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</si>
  <si>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</si>
  <si>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</si>
  <si>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</si>
  <si>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</si>
  <si>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1) Budowa wjazdu - połączenie chodnika -800 zł,
2) Położenie rur i zasypanie rowów po prawej części wsi - 6.089,95 zł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</si>
  <si>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</si>
  <si>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</si>
  <si>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</si>
  <si>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</si>
  <si>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</si>
  <si>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</si>
  <si>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>Odnowienie barier przy moście na rzece Flincie i Wełnie - 1.500 zł</t>
  </si>
  <si>
    <t xml:space="preserve">Pruśce </t>
  </si>
  <si>
    <t xml:space="preserve">Równanie dróg </t>
  </si>
  <si>
    <t>Remont drogi gminnej</t>
  </si>
  <si>
    <t>Budowa wjazdu - połączenie chodnika</t>
  </si>
  <si>
    <t>Równanie dróg gruntowych</t>
  </si>
  <si>
    <t>630</t>
  </si>
  <si>
    <t>Turystyka</t>
  </si>
  <si>
    <t>63095</t>
  </si>
  <si>
    <t>Ruda</t>
  </si>
  <si>
    <t>Doposażenie placu zabaw</t>
  </si>
  <si>
    <t>754</t>
  </si>
  <si>
    <t xml:space="preserve">Bezpieczeństwo publiczne i ochrona przeciwpożarowa </t>
  </si>
  <si>
    <t>75412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</si>
  <si>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</si>
  <si>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</si>
  <si>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</si>
  <si>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</si>
  <si>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Wydatki inwestycyjne jednostek budżetowych</t>
  </si>
  <si>
    <t>Rozbudowa remizy OSP Parkowo</t>
  </si>
  <si>
    <t>801</t>
  </si>
  <si>
    <t>80195</t>
  </si>
  <si>
    <t>Zakup kosy spalinowej na potrzeby SP w Budziszewku</t>
  </si>
  <si>
    <t>Zakup wyposażenia (art.edukacyjne) dla Przedszkola w Parkowie</t>
  </si>
  <si>
    <t>1) Wsparcie działań szkoły w Parkowie - 2.000 zł,
2) Wsparcie działań przedszkola w Parkowie - 800 zł</t>
  </si>
  <si>
    <t>900</t>
  </si>
  <si>
    <t>90004</t>
  </si>
  <si>
    <t>Utrzymanie zieleni w miastach i gminach</t>
  </si>
  <si>
    <t>4170</t>
  </si>
  <si>
    <t xml:space="preserve">Studzieniec </t>
  </si>
  <si>
    <t>Wynagrodzenie konserwatora zieleni</t>
  </si>
  <si>
    <t>Boguniewo</t>
  </si>
  <si>
    <t>Utrzymanie zieleni i ogródka jordanowskiego</t>
  </si>
  <si>
    <t>1) Zakup kosiarki - 1.600zł,
2) Zakup materiałów do pielęgnacji terenów zielonych - 400 zł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</si>
  <si>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</si>
  <si>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</si>
  <si>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</si>
  <si>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</si>
  <si>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</si>
  <si>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>90015</t>
  </si>
  <si>
    <t>Oświetlenie ulic, placów i dróg</t>
  </si>
  <si>
    <t xml:space="preserve">Kaziopole </t>
  </si>
  <si>
    <t>Zakup lamp przy świetlicy wiejskiej</t>
  </si>
  <si>
    <t>921</t>
  </si>
  <si>
    <t>92109</t>
  </si>
  <si>
    <t>4110</t>
  </si>
  <si>
    <t xml:space="preserve">Owczegłowy </t>
  </si>
  <si>
    <t xml:space="preserve">Nasza świetlica nośnikiem kultury  - gospodzarz obiektu </t>
  </si>
  <si>
    <t>4120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</si>
  <si>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</si>
  <si>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</si>
  <si>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</si>
  <si>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</si>
  <si>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</si>
  <si>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</si>
  <si>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</si>
  <si>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</si>
  <si>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 xml:space="preserve">1) Zakup wyposażenia kuchni - 1.000 zł
2) Zakup sprzętu RTV na potrzeby świetlicy - 2.000 zł,
</t>
  </si>
  <si>
    <t>Laskowo</t>
  </si>
  <si>
    <t>Wykonanie parkingu przy świetlicy wiejskiej</t>
  </si>
  <si>
    <t>Zakup wyposażenia do świetlicy - wymiana okna</t>
  </si>
  <si>
    <t>Nasza świetlica nośnikiem kultury  - zakup materiałów</t>
  </si>
  <si>
    <t>Utrzymanie i wyposażenie Sali wiejskiej</t>
  </si>
  <si>
    <t xml:space="preserve">Wyposażenie świetlicy wiejskiej </t>
  </si>
  <si>
    <t>Utrzymanie świetlicy wiejskiej i modernizacja świetlicy poprzez odnowienie ścian</t>
  </si>
  <si>
    <t xml:space="preserve">1) Zakup materiałów - 2.500 zł 
2) Zakup opału - 3.000 zł </t>
  </si>
  <si>
    <t xml:space="preserve">Urzadzanie Centrum Integracji - wyposażenie kuchni </t>
  </si>
  <si>
    <t>4260</t>
  </si>
  <si>
    <t>Zakup energii elektrycznej i wody</t>
  </si>
  <si>
    <t>Utrzymanie świtlicy - 130,84 zł;
Budowa zadaszenia przed switlicą wiejską 
- 500 zl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</si>
  <si>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</si>
  <si>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</si>
  <si>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</si>
  <si>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</si>
  <si>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</si>
  <si>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4360</t>
  </si>
  <si>
    <t>Zakup usług dostępu do sieci Internet</t>
  </si>
  <si>
    <t>92116</t>
  </si>
  <si>
    <t xml:space="preserve">Biblioteki </t>
  </si>
  <si>
    <t>Wsparcie działań Biblioteki Publicznej w Parkowie</t>
  </si>
  <si>
    <t>4240</t>
  </si>
  <si>
    <t>92195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</si>
  <si>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</si>
  <si>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</si>
  <si>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</si>
  <si>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</si>
  <si>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</si>
  <si>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>1) Organizacja konkurencji zręcznościowych oraz zawodów sportowych podczas Dnia Jaracza i Rożnowic - 1900 zł
2) Zakup wieńca dożynkowego - 500 zł</t>
  </si>
  <si>
    <t xml:space="preserve">Organizacja imprez kulturalnych </t>
  </si>
  <si>
    <t>Kultywowanie tradycji Święcenia Pól</t>
  </si>
  <si>
    <t>1) Konkursy zręcznościowe - 1.545 zł
 2) Zakup ławek i ławostołów pod wiatę - 2.000 zł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</si>
  <si>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</si>
  <si>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</si>
  <si>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</si>
  <si>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- sportowych - 2053,13 zł
Zakup tablic informacyjnych - 600 zł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</si>
  <si>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</si>
  <si>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</si>
  <si>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</si>
  <si>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</si>
  <si>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</si>
  <si>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imprez kulturalno - sportowych - 3.000 zł
Rekultywacja terenu - 2.000 zł</t>
  </si>
  <si>
    <t>Organizacja Festynu rodzinnego TARNINA, Świeto Pyry  - 453,85 zł
Wakacje Małych Odkrywców - 3.000 zł</t>
  </si>
  <si>
    <t>926</t>
  </si>
  <si>
    <t>Kultura fizyczna</t>
  </si>
  <si>
    <t>92601</t>
  </si>
  <si>
    <t>Obiekty sportowe</t>
  </si>
  <si>
    <t>Budowa wiaty biesiadnej wraz z budynkiem przyległym - etap I</t>
  </si>
  <si>
    <t>6060</t>
  </si>
  <si>
    <t>Wydatki na zakupy inwestycyjne jednostek budżetowych</t>
  </si>
  <si>
    <t>Zakup kontenera magazynowo-socjalnego na boisko w Siernikach</t>
  </si>
  <si>
    <t>92695</t>
  </si>
  <si>
    <t>Utrzymanie boisk wiejskich</t>
  </si>
  <si>
    <t>Pielęgnacja zieleni na boisku sportowym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</si>
  <si>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</si>
  <si>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</si>
  <si>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</si>
  <si>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</si>
  <si>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</si>
  <si>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Dbanie o boiska sportowe i place zabaw oraz zakup nowego wyposażenia</t>
  </si>
  <si>
    <t>1) Utrzymanie boisk wiejskich w Pruścach i Siernikach - 5.500 zł
2) Zakup strojów sportowych - 2.000 zł
3) Zakup kontenera magazynowo-socjalnego na boisko w Siernikach - 6.500 zł (-) 6.500=0,00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</si>
  <si>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</si>
  <si>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</si>
  <si>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</si>
  <si>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</si>
  <si>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Razem:</t>
  </si>
  <si>
    <t>w tym:</t>
  </si>
  <si>
    <t>wydatki bieżace</t>
  </si>
  <si>
    <t>wydatki majątkowe</t>
  </si>
  <si>
    <t>Tabela Nr 1 do uzasadnienia</t>
  </si>
  <si>
    <t>WYDATKI NA PRZEDSIĘWIĘCIA W RAMACH FUNDUSZU SOŁECKIEGO NA 2017 ROK</t>
  </si>
  <si>
    <t>Lp.</t>
  </si>
  <si>
    <t>Nazwa sołectwa/ przedsięwzięcia</t>
  </si>
  <si>
    <t>Liczba mieszkańców
na dzień 30.06.2016r.</t>
  </si>
  <si>
    <t>Wysokość Funduszu sołeckiego</t>
  </si>
  <si>
    <t>Wysokość Funduszu sołeckiego
(po zmianie)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</si>
  <si>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</si>
  <si>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</si>
  <si>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</si>
  <si>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</si>
  <si>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Utrzymanie dróg gminnych</t>
  </si>
  <si>
    <t>Pomoc dla SP w Budziszewku - zakup kosy spalinowej</t>
  </si>
  <si>
    <t>Zakup tablicy informacyjnej</t>
  </si>
  <si>
    <t>Pomoc dla OSP w Budziszewku</t>
  </si>
  <si>
    <t>Wyposażenie i utrzymanie świetlicy wiejskiej i terenu wokół</t>
  </si>
  <si>
    <t>Budowa wiaty biesiadnej</t>
  </si>
  <si>
    <t>4.</t>
  </si>
  <si>
    <t xml:space="preserve">Prace pielęgnacyjne na stadionie sportowym </t>
  </si>
  <si>
    <t>Wyposażenie i utrzymanie sali wiejskiej</t>
  </si>
  <si>
    <t>Pielęgnacja poboczy dróg gminnych</t>
  </si>
  <si>
    <t>Poprawa estetyki terenu przy Amfiteatrze wraz z zagospodarowaniem miejsca reakreacji i sportu</t>
  </si>
  <si>
    <t>5.</t>
  </si>
  <si>
    <t>Organizacja imprez o charakterze kulturalnym i sportowym</t>
  </si>
  <si>
    <t>Utrzymanie porządku, czystości w świetlicy wiejskiej, wokół świetlicy, na placu zabaw</t>
  </si>
  <si>
    <t>Zakup wieńca dożynkowego</t>
  </si>
  <si>
    <t>Zakup materiałów do wykonania chodnika przy przystanku autobusowym w Jaraczu</t>
  </si>
  <si>
    <t>Zakup wyposażenia (artykuły edukacyjne) dla Przedszkola w Parkowie</t>
  </si>
  <si>
    <t>Budowa siłowni zewnętrznej</t>
  </si>
  <si>
    <t>Odnowienie barier przy moście na rzece Wełnie i Flincie w Rożnowicach</t>
  </si>
  <si>
    <t>6.</t>
  </si>
  <si>
    <t xml:space="preserve">Remont dróg gminnych </t>
  </si>
  <si>
    <t xml:space="preserve">Utrzymanie świetlicy </t>
  </si>
  <si>
    <t>7.</t>
  </si>
  <si>
    <t>Zakup wyposażenia kuchni</t>
  </si>
  <si>
    <t>Zakup sprzętu RTV na potrzeby świetlicy</t>
  </si>
  <si>
    <t>8.</t>
  </si>
  <si>
    <t>Kultywowanie tradycji święcenia pól</t>
  </si>
  <si>
    <t>9.</t>
  </si>
  <si>
    <t>Zakup  kosiarki</t>
  </si>
  <si>
    <t>Zakup ławek i ławostołów pod wiaty</t>
  </si>
  <si>
    <t>Imprezy integracyjno - kulturalne wsi</t>
  </si>
  <si>
    <t>Utrzymanie i pielęgnacja terenów zielonych</t>
  </si>
  <si>
    <t>Wyposażenie świetlicy wiejskiej</t>
  </si>
  <si>
    <t>Naprawa dróg gminnych gruntowych</t>
  </si>
  <si>
    <t>10.</t>
  </si>
  <si>
    <t>Nasza świetlica nośnikiem kultury</t>
  </si>
  <si>
    <t>Ruch to zdrowie- stworzenie boiska do piłki nożnej</t>
  </si>
  <si>
    <t>Razem lepiej i weselej</t>
  </si>
  <si>
    <t>11.</t>
  </si>
  <si>
    <t>Budowa wjazdu- połączenie chodnika</t>
  </si>
  <si>
    <t>Utrzymanie i wyposażenie świetlicy wiejskiej</t>
  </si>
  <si>
    <t>Utrzymanie placu zabaw i boiska</t>
  </si>
  <si>
    <t>Położenie rur i zasypanie rowów po prawej części wsi</t>
  </si>
  <si>
    <t>12.</t>
  </si>
  <si>
    <t>Utrzymanie i pielęgnacja wiejskich terenów zielonych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</si>
  <si>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</si>
  <si>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</si>
  <si>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</si>
  <si>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</si>
  <si>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</si>
  <si>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</si>
  <si>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13.</t>
  </si>
  <si>
    <t>Zakup materiałów związanych z utrzymaniem boisk wiejskich w Siernikach i Pruścach</t>
  </si>
  <si>
    <t>Organizacja imprez kulturalno - sportowych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</si>
  <si>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</si>
  <si>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</si>
  <si>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</si>
  <si>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</si>
  <si>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</si>
  <si>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14.</t>
  </si>
  <si>
    <t>Rekultywacja terenu pod miejsce spotkań społeczności sołeckiej</t>
  </si>
  <si>
    <t>Zakup tablic informacyjnych</t>
  </si>
  <si>
    <t>Doposażenie świetlicy wiejskiej</t>
  </si>
  <si>
    <t>15.</t>
  </si>
  <si>
    <t>Organizacja imprez kulturalno -sportowych</t>
  </si>
  <si>
    <t>Utrzymanie i doposażenie świetlicy wiejskiej, modernizacja świetlicy - odnowienie ścian</t>
  </si>
  <si>
    <t>Wsparcie działalności OSP w Słomowie</t>
  </si>
  <si>
    <t>16.</t>
  </si>
  <si>
    <t>Utrzymanie świetlicy</t>
  </si>
  <si>
    <t>Utrzymanie boiska i terenów zielonych</t>
  </si>
  <si>
    <t>Organizacja imprez kulturalno - wyjazdowych</t>
  </si>
  <si>
    <t>Sport i kultura</t>
  </si>
  <si>
    <t>Utwardzenie drogi</t>
  </si>
  <si>
    <t>17.</t>
  </si>
  <si>
    <t>Utrzmanie zieleni w sołectwie</t>
  </si>
  <si>
    <t>Organizacja festynu rodzinnego "Tarnina", "Świeto pyry",</t>
  </si>
  <si>
    <t>Wakacje małych odkrywców</t>
  </si>
  <si>
    <t>Urządzenie  Centrum Intergacji</t>
  </si>
  <si>
    <t>OGÓŁEM:</t>
  </si>
  <si>
    <t xml:space="preserve">Plan dochodów i wydatków związanych z realizacją zadań własnych na 2017 rok </t>
  </si>
  <si>
    <t>Plan na dzień 30.08.2017r.</t>
  </si>
  <si>
    <t>Różne rozliczenia</t>
  </si>
  <si>
    <t>Różne rozliczenia finansowe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</si>
  <si>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</si>
  <si>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gmin, zwiazków powiatowo-gminnych)</t>
  </si>
  <si>
    <t>Gospodarka gruntami i nieruchomościami</t>
  </si>
  <si>
    <t>Dotacja podmiotowa z budzetu dla niepublicznych jednostek systemu oświaty</t>
  </si>
  <si>
    <t>Oddziały przedszkole przy szkołach podstawowych</t>
  </si>
  <si>
    <t>Zasiłki okresowe, celowe i pomoc w naturze oraz składki na ubezpieczenia emerytalne i rentowe</t>
  </si>
  <si>
    <t>Zasiłki stałe</t>
  </si>
  <si>
    <t>Ośrodki pomocy społecznej</t>
  </si>
  <si>
    <t>Wydatki osobowe niezaliczane do wynagrodzeń</t>
  </si>
  <si>
    <t>Edukacyjna opieka wychowawcza</t>
  </si>
  <si>
    <t>Pomoc materialna dla uczniów o charakterze socjalnym</t>
  </si>
  <si>
    <t>Stypendia dla uczniów</t>
  </si>
  <si>
    <t>Załącznik nr 4 do Uchwały nr XLVIII/   /2017</t>
  </si>
  <si>
    <t>Załącznik nr 5 do Uchwały nr XLVIII/    /2017</t>
  </si>
  <si>
    <t>WYKAZ WYDATKÓW MAJĄTKOWYCH GMINY UJĘTYCH W PLANIE BUDŻETU NA ROK 2017</t>
  </si>
  <si>
    <t>Nazwa zadania majątkowego</t>
  </si>
  <si>
    <t xml:space="preserve">Dział </t>
  </si>
  <si>
    <t>Nakłady do poniesienia</t>
  </si>
  <si>
    <t>Planowane środki finansowe na 2017 rok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</si>
  <si>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</si>
  <si>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</si>
  <si>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</si>
  <si>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</si>
  <si>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</si>
  <si>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</si>
  <si>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</si>
  <si>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</si>
  <si>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Budowa pomieszczeń magazynowych wraz z infrastrukturą w m. Parkowo
-przedsiewzięcie funduszu sołeckiego</t>
  </si>
  <si>
    <t>2</t>
  </si>
  <si>
    <t>Przebudowa drogi powiatowej nr 2027P na odcinku 0,5 km w Garbatce (pomoc finansowa)</t>
  </si>
  <si>
    <t>60014</t>
  </si>
  <si>
    <t>6300</t>
  </si>
  <si>
    <t>Urząd Miejski w Rogoźnie
Została zawarta umowa z Powiatem Obornickim w dniu 23.05.2017r.
Termin realizacji: 2017</t>
  </si>
  <si>
    <t>3</t>
  </si>
  <si>
    <t>Dofinansowanie przebudowy drogi nr 2030P na odcinku ulicy ZA Jeziorem na długości 0,7 km</t>
  </si>
  <si>
    <t>Urząd Miejski w Rogoźnie
Zostanie zawarta umowa z Powiatem Obornickim 
Termin realizacji: 2015-2017</t>
  </si>
  <si>
    <t>4</t>
  </si>
  <si>
    <t>Budowa ulicy Seminarialnej i Długiej w Rogoźnie</t>
  </si>
  <si>
    <t>x</t>
  </si>
  <si>
    <t>5</t>
  </si>
  <si>
    <t>Budowa drogi w m. Jaracz</t>
  </si>
  <si>
    <t>Urząd Miejski w Rogoźnie
Wykonawca: BIMEX sp. z o.o. Sp. K. Ruda
Termin realizacji: 2017</t>
  </si>
  <si>
    <t>Budowa parkingu na ul. Kościuszki przy sali gimnastycznej - 10 miejsc postojowych</t>
  </si>
  <si>
    <t>Urząd Miejski w Rogoźnie 
Wykonawca: projektu WERITY T. Marciniak Rogoźno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</si>
  <si>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</si>
  <si>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</si>
  <si>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</si>
  <si>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</si>
  <si>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</si>
  <si>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Urząd Miejski w Rogoźnie 
Wykonawca: WERITY T. Marciniak Rogoźno
Termin realizacji: 2017</t>
  </si>
  <si>
    <t>Budowa ul. Smolary w Rogoźnie</t>
  </si>
  <si>
    <t>Urząd Miejski w Rogoźnie 
Wykonawca: Przedsiębiorstwo Budowlano Drogowe Sz. Włodarczyk z s. Cieśle 10/5, Rogoźno
Termin realizacji: 2017</t>
  </si>
  <si>
    <t>10</t>
  </si>
  <si>
    <t>Przebudowa drogi w m. Stare</t>
  </si>
  <si>
    <t>Urząd Miejski w Rogoźnie 
Wykonawca: zostanie wyłoniony w drodze zamównień publicznych
Termin realizacji: 2017</t>
  </si>
  <si>
    <t>11</t>
  </si>
  <si>
    <t>Budowa parkingu między budynkiem nr 10 przy ul. Seminarialnej, a budynkiem nr 9 na Osiedlu Przemysława w Rogoźnie</t>
  </si>
  <si>
    <t>12</t>
  </si>
  <si>
    <t>Przebudowa parkingu między budynkiem nr 10, a budynkiem Przedszkola nr 2 w Rogoźnie</t>
  </si>
  <si>
    <t>Urząd Miejski w Rogoźnie 
Wykonawca: zostanie wybrany w drodze zamówien publicznych
Termin realizacji: 2017</t>
  </si>
  <si>
    <t>13</t>
  </si>
  <si>
    <t>Wykonanie ronda na drodze gminnej oraz progu zwalniającego w m. Rogoźno</t>
  </si>
  <si>
    <t>Urząd Miejski w Rogoźnie 
Wykonawcy:  Juszkiewicz Ryszard Rogoźno;  PBD Szymon Włodarczak Cieśle - rondo
Termin realizacji: 2017</t>
  </si>
  <si>
    <t>14</t>
  </si>
  <si>
    <t>Wykonanie dokumentacji technicznej budowy dróg, chodników i pargingów na terenie miasta i gminy</t>
  </si>
  <si>
    <t>Urząd Miejski w Rogoźnie 
Wykonawca: Drogowe Biuro Inżynierskie A. Głowacka-Skrzypek Rogoźno
Termin realizacji: 2017</t>
  </si>
  <si>
    <t>15</t>
  </si>
  <si>
    <t>Przebudowa chodnika łaczącego ul. Ogrodową z ul. Kościuszki w Rogoźnie</t>
  </si>
  <si>
    <t>16</t>
  </si>
  <si>
    <t>Budowa chodnika na ul. Polnej w Rogoźnie (lewa strona)</t>
  </si>
  <si>
    <t>Urząd Miejski w Rogoźnie 
Wykonawca: Przedsiębiorstwo Budowlano Drogowe - Sz. Włodarczyk z s. Cieśle 10/5; Rogoźno
Termin realizacji: 2017</t>
  </si>
  <si>
    <t>17</t>
  </si>
  <si>
    <t>Wykonanie dokumentacji technicznej rozbudowy, zagospodarowania terenu Ośrodka Rekreacyjnego</t>
  </si>
  <si>
    <t>63003</t>
  </si>
  <si>
    <t>Urząd Miejski w Rogoźnie 
Wykonawcy: 1) branża drogowa - T.Maćkowiak Wągrowiec 2) projekt budowlany: zostanie wyłoniony w drodze zamównień publicznych
Termin realizacji: 2017</t>
  </si>
  <si>
    <t>18</t>
  </si>
  <si>
    <t>Budowa monitoringu wizyjnego 
(Park Zwycięstwa i Rondo Melzera)</t>
  </si>
  <si>
    <t>Urzad Miejski w Rogoźnie
Wykonawca: K Power K. Ignasiak Rogoźno
Termin realizacji: 2017</t>
  </si>
  <si>
    <t>19</t>
  </si>
  <si>
    <t>Zakup elementów na plac zabaw w m. Słomowo i Sierniki</t>
  </si>
  <si>
    <t>Urząd Miejski w Rogoźnie 
Wykonawca: Grupa Hydro sp. z o.o. sp.k. Mosina
Termin realizacji: 2017</t>
  </si>
  <si>
    <t>20</t>
  </si>
  <si>
    <t>Zakup gruntów (od SM w Obornikach)</t>
  </si>
  <si>
    <t>700</t>
  </si>
  <si>
    <t>70005</t>
  </si>
  <si>
    <t>Urząd Miejski w Rogoźnie 
Umowa kupna została podpisana  z SM w Obornikach w dniu 03.04.2017r.
Termin realizacji: 2017</t>
  </si>
  <si>
    <t>21</t>
  </si>
  <si>
    <t>Zakup gruntów</t>
  </si>
  <si>
    <t>Urząd Miejski w Rogoźnie 
Termin realizacji: 2017</t>
  </si>
  <si>
    <t>22</t>
  </si>
  <si>
    <t>Zakup nieruchomosci przy ul. Fabrycznej (lokale socjalne)</t>
  </si>
  <si>
    <t>23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</si>
  <si>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</si>
  <si>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</si>
  <si>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</si>
  <si>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</si>
  <si>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24</t>
  </si>
  <si>
    <t>Zakupy inwestycyjne:
- urządzenie UTM (ruter do zabezpieczenia internetu
- drukarki do kart plastikowych</t>
  </si>
  <si>
    <t>Urząd Miejski w Rogoźnie 
Wykonawca: UNICARD SA Kraków (drukarka)
Termin realizacji: 2017</t>
  </si>
  <si>
    <t>25</t>
  </si>
  <si>
    <t>Dofinansowanie zakupu samochodu dla Komisariatu Policji w Rogoźnie</t>
  </si>
  <si>
    <t>75405</t>
  </si>
  <si>
    <t>6170</t>
  </si>
  <si>
    <t>Urząd Miejski w Rogoźnie
Termin realizacji: 2017</t>
  </si>
  <si>
    <t>26</t>
  </si>
  <si>
    <t>Rozbudowa budynku remizy OSP Owieczki - etap III</t>
  </si>
  <si>
    <t>Urząd Miejski w Rogoźnie 
Wykonawca: zostanie wyłoniony w drodze zamównień publicznych
Termin realizacji: 2015-2017</t>
  </si>
  <si>
    <t>27</t>
  </si>
  <si>
    <t>Rozbudowa remizy OSP Parkowo
-przedsiewzięcie funduszu sołeckiego</t>
  </si>
  <si>
    <t>28</t>
  </si>
  <si>
    <t>Zakup bramy garażowej do remizy OSP Budziszewko</t>
  </si>
  <si>
    <t>Urząd Miejski w Rogoźnie 
Dostawca: ZUPH Rol-Gar R. Jaśkowiak Rogoźno
Termin realizacji: 2017</t>
  </si>
  <si>
    <t>29</t>
  </si>
  <si>
    <t>Zakup dyfibrylatorów AED</t>
  </si>
  <si>
    <t>Urząd Miejski w Rogoźnie 
Dostawca: PROFOR Paweł Warzywok Os. Wschód 4a/7; 62-100 Wągrowiec
Termin realizacji: 2017</t>
  </si>
  <si>
    <t>30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</si>
  <si>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</si>
  <si>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</si>
  <si>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</si>
  <si>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31</t>
  </si>
  <si>
    <t>Dofinansowanie zakupu samochodu ratowniczo - gaśniczego typu lekkiego dla OSP Parkowo</t>
  </si>
  <si>
    <t xml:space="preserve">Urząd Miesjki w Rogoźnie
Umowa została podpisana z OSP Parkowo 14.07.2017r.
Termin realizacji: 2017
</t>
  </si>
  <si>
    <t>32</t>
  </si>
  <si>
    <t>Modernizacja pionów kanalizacyjnych i toalet w budynku Szkoły Podstawowej nr 3 w Rogoźnie</t>
  </si>
  <si>
    <t>80101</t>
  </si>
  <si>
    <t>Szkoła Podstawowa Nr 3 
w Rogoźnie
Wykonawca: ANIX Nieruchomości - Inwestycje Jarosław Taseusz, Maciej Halet; ul. Rawicka 42; 60-113 Poznań
Termin realizacji: 2017</t>
  </si>
  <si>
    <t>33</t>
  </si>
  <si>
    <t>Zakup zmywarki dla Przedszkola Nr 1 w Rogoźnie</t>
  </si>
  <si>
    <t>80104</t>
  </si>
  <si>
    <t>Przedszkole Nr 1 w Rogoźnie
Dostawca: zostanie wyłoniony w drodze zamówień publicznych
Termin realizacji: 2017</t>
  </si>
  <si>
    <t>34</t>
  </si>
  <si>
    <t>Zakup materiałów do przebudowy chodnika na terenie Przedszkola nr 2 w Rogoźnie</t>
  </si>
  <si>
    <t>Przedszkole nr 2 w Rogoźnie
Dostawca: BIMEX SP. Z O.O. SP. K. Ruda
Termin realizacj: 2017</t>
  </si>
  <si>
    <t>35</t>
  </si>
  <si>
    <t>Zakup zmywarki dla Przedszkola w Parkowie</t>
  </si>
  <si>
    <t>Przedszkole w Parkowie
Dostawca: GASTRO- CENTRUM A.Koprowski Piła
Termin realizacji: 2017</t>
  </si>
  <si>
    <t>36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</si>
  <si>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</si>
  <si>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</si>
  <si>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</si>
  <si>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</si>
  <si>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</si>
  <si>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37</t>
  </si>
  <si>
    <t>Zakup programu do nadzoru i zabezpieczenia stanowisk komputerowych</t>
  </si>
  <si>
    <t>852</t>
  </si>
  <si>
    <t>85219</t>
  </si>
  <si>
    <t>Gminny Ośrodek Pomocy Społecznej w Rogoźnie
Dostawca: zostanie wyłoniony w drodze zamówień publicznych
Termin realizacji: 2017</t>
  </si>
  <si>
    <t>38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</si>
  <si>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</si>
  <si>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</si>
  <si>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</si>
  <si>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</si>
  <si>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39</t>
  </si>
  <si>
    <t xml:space="preserve">Przebudowa budynku z przeznaczeniem na Środowiskowy Dom Samopomocy w Rogoźnie 
- etap I opracowanie dokumentacji technicznej </t>
  </si>
  <si>
    <t>85395</t>
  </si>
  <si>
    <t>Urząd Miejski w Rogoźnie 
Wykonawca: Pracowania Projektowo-Usługowa Wojciech Cieszyński Wagrowiec
Termin realizacji: 2017</t>
  </si>
  <si>
    <t>40</t>
  </si>
  <si>
    <t>Dofinansowanie budowy przydomowych oczyszczalni ścieków na terenie gminy Rogoźno</t>
  </si>
  <si>
    <t>90001</t>
  </si>
  <si>
    <t>41</t>
  </si>
  <si>
    <t>Dofinansowanie wymiany źródeł ciepła w budynkach i lokalach mieszkalnych zlokalizowanych na terenie gminy Rogoźno</t>
  </si>
  <si>
    <t>90005</t>
  </si>
  <si>
    <t>42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</si>
  <si>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</si>
  <si>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</si>
  <si>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43</t>
  </si>
  <si>
    <t>Budowa oświetlenia  przy ul. Szarych Szeregów w Rogoźnie</t>
  </si>
  <si>
    <t>Urząd Miejski w Rogoźnie 
Wykonawca: PPHU RAGAMA Rogoźno
Termin realizacji: 2015-2017</t>
  </si>
  <si>
    <t>44</t>
  </si>
  <si>
    <t>Budowa oświetlenia przy ul. Wąskiej w Rogoźnie</t>
  </si>
  <si>
    <t>Urząd Miejski w Rogoźnie 
Wykonawca: PPHU RAGAMA Rogoźno
Termin realizacji: 2017</t>
  </si>
  <si>
    <t>45</t>
  </si>
  <si>
    <t>Budowa oświelenia wraz z dokumentacją techniczną na terenie gminy Rogoźno</t>
  </si>
  <si>
    <t>46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</si>
  <si>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</si>
  <si>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</si>
  <si>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</si>
  <si>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47</t>
  </si>
  <si>
    <t>Zakup garażu dla sołectwa Garbatka</t>
  </si>
  <si>
    <t>48</t>
  </si>
  <si>
    <t>Dobudowa zadaszenia przy budynku świetlicy w m. Studzieniec</t>
  </si>
  <si>
    <t>49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</si>
  <si>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</si>
  <si>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</si>
  <si>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2015-2018</t>
  </si>
  <si>
    <t>6057</t>
  </si>
  <si>
    <t>6059</t>
  </si>
  <si>
    <t>50</t>
  </si>
  <si>
    <t>Budowa boiska wileofunkcyjnego przy ul. Seminalrialnej wraz z wyposażeniem</t>
  </si>
  <si>
    <t>EFR/PROW na lata 2014-2020</t>
  </si>
  <si>
    <t>6058</t>
  </si>
  <si>
    <t>udział własny</t>
  </si>
  <si>
    <t>51</t>
  </si>
  <si>
    <t>Przebudowa placu zabaw oraz siłowni zewnetrznej przy ul. Różanej w Rogoźnie</t>
  </si>
  <si>
    <t>Urząd Miejski w Rogoźnie 
Wykonawca: Grupa Hydro Sp. z o.o.  Mosina
Termin realizacji: 2017</t>
  </si>
  <si>
    <t>52</t>
  </si>
  <si>
    <t>Budowa ogrodzenia boisk sportowych w m. Studzieniec, Tarnowo oraz mini boiska w Owczegłowach</t>
  </si>
  <si>
    <t>53</t>
  </si>
  <si>
    <t>Budowa placu rekreacyjno - sportowego w Rogoźnie
(przy ROD 
im. K. Marcinkowskiego)</t>
  </si>
  <si>
    <t>54</t>
  </si>
  <si>
    <r>
      <t xml:space="preserve">Budowa wiaty biesiadnej wraz z budynkiem przyległym - etap I
</t>
    </r>
    <r>
      <rPr>
        <i/>
        <sz val="10"/>
        <color theme="1"/>
        <rFont val="Arial"/>
        <family val="2"/>
        <charset val="238"/>
      </rPr>
      <t>w tym:  przedsięwzięcie z Funduszu sołeckiego Garbatki 4.000 zł</t>
    </r>
  </si>
  <si>
    <t>55</t>
  </si>
  <si>
    <r>
      <t xml:space="preserve">Zakup kontenera magazynowo-socjalnego na boisko w Siernikach
</t>
    </r>
    <r>
      <rPr>
        <i/>
        <sz val="10"/>
        <color theme="1"/>
        <rFont val="Arial"/>
        <family val="2"/>
        <charset val="238"/>
      </rPr>
      <t>w tym:  przedsięwzięcie z Funduszu sołeckiego Prusiec 6.500 zł</t>
    </r>
  </si>
  <si>
    <t>Wspieranie rodziny</t>
  </si>
  <si>
    <t>56</t>
  </si>
  <si>
    <t>Zakup klimatyzacji</t>
  </si>
  <si>
    <t>Szkola Podstawowa nr 2 w Rogoźnie
Dostawca: zostanie wyłoniony w drodze zamówień publicznych
Termin realizacji: 2017</t>
  </si>
  <si>
    <t>Załącznik nr 6 do Uchwały nr XLVIII/   /2017</t>
  </si>
  <si>
    <t xml:space="preserve">z dnia 25 października 2017 roku
                                                            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</si>
  <si>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</si>
  <si>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Załącznik nr 7 do uchwały nr XLVIII/    /2017</t>
  </si>
  <si>
    <t>Ruch to zdrowie - stworzenie boiska do piłki nożnej -8.000 zł;
Aktywne sołectwo - 2.000 zł</t>
  </si>
  <si>
    <t>Załącznik nr 1 do Uchwały nr XLVIII/   /2017
Rady Miejskiej w Rogoźnie
z dnia 25 października 2017 roku</t>
  </si>
  <si>
    <t>Przed zmianą</t>
  </si>
  <si>
    <t>Po zmianie</t>
  </si>
  <si>
    <t>696 445,32</t>
  </si>
  <si>
    <t>315 770,42</t>
  </si>
  <si>
    <t>1 012 215,74</t>
  </si>
  <si>
    <t>01042</t>
  </si>
  <si>
    <t>Wyłączenie z produkcji gruntów rolnych</t>
  </si>
  <si>
    <t>116 250,00</t>
  </si>
  <si>
    <t>0,00</t>
  </si>
  <si>
    <t>Dotacja celowa otrzymana z tytułu pomocy finansowej udzielanej między jednostkami samorządu terytorialnego na dofinansowanie własnych zadań inwestycyjnych i zakupów inwestycyjnych</t>
  </si>
  <si>
    <t>580 195,32</t>
  </si>
  <si>
    <t>895 965,74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</si>
  <si>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</si>
  <si>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</si>
  <si>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</si>
  <si>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</si>
  <si>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</si>
  <si>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529 195,32</t>
  </si>
  <si>
    <t>844 965,74</t>
  </si>
  <si>
    <t>050</t>
  </si>
  <si>
    <t>Rybołówstwo i rybactwo</t>
  </si>
  <si>
    <t>25 000,00</t>
  </si>
  <si>
    <t>05095</t>
  </si>
  <si>
    <t>0690</t>
  </si>
  <si>
    <t>Wpływy z różnych opłat</t>
  </si>
  <si>
    <t>Transport i łączność</t>
  </si>
  <si>
    <t>15 000,00</t>
  </si>
  <si>
    <t>0490</t>
  </si>
  <si>
    <t>Wpływy z innych lokalnych opłat pobieranych przez jednostki samorządu terytorialnego na podstawie odrębnych ustaw</t>
  </si>
  <si>
    <t>1 462 000,00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</si>
  <si>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</si>
  <si>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</si>
  <si>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</si>
  <si>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</si>
  <si>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</si>
  <si>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</si>
  <si>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</si>
  <si>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</si>
  <si>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</si>
  <si>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</si>
  <si>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</si>
  <si>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</si>
  <si>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</si>
  <si>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</si>
  <si>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</si>
  <si>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</si>
  <si>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</si>
  <si>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</si>
  <si>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</si>
  <si>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710</t>
  </si>
  <si>
    <t>28 000,00</t>
  </si>
  <si>
    <t>71035</t>
  </si>
  <si>
    <t>2020</t>
  </si>
  <si>
    <t>204 074,00</t>
  </si>
  <si>
    <t>75011</t>
  </si>
  <si>
    <t>198 574,00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</si>
  <si>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</si>
  <si>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</si>
  <si>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</si>
  <si>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</si>
  <si>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</si>
  <si>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</si>
  <si>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</si>
  <si>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</si>
  <si>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</si>
  <si>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</si>
  <si>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</si>
  <si>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</si>
  <si>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</si>
  <si>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</si>
  <si>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</si>
  <si>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</si>
  <si>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</si>
  <si>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</si>
  <si>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</si>
  <si>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</si>
  <si>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</si>
  <si>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</si>
  <si>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</si>
  <si>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</si>
  <si>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</si>
  <si>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</si>
  <si>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</si>
  <si>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</si>
  <si>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</si>
  <si>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</si>
  <si>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</si>
  <si>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</si>
  <si>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5 848 036,95</t>
  </si>
  <si>
    <t>0320</t>
  </si>
  <si>
    <t>Wpływy z podatku rolnego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</si>
  <si>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</si>
  <si>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</si>
  <si>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</si>
  <si>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</si>
  <si>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</si>
  <si>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</si>
  <si>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</si>
  <si>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</si>
  <si>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</si>
  <si>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</si>
  <si>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</si>
  <si>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</si>
  <si>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</si>
  <si>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</si>
  <si>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</si>
  <si>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</si>
  <si>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</si>
  <si>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</si>
  <si>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</si>
  <si>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</si>
  <si>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</si>
  <si>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</si>
  <si>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</si>
  <si>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</si>
  <si>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</si>
  <si>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</si>
  <si>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</si>
  <si>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</si>
  <si>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</si>
  <si>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</si>
  <si>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</si>
  <si>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</si>
  <si>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</si>
  <si>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</si>
  <si>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</si>
  <si>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</si>
  <si>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</si>
  <si>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</si>
  <si>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</si>
  <si>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</si>
  <si>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</si>
  <si>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</si>
  <si>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</si>
  <si>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</si>
  <si>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</si>
  <si>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</si>
  <si>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</si>
  <si>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</si>
  <si>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21 084 435,00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</si>
  <si>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</si>
  <si>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</si>
  <si>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</si>
  <si>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</si>
  <si>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</si>
  <si>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</si>
  <si>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</si>
  <si>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</si>
  <si>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</si>
  <si>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3 058 765,00</t>
  </si>
  <si>
    <t>80 000,00</t>
  </si>
  <si>
    <t>2 886 661,41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</si>
  <si>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</si>
  <si>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</si>
  <si>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</si>
  <si>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</si>
  <si>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</si>
  <si>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</si>
  <si>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</si>
  <si>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</si>
  <si>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</si>
  <si>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2 525 505,01</t>
  </si>
  <si>
    <t>524,98</t>
  </si>
  <si>
    <t>237 555,25</t>
  </si>
  <si>
    <t>238 080,23</t>
  </si>
  <si>
    <t>193 455,25</t>
  </si>
  <si>
    <t>193 980,23</t>
  </si>
  <si>
    <t>12 000,00</t>
  </si>
  <si>
    <t>80103</t>
  </si>
  <si>
    <t>85 632,00</t>
  </si>
  <si>
    <t xml:space="preserve">Przedszkola </t>
  </si>
  <si>
    <t>1 031 260,00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</si>
  <si>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</si>
  <si>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</si>
  <si>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</si>
  <si>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</si>
  <si>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</si>
  <si>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385 800,00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</si>
  <si>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</si>
  <si>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</si>
  <si>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</si>
  <si>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</si>
  <si>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</si>
  <si>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</si>
  <si>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</si>
  <si>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47 748,62</t>
  </si>
  <si>
    <t>4 000,00</t>
  </si>
  <si>
    <t>43 748,62</t>
  </si>
  <si>
    <t>80148</t>
  </si>
  <si>
    <t>Stołówki szkolne i przedszkolne</t>
  </si>
  <si>
    <t>275 600,00</t>
  </si>
  <si>
    <t>257 600,00</t>
  </si>
  <si>
    <t>18 000,00</t>
  </si>
  <si>
    <t>80150</t>
  </si>
  <si>
    <t>4 144,78</t>
  </si>
  <si>
    <t>843 564,36</t>
  </si>
  <si>
    <t>0839</t>
  </si>
  <si>
    <t>19 521,00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</si>
  <si>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</si>
  <si>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</si>
  <si>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</si>
  <si>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</si>
  <si>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</si>
  <si>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</si>
  <si>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</si>
  <si>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567 846,57</t>
  </si>
  <si>
    <t>2059</t>
  </si>
  <si>
    <t>66 196,79</t>
  </si>
  <si>
    <t>1 223 308,00</t>
  </si>
  <si>
    <t>168 839,00</t>
  </si>
  <si>
    <t>1 392 147,00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</si>
  <si>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</si>
  <si>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</si>
  <si>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</si>
  <si>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26 300,00</t>
  </si>
  <si>
    <t>109 851,00</t>
  </si>
  <si>
    <t>47 883,00</t>
  </si>
  <si>
    <t>11 800,00</t>
  </si>
  <si>
    <t>59 683,00</t>
  </si>
  <si>
    <t>35 418,00</t>
  </si>
  <si>
    <t>14 500,00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</si>
  <si>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</si>
  <si>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</si>
  <si>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</si>
  <si>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</si>
  <si>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</si>
  <si>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</si>
  <si>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</si>
  <si>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89 657,00</t>
  </si>
  <si>
    <t>20 343,00</t>
  </si>
  <si>
    <t>110 000,00</t>
  </si>
  <si>
    <t>0960</t>
  </si>
  <si>
    <t>Wpływy z otrzymanych spadków, zapisów i darowizn w postaci pieniężnej</t>
  </si>
  <si>
    <t>59 657,00</t>
  </si>
  <si>
    <t>85215</t>
  </si>
  <si>
    <t>12 500,00</t>
  </si>
  <si>
    <t>17 500,00</t>
  </si>
  <si>
    <t>85216</t>
  </si>
  <si>
    <t>293 304,00</t>
  </si>
  <si>
    <t>117 196,00</t>
  </si>
  <si>
    <t>410 500,00</t>
  </si>
  <si>
    <t>292 804,00</t>
  </si>
  <si>
    <t>410 000,00</t>
  </si>
  <si>
    <t>500,00</t>
  </si>
  <si>
    <t>153 979,00</t>
  </si>
  <si>
    <t>85228</t>
  </si>
  <si>
    <t>453 499,00</t>
  </si>
  <si>
    <t>35 000,00</t>
  </si>
  <si>
    <t>418 374,00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</si>
  <si>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</si>
  <si>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</si>
  <si>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</si>
  <si>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</si>
  <si>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</si>
  <si>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136 818,00</t>
  </si>
  <si>
    <t>572 219,38</t>
  </si>
  <si>
    <t>551 462,15</t>
  </si>
  <si>
    <t>2058</t>
  </si>
  <si>
    <t>20 757,23</t>
  </si>
  <si>
    <t>854</t>
  </si>
  <si>
    <t>120 356,00</t>
  </si>
  <si>
    <t>85415</t>
  </si>
  <si>
    <t>120 000,00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</si>
  <si>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</si>
  <si>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</si>
  <si>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356,00</t>
  </si>
  <si>
    <t>855</t>
  </si>
  <si>
    <t>21 547 571,00</t>
  </si>
  <si>
    <t>230 680,83</t>
  </si>
  <si>
    <t>21 778 251,83</t>
  </si>
  <si>
    <t>85501</t>
  </si>
  <si>
    <t>Świadczenie wychowawcze</t>
  </si>
  <si>
    <t>13 799 000,00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</si>
  <si>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</si>
  <si>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</si>
  <si>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</si>
  <si>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</si>
  <si>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13 788 000,00</t>
  </si>
  <si>
    <t>10 000,00</t>
  </si>
  <si>
    <t>85502</t>
  </si>
  <si>
    <t xml:space="preserve">Świadczenia rodzinne, świadczenie z funduszu alimentacyjnego oraz składki na ubezpieczenia emerytalne i rentowe z ubezpieczenia społecznego
</t>
  </si>
  <si>
    <t>7 748 445,00</t>
  </si>
  <si>
    <t>210 619,00</t>
  </si>
  <si>
    <t>7 959 064,00</t>
  </si>
  <si>
    <t>5 500,00</t>
  </si>
  <si>
    <t>7 655 945,00</t>
  </si>
  <si>
    <t>7 866 564,00</t>
  </si>
  <si>
    <t>62 000,00</t>
  </si>
  <si>
    <t>85503</t>
  </si>
  <si>
    <t>126,00</t>
  </si>
  <si>
    <t>85504</t>
  </si>
  <si>
    <t>20 061,83</t>
  </si>
  <si>
    <t>85595</t>
  </si>
  <si>
    <t>2 134 724,91</t>
  </si>
  <si>
    <t>90002</t>
  </si>
  <si>
    <t>1 824 276,00</t>
  </si>
  <si>
    <t>1 820 276,00</t>
  </si>
  <si>
    <t>90019</t>
  </si>
  <si>
    <t>Wpływy i wydatki związane z gromadzeniem środków z opłat i kar za korzystanie ze środowiska</t>
  </si>
  <si>
    <t>10 448,91</t>
  </si>
  <si>
    <t>20 000,00</t>
  </si>
  <si>
    <t>9 700,00</t>
  </si>
  <si>
    <t>34 700,00</t>
  </si>
  <si>
    <t>74 349 884,29</t>
  </si>
  <si>
    <t>Zmiany w planie dochodów Gminy Rogoźno na 2017 rok</t>
  </si>
  <si>
    <t>3 524,98</t>
  </si>
  <si>
    <t>2 529 029,99</t>
  </si>
  <si>
    <t>3 000,00</t>
  </si>
  <si>
    <t>388 800,00</t>
  </si>
  <si>
    <t>1 034 260,00</t>
  </si>
  <si>
    <t>728 515,23</t>
  </si>
  <si>
    <t>75 078 399,52</t>
  </si>
  <si>
    <t>Załącznik nr 2 do Uchwały nr XLVIII/   /2014
Rady Miejskiej w Rogoźnie
z dnia 25 października 2017 roku</t>
  </si>
  <si>
    <t>586 736,87</t>
  </si>
  <si>
    <t>313 770,42</t>
  </si>
  <si>
    <t>900 507,29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</si>
  <si>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</si>
  <si>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</si>
  <si>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</si>
  <si>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</si>
  <si>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</si>
  <si>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</si>
  <si>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</si>
  <si>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549 736,87</t>
  </si>
  <si>
    <t>863 507,29</t>
  </si>
  <si>
    <t>4010</t>
  </si>
  <si>
    <t>4 694,35</t>
  </si>
  <si>
    <t>3 029,01</t>
  </si>
  <si>
    <t>7 723,36</t>
  </si>
  <si>
    <t>806,96</t>
  </si>
  <si>
    <t>520,69</t>
  </si>
  <si>
    <t>1 327,65</t>
  </si>
  <si>
    <t>112,27</t>
  </si>
  <si>
    <t>74,21</t>
  </si>
  <si>
    <t>186,48</t>
  </si>
  <si>
    <t>7 541,55</t>
  </si>
  <si>
    <t>- 906,53</t>
  </si>
  <si>
    <t>6 635,02</t>
  </si>
  <si>
    <t>17 762,80</t>
  </si>
  <si>
    <t>1 474,20</t>
  </si>
  <si>
    <t>19 237,00</t>
  </si>
  <si>
    <t>4430</t>
  </si>
  <si>
    <t>518 818,94</t>
  </si>
  <si>
    <t>309 578,84</t>
  </si>
  <si>
    <t>828 397,78</t>
  </si>
  <si>
    <t>520,00</t>
  </si>
  <si>
    <t>18 700,00</t>
  </si>
  <si>
    <t>2 480,00</t>
  </si>
  <si>
    <t>300,00</t>
  </si>
  <si>
    <t>3 516 519,97</t>
  </si>
  <si>
    <t>60004</t>
  </si>
  <si>
    <t>325 000,00</t>
  </si>
  <si>
    <t>Dotacje celowe przekazane gminie na zadania bieżące realizowane na podstawie porozumień (umów) między jednostkami samorządu terytorialnego</t>
  </si>
  <si>
    <t>264 500,00</t>
  </si>
  <si>
    <t>60 500,00</t>
  </si>
  <si>
    <t>72 000,00</t>
  </si>
  <si>
    <t>Dotacja celowa na pomoc finansową udzielaną między jednostkami samorządu terytorialnego na dofinansowanie własnych zadań inwestycyjnych i zakupów inwestycyjnych</t>
  </si>
  <si>
    <t>3 119 519,97</t>
  </si>
  <si>
    <t>55 027,75</t>
  </si>
  <si>
    <t>- 6 000,00</t>
  </si>
  <si>
    <t>49 027,75</t>
  </si>
  <si>
    <t>4270</t>
  </si>
  <si>
    <t>192 000,00</t>
  </si>
  <si>
    <t>198 000,00</t>
  </si>
  <si>
    <t>897 000,00</t>
  </si>
  <si>
    <t>9 000,00</t>
  </si>
  <si>
    <t>1 966 492,22</t>
  </si>
  <si>
    <t>301 000,00</t>
  </si>
  <si>
    <t>Zadania w zakresie upowszechniania turystyki</t>
  </si>
  <si>
    <t>165 000,00</t>
  </si>
  <si>
    <t>135 000,00</t>
  </si>
  <si>
    <t>136 000,00</t>
  </si>
  <si>
    <t>37 000,00</t>
  </si>
  <si>
    <t>40 000,00</t>
  </si>
  <si>
    <t>1 192 651,60</t>
  </si>
  <si>
    <t>70001</t>
  </si>
  <si>
    <t>Zakłady gospodarki mieszkaniowej</t>
  </si>
  <si>
    <t>407 851,60</t>
  </si>
  <si>
    <t>2650</t>
  </si>
  <si>
    <t>784 800,00</t>
  </si>
  <si>
    <t>85 000,00</t>
  </si>
  <si>
    <t>16 000,00</t>
  </si>
  <si>
    <t>190 823,43</t>
  </si>
  <si>
    <t>4308</t>
  </si>
  <si>
    <t>22 269,58</t>
  </si>
  <si>
    <t>4309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</si>
  <si>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</si>
  <si>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</si>
  <si>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</si>
  <si>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</si>
  <si>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</si>
  <si>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</si>
  <si>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</si>
  <si>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</si>
  <si>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</si>
  <si>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</si>
  <si>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</si>
  <si>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</si>
  <si>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</si>
  <si>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</si>
  <si>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</si>
  <si>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</si>
  <si>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</si>
  <si>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</si>
  <si>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</si>
  <si>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</si>
  <si>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</si>
  <si>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5 743 105,92</t>
  </si>
  <si>
    <t>160 978,75</t>
  </si>
  <si>
    <t>27 672,26</t>
  </si>
  <si>
    <t>3 257,99</t>
  </si>
  <si>
    <t>1 798,00</t>
  </si>
  <si>
    <t>4700</t>
  </si>
  <si>
    <t xml:space="preserve">Szkolenia pracowników niebędących członkami korpusu służby cywilnej </t>
  </si>
  <si>
    <t>1 867,00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</si>
  <si>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</si>
  <si>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</si>
  <si>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</si>
  <si>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</si>
  <si>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</si>
  <si>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</si>
  <si>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</si>
  <si>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</si>
  <si>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21 000,00</t>
  </si>
  <si>
    <t>4420</t>
  </si>
  <si>
    <t>Podróże służbowe zagraniczne</t>
  </si>
  <si>
    <t>4 029 557,68</t>
  </si>
  <si>
    <t>3020</t>
  </si>
  <si>
    <t>Wydatki osobowe niezaliczone do wynagrodzeń</t>
  </si>
  <si>
    <t>6 500,00</t>
  </si>
  <si>
    <t>2 380 643,69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</si>
  <si>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</si>
  <si>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</si>
  <si>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</si>
  <si>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</si>
  <si>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</si>
  <si>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</si>
  <si>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</si>
  <si>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419 650,51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</si>
  <si>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</si>
  <si>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</si>
  <si>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</si>
  <si>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</si>
  <si>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</si>
  <si>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</si>
  <si>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</si>
  <si>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</si>
  <si>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</si>
  <si>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</si>
  <si>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</si>
  <si>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28 648,00</t>
  </si>
  <si>
    <t>27 100,00</t>
  </si>
  <si>
    <t>118 400,00</t>
  </si>
  <si>
    <t>76 000,00</t>
  </si>
  <si>
    <t>117 000,00</t>
  </si>
  <si>
    <t>4280</t>
  </si>
  <si>
    <t>Zakup usług zdrowotnych</t>
  </si>
  <si>
    <t>2 500,00</t>
  </si>
  <si>
    <t>268 500,00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</si>
  <si>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</si>
  <si>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</si>
  <si>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</si>
  <si>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</si>
  <si>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</si>
  <si>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</si>
  <si>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</si>
  <si>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</si>
  <si>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</si>
  <si>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</si>
  <si>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4440</t>
  </si>
  <si>
    <t>76 270,00</t>
  </si>
  <si>
    <t>9 180,63</t>
  </si>
  <si>
    <t>27 000,00</t>
  </si>
  <si>
    <t>13 000,00</t>
  </si>
  <si>
    <t>15 300,00</t>
  </si>
  <si>
    <t>75075</t>
  </si>
  <si>
    <t>Promocja jednostek samorządu terytorialnego</t>
  </si>
  <si>
    <t>31 500,00</t>
  </si>
  <si>
    <t>916 147,00</t>
  </si>
  <si>
    <t>1 350,00</t>
  </si>
  <si>
    <t>609 589,00</t>
  </si>
  <si>
    <t>31 159,00</t>
  </si>
  <si>
    <t>98 644,00</t>
  </si>
  <si>
    <t>14 133,00</t>
  </si>
  <si>
    <t>34 370,00</t>
  </si>
  <si>
    <t>2 880,00</t>
  </si>
  <si>
    <t>3 600,00</t>
  </si>
  <si>
    <t>80,00</t>
  </si>
  <si>
    <t>10 392,00</t>
  </si>
  <si>
    <t>8 950,00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</si>
  <si>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</si>
  <si>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</si>
  <si>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</si>
  <si>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</si>
  <si>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</si>
  <si>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</si>
  <si>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</si>
  <si>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29,79</t>
  </si>
  <si>
    <t>2 947,71</t>
  </si>
  <si>
    <t>501,59</t>
  </si>
  <si>
    <t>5,12</t>
  </si>
  <si>
    <t>506,71</t>
  </si>
  <si>
    <t>71,49</t>
  </si>
  <si>
    <t>- 34,91</t>
  </si>
  <si>
    <t>36,58</t>
  </si>
  <si>
    <t>795 110,97</t>
  </si>
  <si>
    <t>Komendy powiatowe Policji</t>
  </si>
  <si>
    <t>42 500,00</t>
  </si>
  <si>
    <t>Wpłaty jednostek na państwowy fundusz celowy na finansowanie lub dofinansowanie zadań inwestycyjnych</t>
  </si>
  <si>
    <t>648 580,97</t>
  </si>
  <si>
    <t>2820</t>
  </si>
  <si>
    <t>7 147,60</t>
  </si>
  <si>
    <t>1 018,72</t>
  </si>
  <si>
    <t>41 580,00</t>
  </si>
  <si>
    <t>840,00</t>
  </si>
  <si>
    <t>143 808,09</t>
  </si>
  <si>
    <t>49 286,56</t>
  </si>
  <si>
    <t>47 260,00</t>
  </si>
  <si>
    <t>29 740,00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</si>
  <si>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</si>
  <si>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</si>
  <si>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</si>
  <si>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</si>
  <si>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9 200,00</t>
  </si>
  <si>
    <t>3 500,00</t>
  </si>
  <si>
    <t>1 200,00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</si>
  <si>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</si>
  <si>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</si>
  <si>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</si>
  <si>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</si>
  <si>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</si>
  <si>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</si>
  <si>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</si>
  <si>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</si>
  <si>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</si>
  <si>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</si>
  <si>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</si>
  <si>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</si>
  <si>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</si>
  <si>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</si>
  <si>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208 000,00</t>
  </si>
  <si>
    <t>75818</t>
  </si>
  <si>
    <t>Rezerwy ogólne i celowe</t>
  </si>
  <si>
    <t>4810</t>
  </si>
  <si>
    <t>Rezerwy</t>
  </si>
  <si>
    <t>25 654 842,66</t>
  </si>
  <si>
    <t>13 524,98</t>
  </si>
  <si>
    <t>25 668 367,64</t>
  </si>
  <si>
    <t>11 296 020,25</t>
  </si>
  <si>
    <t>27 084,98</t>
  </si>
  <si>
    <t>11 323 105,23</t>
  </si>
  <si>
    <t>2 800,00</t>
  </si>
  <si>
    <t>385 822,00</t>
  </si>
  <si>
    <t>6 585 402,00</t>
  </si>
  <si>
    <t>6 605 402,00</t>
  </si>
  <si>
    <t>525 696,00</t>
  </si>
  <si>
    <t>1 255 642,00</t>
  </si>
  <si>
    <t>1 260 642,00</t>
  </si>
  <si>
    <t>176 629,00</t>
  </si>
  <si>
    <t>177 629,00</t>
  </si>
  <si>
    <t>38 858,00</t>
  </si>
  <si>
    <t>392 315,37</t>
  </si>
  <si>
    <t>3 005,19</t>
  </si>
  <si>
    <t>395 320,56</t>
  </si>
  <si>
    <t>257 639,88</t>
  </si>
  <si>
    <t>519,79</t>
  </si>
  <si>
    <t>258 159,67</t>
  </si>
  <si>
    <t>394 900,00</t>
  </si>
  <si>
    <t>- 21 000,00</t>
  </si>
  <si>
    <t>373 900,00</t>
  </si>
  <si>
    <t>413 500,00</t>
  </si>
  <si>
    <t>- 8 000,00</t>
  </si>
  <si>
    <t>405 500,00</t>
  </si>
  <si>
    <t>22 600,00</t>
  </si>
  <si>
    <t>560,00</t>
  </si>
  <si>
    <t>23 160,00</t>
  </si>
  <si>
    <t>185 700,00</t>
  </si>
  <si>
    <t>206 700,00</t>
  </si>
  <si>
    <t>36 205,00</t>
  </si>
  <si>
    <t>10 100,00</t>
  </si>
  <si>
    <t>5 610,00</t>
  </si>
  <si>
    <t>360 809,00</t>
  </si>
  <si>
    <t>4480</t>
  </si>
  <si>
    <t>Podatek od nieruchomości</t>
  </si>
  <si>
    <t>1 030,00</t>
  </si>
  <si>
    <t>242 762,00</t>
  </si>
  <si>
    <t>742 626,00</t>
  </si>
  <si>
    <t>- 26 000,00</t>
  </si>
  <si>
    <t>716 626,00</t>
  </si>
  <si>
    <t>20 319,00</t>
  </si>
  <si>
    <t>486 476,00</t>
  </si>
  <si>
    <t>- 20 000,00</t>
  </si>
  <si>
    <t>466 476,00</t>
  </si>
  <si>
    <t>35 902,00</t>
  </si>
  <si>
    <t>94 070,00</t>
  </si>
  <si>
    <t>- 5 000,00</t>
  </si>
  <si>
    <t>89 070,00</t>
  </si>
  <si>
    <t>13 199,00</t>
  </si>
  <si>
    <t>- 1 000,00</t>
  </si>
  <si>
    <t>12 199,00</t>
  </si>
  <si>
    <t>25 600,00</t>
  </si>
  <si>
    <t>550,00</t>
  </si>
  <si>
    <t>7 500,00</t>
  </si>
  <si>
    <t>29 810,00</t>
  </si>
  <si>
    <t>5 431 792,11</t>
  </si>
  <si>
    <t>5 434 792,11</t>
  </si>
  <si>
    <t>49 000,00</t>
  </si>
  <si>
    <t>2540</t>
  </si>
  <si>
    <t>1 381 130,23</t>
  </si>
  <si>
    <t>78 630,00</t>
  </si>
  <si>
    <t>80 630,00</t>
  </si>
  <si>
    <t>2 240 921,88</t>
  </si>
  <si>
    <t>138 098,00</t>
  </si>
  <si>
    <t>398 373,00</t>
  </si>
  <si>
    <t>54 244,00</t>
  </si>
  <si>
    <t>7 000,00</t>
  </si>
  <si>
    <t>107 000,00</t>
  </si>
  <si>
    <t>4220</t>
  </si>
  <si>
    <t>Zakup środków żywności</t>
  </si>
  <si>
    <t>10 500,00</t>
  </si>
  <si>
    <t>- 2 000,00</t>
  </si>
  <si>
    <t>8 500,00</t>
  </si>
  <si>
    <t>253 000,00</t>
  </si>
  <si>
    <t>- 9 000,00</t>
  </si>
  <si>
    <t>244 000,00</t>
  </si>
  <si>
    <t>49 500,00</t>
  </si>
  <si>
    <t>- 3 000,00</t>
  </si>
  <si>
    <t>46 500,00</t>
  </si>
  <si>
    <t>63 940,00</t>
  </si>
  <si>
    <t>9 410,00</t>
  </si>
  <si>
    <t>73 350,00</t>
  </si>
  <si>
    <t>4330</t>
  </si>
  <si>
    <t>Zakup usług przez jednostki samorządu terytorialnego od innych jednostek samorządu terytorialnego</t>
  </si>
  <si>
    <t>45 200,00</t>
  </si>
  <si>
    <t>- 3 100,00</t>
  </si>
  <si>
    <t>5 900,00</t>
  </si>
  <si>
    <t>- 101,00</t>
  </si>
  <si>
    <t>3 399,00</t>
  </si>
  <si>
    <t>126 560,00</t>
  </si>
  <si>
    <t>345,00</t>
  </si>
  <si>
    <t>- 27,00</t>
  </si>
  <si>
    <t>318,00</t>
  </si>
  <si>
    <t>4530</t>
  </si>
  <si>
    <t>Podatek od towarów i usług (VAT).</t>
  </si>
  <si>
    <t>18,00</t>
  </si>
  <si>
    <t>- 200,00</t>
  </si>
  <si>
    <t>33 000,00</t>
  </si>
  <si>
    <t>4 713 758,16</t>
  </si>
  <si>
    <t>2320</t>
  </si>
  <si>
    <t>Dotacje celowe przekazane dla powiatu na zadania bieżące realizowane na podstawie porozumień (umów) między jednostkami samorządu terytorialnego</t>
  </si>
  <si>
    <t>1 300 000,00</t>
  </si>
  <si>
    <t>616 953,00</t>
  </si>
  <si>
    <t>15 271,83</t>
  </si>
  <si>
    <t>43 245,00</t>
  </si>
  <si>
    <t>1 625 848,00</t>
  </si>
  <si>
    <t>128 428,00</t>
  </si>
  <si>
    <t>305 331,00</t>
  </si>
  <si>
    <t>43 212,00</t>
  </si>
  <si>
    <t>83 933,14</t>
  </si>
  <si>
    <t>57 518,15</t>
  </si>
  <si>
    <t>164 800,00</t>
  </si>
  <si>
    <t>- 4 000,00</t>
  </si>
  <si>
    <t>160 800,00</t>
  </si>
  <si>
    <t>155 899,04</t>
  </si>
  <si>
    <t>159 899,04</t>
  </si>
  <si>
    <t>51 900,00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</si>
  <si>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</si>
  <si>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</si>
  <si>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</si>
  <si>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</si>
  <si>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</si>
  <si>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</si>
  <si>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</si>
  <si>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</si>
  <si>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21 800,00</t>
  </si>
  <si>
    <t>76 569,00</t>
  </si>
  <si>
    <t>640 815,00</t>
  </si>
  <si>
    <t>- 560,00</t>
  </si>
  <si>
    <t>640 255,00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</si>
  <si>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</si>
  <si>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</si>
  <si>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</si>
  <si>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</si>
  <si>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</si>
  <si>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</si>
  <si>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</si>
  <si>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390,00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</si>
  <si>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</si>
  <si>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</si>
  <si>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</si>
  <si>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</si>
  <si>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121 105,96</t>
  </si>
  <si>
    <t>185 477,12</t>
  </si>
  <si>
    <t>28 781,00</t>
  </si>
  <si>
    <t>36 023,00</t>
  </si>
  <si>
    <t>4 397,00</t>
  </si>
  <si>
    <t>11 429,92</t>
  </si>
  <si>
    <t>320,00</t>
  </si>
  <si>
    <t>512 806,78</t>
  </si>
  <si>
    <t>16 832,00</t>
  </si>
  <si>
    <t>5 334,00</t>
  </si>
  <si>
    <t>330 960,00</t>
  </si>
  <si>
    <t>17 829,00</t>
  </si>
  <si>
    <t>69 343,00</t>
  </si>
  <si>
    <t>12 159,00</t>
  </si>
  <si>
    <t>9 141,03</t>
  </si>
  <si>
    <t>11 303,75</t>
  </si>
  <si>
    <t>13 500,00</t>
  </si>
  <si>
    <t>4 300,00</t>
  </si>
  <si>
    <t>15 805,00</t>
  </si>
  <si>
    <t>1 055 121,36</t>
  </si>
  <si>
    <t>1 065 121,36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</si>
  <si>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</si>
  <si>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16 500,00</t>
  </si>
  <si>
    <t>26 500,00</t>
  </si>
  <si>
    <t>3247</t>
  </si>
  <si>
    <t>26 867,56</t>
  </si>
  <si>
    <t>3249</t>
  </si>
  <si>
    <t>3 132,44</t>
  </si>
  <si>
    <t>4017</t>
  </si>
  <si>
    <t>123 427,62</t>
  </si>
  <si>
    <t>14 390,21</t>
  </si>
  <si>
    <t>4117</t>
  </si>
  <si>
    <t>21 140,87</t>
  </si>
  <si>
    <t>2 464,77</t>
  </si>
  <si>
    <t>4127</t>
  </si>
  <si>
    <t>3 023,97</t>
  </si>
  <si>
    <t>352,56</t>
  </si>
  <si>
    <t>4247</t>
  </si>
  <si>
    <t>272 004,75</t>
  </si>
  <si>
    <t>4249</t>
  </si>
  <si>
    <t>31 712,55</t>
  </si>
  <si>
    <t>4307</t>
  </si>
  <si>
    <t>121 381,80</t>
  </si>
  <si>
    <t>42 017,26</t>
  </si>
  <si>
    <t>172 205,00</t>
  </si>
  <si>
    <t>4707</t>
  </si>
  <si>
    <t>4709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</si>
  <si>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</si>
  <si>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</si>
  <si>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</si>
  <si>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</si>
  <si>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8 400,00</t>
  </si>
  <si>
    <t>2 400,00</t>
  </si>
  <si>
    <t>85154</t>
  </si>
  <si>
    <t>346 444,00</t>
  </si>
  <si>
    <t>48 000,00</t>
  </si>
  <si>
    <t>2710</t>
  </si>
  <si>
    <t>Dotacja celowa na pomoc finansową udzielaną między jednostkami samorządu terytorialnego na dofinansowanie własnych zadań bieżących</t>
  </si>
  <si>
    <t>13 910,00</t>
  </si>
  <si>
    <t>3 484,00</t>
  </si>
  <si>
    <t>341,00</t>
  </si>
  <si>
    <t>29 879,00</t>
  </si>
  <si>
    <t>102 238,00</t>
  </si>
  <si>
    <t>1 032,00</t>
  </si>
  <si>
    <t>85195</t>
  </si>
  <si>
    <t>1 050,00</t>
  </si>
  <si>
    <t>4 359 698,00</t>
  </si>
  <si>
    <t>163 839,00</t>
  </si>
  <si>
    <t>4 523 537,00</t>
  </si>
  <si>
    <t>85202</t>
  </si>
  <si>
    <t>Domy pomocy społecznej</t>
  </si>
  <si>
    <t>587 430,00</t>
  </si>
  <si>
    <t>85205</t>
  </si>
  <si>
    <t>Zadania w zakresie przeciwdziałania przemocy w rodzinie</t>
  </si>
  <si>
    <t>90 751,00</t>
  </si>
  <si>
    <t>117 051,00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</si>
  <si>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</si>
  <si>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</si>
  <si>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</si>
  <si>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90 501,00</t>
  </si>
  <si>
    <t>116 801,00</t>
  </si>
  <si>
    <t>457 257,00</t>
  </si>
  <si>
    <t>477 600,00</t>
  </si>
  <si>
    <t>3110</t>
  </si>
  <si>
    <t>412 500,00</t>
  </si>
  <si>
    <t>417 500,00</t>
  </si>
  <si>
    <t>412 254,90</t>
  </si>
  <si>
    <t>4 901,96</t>
  </si>
  <si>
    <t>417 156,86</t>
  </si>
  <si>
    <t>245,10</t>
  </si>
  <si>
    <t>98,04</t>
  </si>
  <si>
    <t>343,14</t>
  </si>
  <si>
    <t>353 304,00</t>
  </si>
  <si>
    <t>470 500,00</t>
  </si>
  <si>
    <t>352 804,00</t>
  </si>
  <si>
    <t>470 000,00</t>
  </si>
  <si>
    <t>1 389 804,00</t>
  </si>
  <si>
    <t>1 384 804,00</t>
  </si>
  <si>
    <t>9 850,00</t>
  </si>
  <si>
    <t>835 071,00</t>
  </si>
  <si>
    <t>61 737,00</t>
  </si>
  <si>
    <t>154 301,00</t>
  </si>
  <si>
    <t>21 652,00</t>
  </si>
  <si>
    <t>2 022,08</t>
  </si>
  <si>
    <t>44 000,00</t>
  </si>
  <si>
    <t>3 800,00</t>
  </si>
  <si>
    <t>80 977,00</t>
  </si>
  <si>
    <t>20 440,00</t>
  </si>
  <si>
    <t>900,00</t>
  </si>
  <si>
    <t>31 076,00</t>
  </si>
  <si>
    <t>8 700,00</t>
  </si>
  <si>
    <t>6 277,92</t>
  </si>
  <si>
    <t>632 834,00</t>
  </si>
  <si>
    <t>266 818,00</t>
  </si>
  <si>
    <t>85232</t>
  </si>
  <si>
    <t>150 000,00</t>
  </si>
  <si>
    <t>85295</t>
  </si>
  <si>
    <t>678 219,38</t>
  </si>
  <si>
    <t>638 219,38</t>
  </si>
  <si>
    <t>3117</t>
  </si>
  <si>
    <t>94 714,00</t>
  </si>
  <si>
    <t>90 778,76</t>
  </si>
  <si>
    <t>7 150,45</t>
  </si>
  <si>
    <t>15 849,87</t>
  </si>
  <si>
    <t>1 248,45</t>
  </si>
  <si>
    <t>2 223,99</t>
  </si>
  <si>
    <t>175,17</t>
  </si>
  <si>
    <t>4137</t>
  </si>
  <si>
    <t>6 523,20</t>
  </si>
  <si>
    <t>4177</t>
  </si>
  <si>
    <t>24 860,00</t>
  </si>
  <si>
    <t>4217</t>
  </si>
  <si>
    <t>11 369,35</t>
  </si>
  <si>
    <t>4219</t>
  </si>
  <si>
    <t>221,05</t>
  </si>
  <si>
    <t>4287</t>
  </si>
  <si>
    <t>270 383,51</t>
  </si>
  <si>
    <t>11 431,58</t>
  </si>
  <si>
    <t>4417</t>
  </si>
  <si>
    <t>32 509,47</t>
  </si>
  <si>
    <t>4419</t>
  </si>
  <si>
    <t>530,53</t>
  </si>
  <si>
    <t>4437</t>
  </si>
  <si>
    <t>1 143 111,00</t>
  </si>
  <si>
    <t>85401</t>
  </si>
  <si>
    <t>Świetlice szkolne</t>
  </si>
  <si>
    <t>912 855,00</t>
  </si>
  <si>
    <t>1 834,00</t>
  </si>
  <si>
    <t>651 515,00</t>
  </si>
  <si>
    <t>49 038,00</t>
  </si>
  <si>
    <t>121 808,00</t>
  </si>
  <si>
    <t>17 305,00</t>
  </si>
  <si>
    <t>15 400,00</t>
  </si>
  <si>
    <t>6 700,00</t>
  </si>
  <si>
    <t>3 200,00</t>
  </si>
  <si>
    <t>37 055,00</t>
  </si>
  <si>
    <t>220 356,00</t>
  </si>
  <si>
    <t>3240</t>
  </si>
  <si>
    <t>220 000,00</t>
  </si>
  <si>
    <t>3260</t>
  </si>
  <si>
    <t>Inne formy pomocy dla uczniów</t>
  </si>
  <si>
    <t>85416</t>
  </si>
  <si>
    <t>Pomoc materialna dla uczniów o charakterze motywacyjnym</t>
  </si>
  <si>
    <t>9 900,00</t>
  </si>
  <si>
    <t>21 860 582,00</t>
  </si>
  <si>
    <t>235 680,83</t>
  </si>
  <si>
    <t>22 096 262,83</t>
  </si>
  <si>
    <t>13 545 017,00</t>
  </si>
  <si>
    <t>22 700,00</t>
  </si>
  <si>
    <t>3 190,00</t>
  </si>
  <si>
    <t>8 217,00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</si>
  <si>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</si>
  <si>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</si>
  <si>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</si>
  <si>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7 686 445,00</t>
  </si>
  <si>
    <t>7 897 064,00</t>
  </si>
  <si>
    <t>7 199 897,00</t>
  </si>
  <si>
    <t>193 094,00</t>
  </si>
  <si>
    <t>7 392 991,00</t>
  </si>
  <si>
    <t>142 735,79</t>
  </si>
  <si>
    <t>- 1 348,00</t>
  </si>
  <si>
    <t>141 387,79</t>
  </si>
  <si>
    <t>8 969,00</t>
  </si>
  <si>
    <t>250 067,71</t>
  </si>
  <si>
    <t>27 580,00</t>
  </si>
  <si>
    <t>277 647,71</t>
  </si>
  <si>
    <t>3 716,50</t>
  </si>
  <si>
    <t>- 1 207,00</t>
  </si>
  <si>
    <t>2 509,50</t>
  </si>
  <si>
    <t>12 010,00</t>
  </si>
  <si>
    <t>9 010,00</t>
  </si>
  <si>
    <t>10 020,00</t>
  </si>
  <si>
    <t>4 020,00</t>
  </si>
  <si>
    <t>22 000,00</t>
  </si>
  <si>
    <t>- 500,00</t>
  </si>
  <si>
    <t>4 029,00</t>
  </si>
  <si>
    <t>105,10</t>
  </si>
  <si>
    <t>18,34</t>
  </si>
  <si>
    <t>2,56</t>
  </si>
  <si>
    <t>125 881,00</t>
  </si>
  <si>
    <t>145 942,83</t>
  </si>
  <si>
    <t>1 600,00</t>
  </si>
  <si>
    <t>90 320,00</t>
  </si>
  <si>
    <t>110 381,83</t>
  </si>
  <si>
    <t>5 378,00</t>
  </si>
  <si>
    <t>16 709,00</t>
  </si>
  <si>
    <t>2 345,00</t>
  </si>
  <si>
    <t>3 529,00</t>
  </si>
  <si>
    <t>85508</t>
  </si>
  <si>
    <t>Rodziny zastępcze</t>
  </si>
  <si>
    <t>105 600,00</t>
  </si>
  <si>
    <t>107 600,00</t>
  </si>
  <si>
    <t>85510</t>
  </si>
  <si>
    <t>Działalność placówek opiekuńczo-wychowawczych</t>
  </si>
  <si>
    <t>143 530,00</t>
  </si>
  <si>
    <t>146 530,00</t>
  </si>
  <si>
    <t>4 522 296,91</t>
  </si>
  <si>
    <t>393 810,00</t>
  </si>
  <si>
    <t>295 000,00</t>
  </si>
  <si>
    <t>78 810,00</t>
  </si>
  <si>
    <t>1 953 908,18</t>
  </si>
  <si>
    <t>135 135,35</t>
  </si>
  <si>
    <t>8 687,02</t>
  </si>
  <si>
    <t>24 767,56</t>
  </si>
  <si>
    <t>2 716,20</t>
  </si>
  <si>
    <t>29 000,00</t>
  </si>
  <si>
    <t>1 715 481,01</t>
  </si>
  <si>
    <t>5 039,00</t>
  </si>
  <si>
    <t>1 582,04</t>
  </si>
  <si>
    <t>90003</t>
  </si>
  <si>
    <t>Oczyszczanie miast i wsi</t>
  </si>
  <si>
    <t>360 000,00</t>
  </si>
  <si>
    <t>228 506,00</t>
  </si>
  <si>
    <t>81 506,00</t>
  </si>
  <si>
    <t>141 500,00</t>
  </si>
  <si>
    <t>47 190,00</t>
  </si>
  <si>
    <t>113 850,00</t>
  </si>
  <si>
    <t>173,00</t>
  </si>
  <si>
    <t>25,00</t>
  </si>
  <si>
    <t>3 952,00</t>
  </si>
  <si>
    <t>1 113 169,13</t>
  </si>
  <si>
    <t>550 000,00</t>
  </si>
  <si>
    <t>400 100,00</t>
  </si>
  <si>
    <t>162 169,13</t>
  </si>
  <si>
    <t>298 713,60</t>
  </si>
  <si>
    <t>4 125,60</t>
  </si>
  <si>
    <t>588,00</t>
  </si>
  <si>
    <t>24 000,00</t>
  </si>
  <si>
    <t>185 000,00</t>
  </si>
  <si>
    <t>4 617 649,47</t>
  </si>
  <si>
    <t>- 13 500,00</t>
  </si>
  <si>
    <t>4 604 149,47</t>
  </si>
  <si>
    <t>92105</t>
  </si>
  <si>
    <t>39 822,59</t>
  </si>
  <si>
    <t>21 122,59</t>
  </si>
  <si>
    <t>1 386 209,40</t>
  </si>
  <si>
    <t>2480</t>
  </si>
  <si>
    <t>1 028 680,00</t>
  </si>
  <si>
    <t>344,00</t>
  </si>
  <si>
    <t>49,00</t>
  </si>
  <si>
    <t>46 919,46</t>
  </si>
  <si>
    <t>187 687,57</t>
  </si>
  <si>
    <t>30 939,37</t>
  </si>
  <si>
    <t>1 325,00</t>
  </si>
  <si>
    <t>5 265,00</t>
  </si>
  <si>
    <t>319 957,90</t>
  </si>
  <si>
    <t>319 620,00</t>
  </si>
  <si>
    <t>337,90</t>
  </si>
  <si>
    <t>2 590 708,79</t>
  </si>
  <si>
    <t>498 700,00</t>
  </si>
  <si>
    <t>102 765,38</t>
  </si>
  <si>
    <t>1 690 856,00</t>
  </si>
  <si>
    <t>298 387,41</t>
  </si>
  <si>
    <t>92120</t>
  </si>
  <si>
    <t>200 000,00</t>
  </si>
  <si>
    <t>2720</t>
  </si>
  <si>
    <t>92127</t>
  </si>
  <si>
    <t>Działalność dotycząca miejsc pamięci narodowej oraz ochrony pamięci walk i męczeństwa</t>
  </si>
  <si>
    <t>- 10 000,00</t>
  </si>
  <si>
    <t>70 950,79</t>
  </si>
  <si>
    <t>- 3 500,00</t>
  </si>
  <si>
    <t>67 450,79</t>
  </si>
  <si>
    <t>1 700,00</t>
  </si>
  <si>
    <t>40 696,94</t>
  </si>
  <si>
    <t>38 696,94</t>
  </si>
  <si>
    <t>28 553,85</t>
  </si>
  <si>
    <t>- 1 500,00</t>
  </si>
  <si>
    <t>27 053,85</t>
  </si>
  <si>
    <t>1 352 024,54</t>
  </si>
  <si>
    <t>15 200,00</t>
  </si>
  <si>
    <t>1 367 224,54</t>
  </si>
  <si>
    <t>923 304,54</t>
  </si>
  <si>
    <t>926 304,54</t>
  </si>
  <si>
    <t>9 234,00</t>
  </si>
  <si>
    <t>1 323,00</t>
  </si>
  <si>
    <t>54 000,00</t>
  </si>
  <si>
    <t>15 589,00</t>
  </si>
  <si>
    <t>36 411,00</t>
  </si>
  <si>
    <t>200,00</t>
  </si>
  <si>
    <t>239 812,24</t>
  </si>
  <si>
    <t>242 812,24</t>
  </si>
  <si>
    <t>171 793,00</t>
  </si>
  <si>
    <t>339 442,30</t>
  </si>
  <si>
    <t>428 720,00</t>
  </si>
  <si>
    <t>12 200,00</t>
  </si>
  <si>
    <t>440 920,00</t>
  </si>
  <si>
    <t>213 500,00</t>
  </si>
  <si>
    <t>31 920,00</t>
  </si>
  <si>
    <t>87 800,00</t>
  </si>
  <si>
    <t>90 300,00</t>
  </si>
  <si>
    <t>77 000,00</t>
  </si>
  <si>
    <t>86 700,00</t>
  </si>
  <si>
    <t>77 409 884,29</t>
  </si>
  <si>
    <t>78 138 399,52</t>
  </si>
  <si>
    <t>Zmiany w planie wydatków Gminy Rogoźno na 2017 rok</t>
  </si>
  <si>
    <t>215,00</t>
  </si>
  <si>
    <t>735,00</t>
  </si>
  <si>
    <t>1 250,00</t>
  </si>
  <si>
    <t>4 250,00</t>
  </si>
  <si>
    <t>-1 465,00</t>
  </si>
  <si>
    <t>17 235,00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</si>
</sst>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#,##0.00\ [$zł-415];[Red]\-#,##0.00\ [$zł-415]"/>
    <numFmt numFmtId="168" formatCode="#,##0.00\ &quot;zł&quot;"/>
    <numFmt numFmtId="169" formatCode="#,##0.00_ ;\-#,##0.00\ "/>
  </numFmts>
  <fonts count="9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.5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i/>
      <sz val="8.25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2"/>
      <name val="Times New Roman"/>
      <family val="1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i/>
      <sz val="8.5"/>
      <name val="Arial CE"/>
      <charset val="238"/>
    </font>
    <font>
      <i/>
      <sz val="9"/>
      <name val="Arial CE"/>
      <charset val="238"/>
    </font>
    <font>
      <i/>
      <sz val="10"/>
      <color theme="1"/>
      <name val="Arial"/>
      <family val="2"/>
      <charset val="238"/>
    </font>
    <font>
      <sz val="9"/>
      <color rgb="FF002060"/>
      <name val="Times New Roman"/>
      <family val="1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rgb="FFCCCCFF"/>
        <b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4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4" fillId="0" borderId="0"/>
    <xf numFmtId="0" fontId="4" fillId="0" borderId="0"/>
    <xf numFmtId="0" fontId="3" fillId="0" borderId="0" applyNumberFormat="0" applyFill="0" applyBorder="0" applyAlignment="0" applyProtection="0">
      <alignment vertical="top"/>
    </xf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</xf>
    <xf numFmtId="0" fontId="27" fillId="10" borderId="0" applyNumberFormat="0" applyBorder="0" applyAlignment="0" applyProtection="0"/>
    <xf numFmtId="0" fontId="28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29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27" fillId="0" borderId="0"/>
    <xf numFmtId="0" fontId="1" fillId="0" borderId="0"/>
    <xf numFmtId="0" fontId="1" fillId="0" borderId="0"/>
    <xf numFmtId="0" fontId="28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27" fillId="0" borderId="0"/>
    <xf numFmtId="0" fontId="4" fillId="0" borderId="0"/>
    <xf numFmtId="0" fontId="84" fillId="0" borderId="0" applyNumberFormat="0" applyFill="0" applyBorder="0" applyAlignment="0" applyProtection="0">
      <alignment vertical="top"/>
    </xf>
  </cellStyleXfs>
  <cellXfs count="1011">
    <xf numFmtId="0" fontId="0" fillId="0" borderId="0" xfId="0"/>
    <xf numFmtId="0" fontId="2" fillId="0" borderId="0" xfId="1"/>
    <xf numFmtId="0" fontId="3" fillId="0" borderId="0" xfId="2" applyAlignment="1"/>
    <xf numFmtId="0" fontId="5" fillId="0" borderId="0" xfId="3" applyFont="1"/>
    <xf numFmtId="0" fontId="6" fillId="0" borderId="0" xfId="3" applyFont="1" applyAlignment="1">
      <alignment vertical="top" wrapText="1"/>
    </xf>
    <xf numFmtId="43" fontId="8" fillId="0" borderId="7" xfId="1" applyNumberFormat="1" applyFont="1" applyFill="1" applyBorder="1" applyAlignment="1">
      <alignment horizontal="center" vertical="center" wrapText="1"/>
    </xf>
    <xf numFmtId="43" fontId="8" fillId="0" borderId="8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0" fontId="8" fillId="2" borderId="10" xfId="1" quotePrefix="1" applyFont="1" applyFill="1" applyBorder="1" applyAlignment="1">
      <alignment horizontal="center" vertical="top" wrapText="1"/>
    </xf>
    <xf numFmtId="0" fontId="9" fillId="2" borderId="11" xfId="1" applyFont="1" applyFill="1" applyBorder="1" applyAlignment="1">
      <alignment horizontal="center" vertical="top" wrapText="1"/>
    </xf>
    <xf numFmtId="0" fontId="8" fillId="2" borderId="12" xfId="1" applyFont="1" applyFill="1" applyBorder="1" applyAlignment="1">
      <alignment vertical="top" wrapText="1"/>
    </xf>
    <xf numFmtId="4" fontId="8" fillId="2" borderId="13" xfId="1" applyNumberFormat="1" applyFont="1" applyFill="1" applyBorder="1" applyAlignment="1">
      <alignment horizontal="right" vertical="top" wrapText="1"/>
    </xf>
    <xf numFmtId="4" fontId="8" fillId="2" borderId="12" xfId="1" applyNumberFormat="1" applyFont="1" applyFill="1" applyBorder="1" applyAlignment="1">
      <alignment horizontal="right" vertical="top" wrapText="1"/>
    </xf>
    <xf numFmtId="4" fontId="8" fillId="2" borderId="14" xfId="1" applyNumberFormat="1" applyFont="1" applyFill="1" applyBorder="1" applyAlignment="1">
      <alignment horizontal="right" vertical="top" wrapText="1"/>
    </xf>
    <xf numFmtId="0" fontId="9" fillId="0" borderId="15" xfId="1" applyFont="1" applyBorder="1" applyAlignment="1">
      <alignment horizontal="center" vertical="top" wrapText="1"/>
    </xf>
    <xf numFmtId="0" fontId="10" fillId="3" borderId="12" xfId="1" quotePrefix="1" applyFont="1" applyFill="1" applyBorder="1" applyAlignment="1">
      <alignment horizontal="center" vertical="top" wrapText="1"/>
    </xf>
    <xf numFmtId="0" fontId="9" fillId="3" borderId="12" xfId="1" applyFont="1" applyFill="1" applyBorder="1" applyAlignment="1">
      <alignment horizontal="center" vertical="top" wrapText="1"/>
    </xf>
    <xf numFmtId="0" fontId="10" fillId="3" borderId="12" xfId="1" applyFont="1" applyFill="1" applyBorder="1" applyAlignment="1">
      <alignment vertical="top" wrapText="1"/>
    </xf>
    <xf numFmtId="4" fontId="10" fillId="3" borderId="13" xfId="1" applyNumberFormat="1" applyFont="1" applyFill="1" applyBorder="1" applyAlignment="1">
      <alignment horizontal="right" vertical="top" wrapText="1"/>
    </xf>
    <xf numFmtId="4" fontId="10" fillId="3" borderId="12" xfId="1" applyNumberFormat="1" applyFont="1" applyFill="1" applyBorder="1" applyAlignment="1">
      <alignment horizontal="right" vertical="top" wrapText="1"/>
    </xf>
    <xf numFmtId="4" fontId="10" fillId="3" borderId="14" xfId="1" applyNumberFormat="1" applyFont="1" applyFill="1" applyBorder="1" applyAlignment="1">
      <alignment horizontal="right" vertical="top" wrapText="1"/>
    </xf>
    <xf numFmtId="0" fontId="9" fillId="0" borderId="16" xfId="1" applyFont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1" fillId="0" borderId="12" xfId="1" applyFont="1" applyBorder="1" applyAlignment="1">
      <alignment vertical="top" wrapText="1"/>
    </xf>
    <xf numFmtId="4" fontId="11" fillId="0" borderId="13" xfId="1" applyNumberFormat="1" applyFont="1" applyBorder="1" applyAlignment="1">
      <alignment horizontal="right" vertical="top" wrapText="1"/>
    </xf>
    <xf numFmtId="4" fontId="11" fillId="0" borderId="12" xfId="1" applyNumberFormat="1" applyFont="1" applyBorder="1" applyAlignment="1">
      <alignment horizontal="right" vertical="top" wrapText="1"/>
    </xf>
    <xf numFmtId="4" fontId="11" fillId="0" borderId="14" xfId="1" applyNumberFormat="1" applyFont="1" applyBorder="1" applyAlignment="1">
      <alignment horizontal="right" vertical="top" wrapText="1"/>
    </xf>
    <xf numFmtId="4" fontId="11" fillId="0" borderId="16" xfId="1" applyNumberFormat="1" applyFont="1" applyBorder="1" applyAlignment="1">
      <alignment horizontal="right" vertical="top" wrapText="1"/>
    </xf>
    <xf numFmtId="4" fontId="11" fillId="0" borderId="17" xfId="1" applyNumberFormat="1" applyFont="1" applyBorder="1" applyAlignment="1">
      <alignment horizontal="right" vertical="top" wrapText="1"/>
    </xf>
    <xf numFmtId="4" fontId="11" fillId="0" borderId="18" xfId="1" applyNumberFormat="1" applyFont="1" applyBorder="1" applyAlignment="1">
      <alignment horizontal="right" vertical="top" wrapText="1"/>
    </xf>
    <xf numFmtId="4" fontId="11" fillId="0" borderId="11" xfId="1" applyNumberFormat="1" applyFont="1" applyBorder="1" applyAlignment="1">
      <alignment horizontal="right" vertical="top" wrapText="1"/>
    </xf>
    <xf numFmtId="4" fontId="11" fillId="0" borderId="10" xfId="1" applyNumberFormat="1" applyFont="1" applyBorder="1" applyAlignment="1">
      <alignment horizontal="right" vertical="top" wrapText="1"/>
    </xf>
    <xf numFmtId="0" fontId="9" fillId="0" borderId="17" xfId="1" applyFont="1" applyBorder="1" applyAlignment="1">
      <alignment horizontal="center" vertical="top" wrapText="1"/>
    </xf>
    <xf numFmtId="0" fontId="11" fillId="0" borderId="17" xfId="1" applyFont="1" applyBorder="1" applyAlignment="1">
      <alignment vertical="top" wrapText="1"/>
    </xf>
    <xf numFmtId="0" fontId="11" fillId="0" borderId="10" xfId="1" applyFont="1" applyBorder="1" applyAlignment="1">
      <alignment vertical="top" wrapText="1"/>
    </xf>
    <xf numFmtId="0" fontId="8" fillId="2" borderId="10" xfId="1" applyFont="1" applyFill="1" applyBorder="1" applyAlignment="1">
      <alignment horizontal="center" vertical="top" wrapText="1"/>
    </xf>
    <xf numFmtId="0" fontId="10" fillId="3" borderId="12" xfId="1" applyFont="1" applyFill="1" applyBorder="1" applyAlignment="1">
      <alignment horizontal="center" vertical="top" wrapText="1"/>
    </xf>
    <xf numFmtId="4" fontId="11" fillId="0" borderId="19" xfId="1" applyNumberFormat="1" applyFont="1" applyBorder="1" applyAlignment="1">
      <alignment horizontal="right" vertical="top" wrapText="1"/>
    </xf>
    <xf numFmtId="0" fontId="11" fillId="0" borderId="10" xfId="1" applyFont="1" applyBorder="1" applyAlignment="1">
      <alignment horizontal="center" vertical="top" wrapText="1"/>
    </xf>
    <xf numFmtId="4" fontId="11" fillId="0" borderId="20" xfId="1" applyNumberFormat="1" applyFont="1" applyBorder="1" applyAlignment="1">
      <alignment horizontal="right" vertical="top" wrapText="1"/>
    </xf>
    <xf numFmtId="0" fontId="11" fillId="0" borderId="17" xfId="1" applyFont="1" applyBorder="1" applyAlignment="1">
      <alignment horizontal="center" vertical="top" wrapText="1"/>
    </xf>
    <xf numFmtId="0" fontId="12" fillId="4" borderId="10" xfId="1" applyFont="1" applyFill="1" applyBorder="1" applyAlignment="1">
      <alignment horizontal="center" vertical="top" wrapText="1"/>
    </xf>
    <xf numFmtId="0" fontId="12" fillId="4" borderId="10" xfId="1" applyFont="1" applyFill="1" applyBorder="1" applyAlignment="1">
      <alignment vertical="top" wrapText="1"/>
    </xf>
    <xf numFmtId="4" fontId="12" fillId="4" borderId="10" xfId="1" applyNumberFormat="1" applyFont="1" applyFill="1" applyBorder="1" applyAlignment="1">
      <alignment horizontal="right" vertical="top" wrapText="1"/>
    </xf>
    <xf numFmtId="4" fontId="12" fillId="4" borderId="21" xfId="1" applyNumberFormat="1" applyFont="1" applyFill="1" applyBorder="1" applyAlignment="1">
      <alignment horizontal="right" vertical="top" wrapText="1"/>
    </xf>
    <xf numFmtId="4" fontId="12" fillId="4" borderId="11" xfId="1" applyNumberFormat="1" applyFont="1" applyFill="1" applyBorder="1" applyAlignment="1">
      <alignment horizontal="right" vertical="top" wrapText="1"/>
    </xf>
    <xf numFmtId="0" fontId="10" fillId="3" borderId="10" xfId="1" applyFont="1" applyFill="1" applyBorder="1" applyAlignment="1">
      <alignment horizontal="center" vertical="top" wrapText="1"/>
    </xf>
    <xf numFmtId="4" fontId="10" fillId="3" borderId="10" xfId="1" applyNumberFormat="1" applyFont="1" applyFill="1" applyBorder="1" applyAlignment="1">
      <alignment horizontal="right" vertical="top" wrapText="1"/>
    </xf>
    <xf numFmtId="4" fontId="10" fillId="3" borderId="21" xfId="1" applyNumberFormat="1" applyFont="1" applyFill="1" applyBorder="1" applyAlignment="1">
      <alignment horizontal="right" vertical="top" wrapText="1"/>
    </xf>
    <xf numFmtId="4" fontId="10" fillId="3" borderId="11" xfId="1" applyNumberFormat="1" applyFont="1" applyFill="1" applyBorder="1" applyAlignment="1">
      <alignment horizontal="right" vertical="top" wrapText="1"/>
    </xf>
    <xf numFmtId="0" fontId="10" fillId="0" borderId="17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center" vertical="top" wrapText="1"/>
    </xf>
    <xf numFmtId="4" fontId="10" fillId="0" borderId="10" xfId="1" applyNumberFormat="1" applyFont="1" applyBorder="1" applyAlignment="1">
      <alignment horizontal="right" vertical="top" wrapText="1"/>
    </xf>
    <xf numFmtId="4" fontId="10" fillId="0" borderId="21" xfId="1" applyNumberFormat="1" applyFont="1" applyBorder="1" applyAlignment="1">
      <alignment horizontal="right" vertical="top" wrapText="1"/>
    </xf>
    <xf numFmtId="4" fontId="10" fillId="0" borderId="20" xfId="1" applyNumberFormat="1" applyFont="1" applyBorder="1" applyAlignment="1">
      <alignment horizontal="right" vertical="top" wrapText="1"/>
    </xf>
    <xf numFmtId="4" fontId="10" fillId="0" borderId="16" xfId="1" applyNumberFormat="1" applyFont="1" applyBorder="1" applyAlignment="1">
      <alignment horizontal="right" vertical="top" wrapText="1"/>
    </xf>
    <xf numFmtId="4" fontId="10" fillId="0" borderId="17" xfId="1" applyNumberFormat="1" applyFont="1" applyBorder="1" applyAlignment="1">
      <alignment horizontal="right" vertical="top" wrapText="1"/>
    </xf>
    <xf numFmtId="4" fontId="10" fillId="0" borderId="18" xfId="1" applyNumberFormat="1" applyFont="1" applyBorder="1" applyAlignment="1">
      <alignment horizontal="right" vertical="top" wrapText="1"/>
    </xf>
    <xf numFmtId="0" fontId="10" fillId="0" borderId="17" xfId="1" applyFont="1" applyBorder="1" applyAlignment="1">
      <alignment vertical="top" wrapText="1"/>
    </xf>
    <xf numFmtId="0" fontId="10" fillId="3" borderId="10" xfId="1" applyFont="1" applyFill="1" applyBorder="1" applyAlignment="1">
      <alignment vertical="top" wrapText="1"/>
    </xf>
    <xf numFmtId="0" fontId="13" fillId="0" borderId="10" xfId="4" applyFont="1" applyBorder="1" applyAlignment="1">
      <alignment horizontal="left" vertical="top" wrapText="1"/>
    </xf>
    <xf numFmtId="4" fontId="10" fillId="0" borderId="15" xfId="1" applyNumberFormat="1" applyFont="1" applyBorder="1" applyAlignment="1">
      <alignment horizontal="right" vertical="top" wrapText="1"/>
    </xf>
    <xf numFmtId="4" fontId="10" fillId="0" borderId="22" xfId="1" applyNumberFormat="1" applyFont="1" applyBorder="1" applyAlignment="1">
      <alignment horizontal="right" vertical="top" wrapText="1"/>
    </xf>
    <xf numFmtId="0" fontId="10" fillId="0" borderId="13" xfId="1" applyFont="1" applyBorder="1" applyAlignment="1">
      <alignment horizontal="center" vertical="top" wrapText="1"/>
    </xf>
    <xf numFmtId="0" fontId="10" fillId="0" borderId="12" xfId="1" applyFont="1" applyBorder="1" applyAlignment="1">
      <alignment vertical="top" wrapText="1"/>
    </xf>
    <xf numFmtId="4" fontId="10" fillId="0" borderId="13" xfId="1" applyNumberFormat="1" applyFont="1" applyBorder="1" applyAlignment="1">
      <alignment horizontal="right" vertical="top" wrapText="1"/>
    </xf>
    <xf numFmtId="4" fontId="10" fillId="0" borderId="12" xfId="1" applyNumberFormat="1" applyFont="1" applyBorder="1" applyAlignment="1">
      <alignment horizontal="right" vertical="top" wrapText="1"/>
    </xf>
    <xf numFmtId="4" fontId="10" fillId="0" borderId="14" xfId="1" applyNumberFormat="1" applyFont="1" applyBorder="1" applyAlignment="1">
      <alignment horizontal="right" vertical="top" wrapText="1"/>
    </xf>
    <xf numFmtId="49" fontId="14" fillId="5" borderId="23" xfId="5" applyNumberFormat="1" applyFont="1" applyFill="1" applyBorder="1" applyAlignment="1" applyProtection="1">
      <alignment horizontal="left" vertical="center" wrapText="1"/>
      <protection locked="0"/>
    </xf>
    <xf numFmtId="4" fontId="8" fillId="2" borderId="10" xfId="1" applyNumberFormat="1" applyFont="1" applyFill="1" applyBorder="1" applyAlignment="1">
      <alignment horizontal="right" vertical="top" wrapText="1"/>
    </xf>
    <xf numFmtId="4" fontId="8" fillId="2" borderId="11" xfId="1" applyNumberFormat="1" applyFont="1" applyFill="1" applyBorder="1" applyAlignment="1">
      <alignment horizontal="right" vertical="top" wrapText="1"/>
    </xf>
    <xf numFmtId="4" fontId="8" fillId="2" borderId="21" xfId="1" applyNumberFormat="1" applyFont="1" applyFill="1" applyBorder="1" applyAlignment="1">
      <alignment horizontal="right" vertical="top" wrapText="1"/>
    </xf>
    <xf numFmtId="0" fontId="9" fillId="3" borderId="11" xfId="1" applyFont="1" applyFill="1" applyBorder="1" applyAlignment="1">
      <alignment horizontal="center" vertical="top" wrapText="1"/>
    </xf>
    <xf numFmtId="0" fontId="15" fillId="3" borderId="11" xfId="1" applyFont="1" applyFill="1" applyBorder="1" applyAlignment="1">
      <alignment vertical="top" wrapText="1"/>
    </xf>
    <xf numFmtId="4" fontId="9" fillId="0" borderId="12" xfId="1" applyNumberFormat="1" applyFont="1" applyBorder="1" applyAlignment="1">
      <alignment horizontal="right" vertical="top" wrapText="1"/>
    </xf>
    <xf numFmtId="0" fontId="9" fillId="2" borderId="12" xfId="1" applyFont="1" applyFill="1" applyBorder="1" applyAlignment="1">
      <alignment horizontal="center" vertical="top" wrapText="1"/>
    </xf>
    <xf numFmtId="0" fontId="10" fillId="6" borderId="13" xfId="1" applyFont="1" applyFill="1" applyBorder="1" applyAlignment="1">
      <alignment horizontal="center" vertical="top" wrapText="1"/>
    </xf>
    <xf numFmtId="0" fontId="11" fillId="6" borderId="12" xfId="1" applyFont="1" applyFill="1" applyBorder="1" applyAlignment="1">
      <alignment horizontal="center" vertical="top" wrapText="1"/>
    </xf>
    <xf numFmtId="0" fontId="11" fillId="6" borderId="12" xfId="1" applyFont="1" applyFill="1" applyBorder="1" applyAlignment="1">
      <alignment vertical="top" wrapText="1"/>
    </xf>
    <xf numFmtId="4" fontId="11" fillId="6" borderId="13" xfId="1" applyNumberFormat="1" applyFont="1" applyFill="1" applyBorder="1" applyAlignment="1">
      <alignment horizontal="right" vertical="top" wrapText="1"/>
    </xf>
    <xf numFmtId="4" fontId="11" fillId="6" borderId="12" xfId="1" applyNumberFormat="1" applyFont="1" applyFill="1" applyBorder="1" applyAlignment="1">
      <alignment horizontal="right" vertical="top" wrapText="1"/>
    </xf>
    <xf numFmtId="4" fontId="11" fillId="6" borderId="14" xfId="1" applyNumberFormat="1" applyFont="1" applyFill="1" applyBorder="1" applyAlignment="1">
      <alignment horizontal="right" vertical="top" wrapText="1"/>
    </xf>
    <xf numFmtId="4" fontId="11" fillId="0" borderId="15" xfId="1" applyNumberFormat="1" applyFont="1" applyBorder="1" applyAlignment="1">
      <alignment horizontal="right" vertical="top" wrapText="1"/>
    </xf>
    <xf numFmtId="4" fontId="11" fillId="0" borderId="22" xfId="1" applyNumberFormat="1" applyFont="1" applyBorder="1" applyAlignment="1">
      <alignment horizontal="right" vertical="top" wrapText="1"/>
    </xf>
    <xf numFmtId="0" fontId="9" fillId="0" borderId="13" xfId="1" applyFont="1" applyBorder="1" applyAlignment="1">
      <alignment horizontal="center" vertical="top" wrapText="1"/>
    </xf>
    <xf numFmtId="0" fontId="9" fillId="3" borderId="10" xfId="1" applyFont="1" applyFill="1" applyBorder="1" applyAlignment="1">
      <alignment horizontal="center" vertical="top" wrapText="1"/>
    </xf>
    <xf numFmtId="4" fontId="11" fillId="3" borderId="10" xfId="1" applyNumberFormat="1" applyFont="1" applyFill="1" applyBorder="1" applyAlignment="1">
      <alignment horizontal="right" vertical="top" wrapText="1"/>
    </xf>
    <xf numFmtId="4" fontId="11" fillId="3" borderId="21" xfId="1" applyNumberFormat="1" applyFont="1" applyFill="1" applyBorder="1" applyAlignment="1">
      <alignment horizontal="right" vertical="top" wrapText="1"/>
    </xf>
    <xf numFmtId="4" fontId="11" fillId="3" borderId="11" xfId="1" applyNumberFormat="1" applyFont="1" applyFill="1" applyBorder="1" applyAlignment="1">
      <alignment horizontal="right" vertical="top" wrapText="1"/>
    </xf>
    <xf numFmtId="0" fontId="10" fillId="3" borderId="11" xfId="1" applyFont="1" applyFill="1" applyBorder="1" applyAlignment="1">
      <alignment vertical="top" wrapText="1"/>
    </xf>
    <xf numFmtId="4" fontId="11" fillId="0" borderId="21" xfId="1" applyNumberFormat="1" applyFont="1" applyBorder="1" applyAlignment="1">
      <alignment horizontal="right" vertical="top" wrapText="1"/>
    </xf>
    <xf numFmtId="4" fontId="11" fillId="3" borderId="12" xfId="1" applyNumberFormat="1" applyFont="1" applyFill="1" applyBorder="1" applyAlignment="1">
      <alignment horizontal="right" vertical="top" wrapText="1"/>
    </xf>
    <xf numFmtId="4" fontId="15" fillId="7" borderId="13" xfId="1" applyNumberFormat="1" applyFont="1" applyFill="1" applyBorder="1" applyAlignment="1">
      <alignment horizontal="right" vertical="top" wrapText="1"/>
    </xf>
    <xf numFmtId="4" fontId="15" fillId="7" borderId="12" xfId="1" applyNumberFormat="1" applyFont="1" applyFill="1" applyBorder="1" applyAlignment="1">
      <alignment horizontal="right" vertical="top" wrapText="1"/>
    </xf>
    <xf numFmtId="4" fontId="15" fillId="7" borderId="14" xfId="1" applyNumberFormat="1" applyFont="1" applyFill="1" applyBorder="1" applyAlignment="1">
      <alignment horizontal="right" vertical="top" wrapText="1"/>
    </xf>
    <xf numFmtId="4" fontId="8" fillId="7" borderId="12" xfId="1" applyNumberFormat="1" applyFont="1" applyFill="1" applyBorder="1" applyAlignment="1">
      <alignment horizontal="right" vertical="top" wrapText="1"/>
    </xf>
    <xf numFmtId="4" fontId="8" fillId="7" borderId="16" xfId="1" applyNumberFormat="1" applyFont="1" applyFill="1" applyBorder="1" applyAlignment="1">
      <alignment horizontal="right" vertical="top" wrapText="1"/>
    </xf>
    <xf numFmtId="4" fontId="8" fillId="7" borderId="17" xfId="1" applyNumberFormat="1" applyFont="1" applyFill="1" applyBorder="1" applyAlignment="1">
      <alignment horizontal="right" vertical="top" wrapText="1"/>
    </xf>
    <xf numFmtId="4" fontId="8" fillId="7" borderId="18" xfId="1" applyNumberFormat="1" applyFont="1" applyFill="1" applyBorder="1" applyAlignment="1">
      <alignment horizontal="right" vertical="top" wrapText="1"/>
    </xf>
    <xf numFmtId="0" fontId="11" fillId="0" borderId="11" xfId="1" applyFont="1" applyBorder="1" applyAlignment="1">
      <alignment vertical="top" wrapText="1"/>
    </xf>
    <xf numFmtId="0" fontId="11" fillId="7" borderId="12" xfId="1" applyFont="1" applyFill="1" applyBorder="1" applyAlignment="1">
      <alignment horizontal="center" vertical="top" wrapText="1"/>
    </xf>
    <xf numFmtId="4" fontId="8" fillId="7" borderId="13" xfId="1" applyNumberFormat="1" applyFont="1" applyFill="1" applyBorder="1" applyAlignment="1">
      <alignment horizontal="right" vertical="top" wrapText="1"/>
    </xf>
    <xf numFmtId="4" fontId="8" fillId="7" borderId="14" xfId="1" applyNumberFormat="1" applyFont="1" applyFill="1" applyBorder="1" applyAlignment="1">
      <alignment horizontal="right" vertical="top" wrapText="1"/>
    </xf>
    <xf numFmtId="4" fontId="10" fillId="3" borderId="13" xfId="6" applyNumberFormat="1" applyFont="1" applyFill="1" applyBorder="1" applyAlignment="1">
      <alignment horizontal="right" vertical="top" wrapText="1"/>
    </xf>
    <xf numFmtId="4" fontId="10" fillId="3" borderId="21" xfId="6" applyNumberFormat="1" applyFont="1" applyFill="1" applyBorder="1" applyAlignment="1">
      <alignment horizontal="right" vertical="top" wrapText="1"/>
    </xf>
    <xf numFmtId="0" fontId="11" fillId="0" borderId="24" xfId="1" applyFont="1" applyBorder="1" applyAlignment="1">
      <alignment vertical="top" wrapText="1"/>
    </xf>
    <xf numFmtId="4" fontId="10" fillId="3" borderId="10" xfId="6" applyNumberFormat="1" applyFont="1" applyFill="1" applyBorder="1" applyAlignment="1">
      <alignment horizontal="right" vertical="top" wrapText="1"/>
    </xf>
    <xf numFmtId="0" fontId="9" fillId="3" borderId="13" xfId="1" applyFont="1" applyFill="1" applyBorder="1" applyAlignment="1">
      <alignment horizontal="center" vertical="top" wrapText="1"/>
    </xf>
    <xf numFmtId="4" fontId="10" fillId="3" borderId="14" xfId="6" applyNumberFormat="1" applyFont="1" applyFill="1" applyBorder="1" applyAlignment="1">
      <alignment horizontal="right" vertical="top" wrapText="1"/>
    </xf>
    <xf numFmtId="0" fontId="11" fillId="0" borderId="16" xfId="1" applyFont="1" applyBorder="1" applyAlignment="1">
      <alignment horizontal="center" vertical="top" wrapText="1"/>
    </xf>
    <xf numFmtId="0" fontId="2" fillId="0" borderId="10" xfId="1" applyBorder="1" applyAlignment="1">
      <alignment vertical="center"/>
    </xf>
    <xf numFmtId="0" fontId="16" fillId="0" borderId="10" xfId="1" applyFont="1" applyBorder="1" applyAlignment="1">
      <alignment horizontal="right" vertical="center"/>
    </xf>
    <xf numFmtId="4" fontId="16" fillId="0" borderId="10" xfId="1" applyNumberFormat="1" applyFont="1" applyBorder="1" applyAlignment="1">
      <alignment vertical="center"/>
    </xf>
    <xf numFmtId="4" fontId="16" fillId="0" borderId="21" xfId="1" applyNumberFormat="1" applyFont="1" applyBorder="1" applyAlignment="1">
      <alignment vertical="center"/>
    </xf>
    <xf numFmtId="4" fontId="16" fillId="0" borderId="11" xfId="1" applyNumberFormat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4" fontId="16" fillId="0" borderId="0" xfId="1" applyNumberFormat="1" applyFont="1" applyBorder="1" applyAlignment="1">
      <alignment vertical="center"/>
    </xf>
    <xf numFmtId="0" fontId="8" fillId="2" borderId="13" xfId="1" applyFont="1" applyFill="1" applyBorder="1" applyAlignment="1">
      <alignment horizontal="center" vertical="top" wrapText="1"/>
    </xf>
    <xf numFmtId="4" fontId="8" fillId="2" borderId="12" xfId="1" applyNumberFormat="1" applyFont="1" applyFill="1" applyBorder="1" applyAlignment="1">
      <alignment vertical="top" wrapText="1"/>
    </xf>
    <xf numFmtId="4" fontId="8" fillId="2" borderId="26" xfId="1" applyNumberFormat="1" applyFont="1" applyFill="1" applyBorder="1" applyAlignment="1">
      <alignment vertical="top" wrapText="1"/>
    </xf>
    <xf numFmtId="4" fontId="8" fillId="2" borderId="27" xfId="1" applyNumberFormat="1" applyFont="1" applyFill="1" applyBorder="1" applyAlignment="1">
      <alignment vertical="top" wrapText="1"/>
    </xf>
    <xf numFmtId="4" fontId="8" fillId="2" borderId="13" xfId="1" applyNumberFormat="1" applyFont="1" applyFill="1" applyBorder="1" applyAlignment="1">
      <alignment vertical="top" wrapText="1"/>
    </xf>
    <xf numFmtId="4" fontId="10" fillId="3" borderId="12" xfId="1" applyNumberFormat="1" applyFont="1" applyFill="1" applyBorder="1" applyAlignment="1">
      <alignment vertical="top" wrapText="1"/>
    </xf>
    <xf numFmtId="4" fontId="10" fillId="3" borderId="26" xfId="1" applyNumberFormat="1" applyFont="1" applyFill="1" applyBorder="1" applyAlignment="1">
      <alignment vertical="top" wrapText="1"/>
    </xf>
    <xf numFmtId="4" fontId="10" fillId="3" borderId="27" xfId="1" applyNumberFormat="1" applyFont="1" applyFill="1" applyBorder="1" applyAlignment="1">
      <alignment vertical="top" wrapText="1"/>
    </xf>
    <xf numFmtId="4" fontId="10" fillId="3" borderId="10" xfId="1" applyNumberFormat="1" applyFont="1" applyFill="1" applyBorder="1" applyAlignment="1">
      <alignment vertical="top" wrapText="1"/>
    </xf>
    <xf numFmtId="0" fontId="18" fillId="0" borderId="10" xfId="1" applyFont="1" applyBorder="1" applyAlignment="1">
      <alignment horizontal="center" vertical="center"/>
    </xf>
    <xf numFmtId="49" fontId="19" fillId="8" borderId="23" xfId="7" applyNumberFormat="1" applyFont="1" applyFill="1" applyBorder="1" applyAlignment="1" applyProtection="1">
      <alignment horizontal="left" vertical="center" wrapText="1"/>
      <protection locked="0"/>
    </xf>
    <xf numFmtId="4" fontId="18" fillId="0" borderId="10" xfId="1" applyNumberFormat="1" applyFont="1" applyBorder="1" applyAlignment="1">
      <alignment vertical="center"/>
    </xf>
    <xf numFmtId="4" fontId="18" fillId="0" borderId="21" xfId="1" applyNumberFormat="1" applyFont="1" applyBorder="1" applyAlignment="1">
      <alignment vertical="center"/>
    </xf>
    <xf numFmtId="4" fontId="18" fillId="0" borderId="28" xfId="1" applyNumberFormat="1" applyFont="1" applyBorder="1" applyAlignment="1">
      <alignment vertical="center"/>
    </xf>
    <xf numFmtId="4" fontId="18" fillId="0" borderId="11" xfId="1" applyNumberFormat="1" applyFont="1" applyBorder="1" applyAlignment="1">
      <alignment vertical="center"/>
    </xf>
    <xf numFmtId="4" fontId="18" fillId="0" borderId="15" xfId="1" applyNumberFormat="1" applyFont="1" applyBorder="1" applyAlignment="1">
      <alignment vertical="center"/>
    </xf>
    <xf numFmtId="4" fontId="18" fillId="0" borderId="22" xfId="1" applyNumberFormat="1" applyFont="1" applyBorder="1" applyAlignment="1">
      <alignment vertical="center"/>
    </xf>
    <xf numFmtId="4" fontId="18" fillId="0" borderId="13" xfId="1" applyNumberFormat="1" applyFont="1" applyBorder="1" applyAlignment="1">
      <alignment vertical="center"/>
    </xf>
    <xf numFmtId="4" fontId="18" fillId="0" borderId="14" xfId="1" applyNumberFormat="1" applyFont="1" applyBorder="1" applyAlignment="1">
      <alignment vertical="center"/>
    </xf>
    <xf numFmtId="0" fontId="20" fillId="0" borderId="10" xfId="1" applyFont="1" applyBorder="1" applyAlignment="1">
      <alignment horizontal="right" vertical="center"/>
    </xf>
    <xf numFmtId="4" fontId="21" fillId="0" borderId="10" xfId="2" applyNumberFormat="1" applyFont="1" applyBorder="1" applyAlignment="1">
      <alignment vertical="center"/>
    </xf>
    <xf numFmtId="4" fontId="21" fillId="0" borderId="21" xfId="2" applyNumberFormat="1" applyFont="1" applyBorder="1" applyAlignment="1">
      <alignment vertical="center"/>
    </xf>
    <xf numFmtId="4" fontId="21" fillId="0" borderId="28" xfId="2" applyNumberFormat="1" applyFont="1" applyBorder="1" applyAlignment="1">
      <alignment vertical="center"/>
    </xf>
    <xf numFmtId="4" fontId="21" fillId="0" borderId="11" xfId="2" applyNumberFormat="1" applyFont="1" applyBorder="1" applyAlignment="1">
      <alignment vertical="center"/>
    </xf>
    <xf numFmtId="4" fontId="22" fillId="0" borderId="7" xfId="2" applyNumberFormat="1" applyFont="1" applyBorder="1" applyAlignment="1">
      <alignment vertical="center"/>
    </xf>
    <xf numFmtId="4" fontId="22" fillId="0" borderId="31" xfId="2" applyNumberFormat="1" applyFont="1" applyBorder="1" applyAlignment="1">
      <alignment vertical="center"/>
    </xf>
    <xf numFmtId="4" fontId="22" fillId="0" borderId="32" xfId="2" applyNumberFormat="1" applyFont="1" applyBorder="1" applyAlignment="1">
      <alignment vertical="center"/>
    </xf>
    <xf numFmtId="4" fontId="22" fillId="0" borderId="33" xfId="2" applyNumberFormat="1" applyFont="1" applyBorder="1" applyAlignment="1">
      <alignment vertical="center"/>
    </xf>
    <xf numFmtId="0" fontId="17" fillId="0" borderId="0" xfId="1" applyFont="1" applyAlignment="1">
      <alignment vertical="center"/>
    </xf>
    <xf numFmtId="0" fontId="8" fillId="9" borderId="10" xfId="1" applyFont="1" applyFill="1" applyBorder="1" applyAlignment="1">
      <alignment horizontal="center" vertical="top" wrapText="1"/>
    </xf>
    <xf numFmtId="0" fontId="9" fillId="9" borderId="11" xfId="1" applyFont="1" applyFill="1" applyBorder="1" applyAlignment="1">
      <alignment horizontal="center" vertical="top" wrapText="1"/>
    </xf>
    <xf numFmtId="0" fontId="9" fillId="9" borderId="12" xfId="1" applyFont="1" applyFill="1" applyBorder="1" applyAlignment="1">
      <alignment horizontal="center" vertical="top" wrapText="1"/>
    </xf>
    <xf numFmtId="0" fontId="8" fillId="9" borderId="12" xfId="1" applyFont="1" applyFill="1" applyBorder="1" applyAlignment="1">
      <alignment vertical="top" wrapText="1"/>
    </xf>
    <xf numFmtId="4" fontId="23" fillId="9" borderId="17" xfId="1" applyNumberFormat="1" applyFont="1" applyFill="1" applyBorder="1" applyAlignment="1">
      <alignment horizontal="right" vertical="center" wrapText="1"/>
    </xf>
    <xf numFmtId="0" fontId="8" fillId="0" borderId="16" xfId="1" applyFont="1" applyFill="1" applyBorder="1" applyAlignment="1">
      <alignment horizontal="center" vertical="center" wrapText="1"/>
    </xf>
    <xf numFmtId="4" fontId="24" fillId="3" borderId="11" xfId="1" applyNumberFormat="1" applyFont="1" applyFill="1" applyBorder="1" applyAlignment="1">
      <alignment horizontal="right" vertical="top" wrapText="1"/>
    </xf>
    <xf numFmtId="0" fontId="25" fillId="0" borderId="17" xfId="1" quotePrefix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left" vertical="center" wrapText="1"/>
    </xf>
    <xf numFmtId="4" fontId="25" fillId="0" borderId="17" xfId="1" applyNumberFormat="1" applyFont="1" applyFill="1" applyBorder="1" applyAlignment="1">
      <alignment horizontal="right" vertical="center" wrapText="1"/>
    </xf>
    <xf numFmtId="0" fontId="9" fillId="9" borderId="10" xfId="1" applyFont="1" applyFill="1" applyBorder="1" applyAlignment="1">
      <alignment horizontal="center" vertical="top" wrapText="1"/>
    </xf>
    <xf numFmtId="0" fontId="8" fillId="9" borderId="10" xfId="1" applyFont="1" applyFill="1" applyBorder="1" applyAlignment="1">
      <alignment vertical="top" wrapText="1"/>
    </xf>
    <xf numFmtId="4" fontId="23" fillId="9" borderId="10" xfId="1" applyNumberFormat="1" applyFont="1" applyFill="1" applyBorder="1" applyAlignment="1">
      <alignment horizontal="right" vertical="center" wrapText="1"/>
    </xf>
    <xf numFmtId="4" fontId="24" fillId="3" borderId="12" xfId="6" applyNumberFormat="1" applyFont="1" applyFill="1" applyBorder="1" applyAlignment="1">
      <alignment horizontal="right" vertical="top" wrapText="1"/>
    </xf>
    <xf numFmtId="0" fontId="2" fillId="0" borderId="35" xfId="1" applyBorder="1"/>
    <xf numFmtId="0" fontId="2" fillId="0" borderId="15" xfId="1" applyBorder="1"/>
    <xf numFmtId="0" fontId="26" fillId="0" borderId="15" xfId="1" quotePrefix="1" applyFont="1" applyBorder="1" applyAlignment="1">
      <alignment vertical="center" wrapText="1"/>
    </xf>
    <xf numFmtId="0" fontId="26" fillId="0" borderId="15" xfId="1" applyFont="1" applyBorder="1" applyAlignment="1">
      <alignment vertical="center" wrapText="1"/>
    </xf>
    <xf numFmtId="4" fontId="26" fillId="0" borderId="15" xfId="1" applyNumberFormat="1" applyFont="1" applyBorder="1" applyAlignment="1">
      <alignment vertical="center" wrapText="1"/>
    </xf>
    <xf numFmtId="4" fontId="17" fillId="0" borderId="39" xfId="1" applyNumberFormat="1" applyFont="1" applyBorder="1" applyAlignment="1">
      <alignment vertical="center"/>
    </xf>
    <xf numFmtId="0" fontId="30" fillId="0" borderId="0" xfId="4" applyFont="1"/>
    <xf numFmtId="0" fontId="32" fillId="0" borderId="23" xfId="4" applyFont="1" applyBorder="1" applyAlignment="1">
      <alignment horizontal="center" vertical="center"/>
    </xf>
    <xf numFmtId="0" fontId="33" fillId="0" borderId="40" xfId="4" applyFont="1" applyBorder="1" applyAlignment="1">
      <alignment horizontal="center" vertical="center"/>
    </xf>
    <xf numFmtId="0" fontId="34" fillId="0" borderId="41" xfId="4" applyFont="1" applyBorder="1" applyAlignment="1">
      <alignment horizontal="center" vertical="center"/>
    </xf>
    <xf numFmtId="49" fontId="35" fillId="0" borderId="23" xfId="4" applyNumberFormat="1" applyFont="1" applyBorder="1" applyAlignment="1">
      <alignment horizontal="center" vertical="center" wrapText="1"/>
    </xf>
    <xf numFmtId="0" fontId="34" fillId="0" borderId="23" xfId="4" applyFont="1" applyBorder="1" applyAlignment="1">
      <alignment horizontal="center" vertical="center" wrapText="1"/>
    </xf>
    <xf numFmtId="49" fontId="35" fillId="0" borderId="42" xfId="4" applyNumberFormat="1" applyFont="1" applyBorder="1" applyAlignment="1">
      <alignment horizontal="center" vertical="center" wrapText="1"/>
    </xf>
    <xf numFmtId="0" fontId="34" fillId="0" borderId="43" xfId="4" applyFont="1" applyBorder="1" applyAlignment="1">
      <alignment horizontal="left" vertical="center"/>
    </xf>
    <xf numFmtId="4" fontId="36" fillId="0" borderId="45" xfId="4" applyNumberFormat="1" applyFont="1" applyBorder="1" applyAlignment="1">
      <alignment horizontal="right" vertical="center" wrapText="1"/>
    </xf>
    <xf numFmtId="4" fontId="36" fillId="0" borderId="46" xfId="4" applyNumberFormat="1" applyFont="1" applyBorder="1" applyAlignment="1">
      <alignment horizontal="right" vertical="center" wrapText="1"/>
    </xf>
    <xf numFmtId="0" fontId="37" fillId="0" borderId="0" xfId="4" applyFont="1" applyAlignment="1">
      <alignment vertical="center"/>
    </xf>
    <xf numFmtId="0" fontId="38" fillId="0" borderId="47" xfId="4" applyFont="1" applyBorder="1" applyAlignment="1">
      <alignment vertical="center" wrapText="1"/>
    </xf>
    <xf numFmtId="4" fontId="27" fillId="0" borderId="49" xfId="4" applyNumberFormat="1" applyFont="1" applyBorder="1" applyAlignment="1">
      <alignment horizontal="right" vertical="center"/>
    </xf>
    <xf numFmtId="4" fontId="27" fillId="0" borderId="50" xfId="4" applyNumberFormat="1" applyFont="1" applyBorder="1" applyAlignment="1">
      <alignment horizontal="right" vertical="center"/>
    </xf>
    <xf numFmtId="164" fontId="39" fillId="11" borderId="23" xfId="4" applyNumberFormat="1" applyFont="1" applyFill="1" applyBorder="1" applyAlignment="1">
      <alignment horizontal="left" vertical="top" wrapText="1"/>
    </xf>
    <xf numFmtId="0" fontId="30" fillId="11" borderId="23" xfId="4" applyFont="1" applyFill="1" applyBorder="1" applyAlignment="1">
      <alignment vertical="top" wrapText="1"/>
    </xf>
    <xf numFmtId="0" fontId="30" fillId="11" borderId="40" xfId="4" applyFont="1" applyFill="1" applyBorder="1" applyAlignment="1">
      <alignment vertical="top" wrapText="1"/>
    </xf>
    <xf numFmtId="0" fontId="39" fillId="11" borderId="41" xfId="4" applyFont="1" applyFill="1" applyBorder="1" applyAlignment="1">
      <alignment horizontal="left" vertical="top" wrapText="1"/>
    </xf>
    <xf numFmtId="4" fontId="35" fillId="11" borderId="23" xfId="4" applyNumberFormat="1" applyFont="1" applyFill="1" applyBorder="1" applyAlignment="1">
      <alignment horizontal="right" vertical="center"/>
    </xf>
    <xf numFmtId="4" fontId="35" fillId="11" borderId="42" xfId="4" applyNumberFormat="1" applyFont="1" applyFill="1" applyBorder="1" applyAlignment="1">
      <alignment horizontal="right" vertical="center"/>
    </xf>
    <xf numFmtId="0" fontId="30" fillId="0" borderId="0" xfId="4" applyFont="1" applyAlignment="1">
      <alignment vertical="top"/>
    </xf>
    <xf numFmtId="165" fontId="40" fillId="12" borderId="23" xfId="4" applyNumberFormat="1" applyFont="1" applyFill="1" applyBorder="1" applyAlignment="1">
      <alignment horizontal="left" vertical="top" wrapText="1"/>
    </xf>
    <xf numFmtId="0" fontId="30" fillId="12" borderId="40" xfId="4" applyFont="1" applyFill="1" applyBorder="1" applyAlignment="1">
      <alignment vertical="top" wrapText="1"/>
    </xf>
    <xf numFmtId="0" fontId="40" fillId="12" borderId="41" xfId="4" applyFont="1" applyFill="1" applyBorder="1" applyAlignment="1">
      <alignment horizontal="left" vertical="top" wrapText="1"/>
    </xf>
    <xf numFmtId="4" fontId="41" fillId="12" borderId="23" xfId="4" applyNumberFormat="1" applyFont="1" applyFill="1" applyBorder="1" applyAlignment="1">
      <alignment horizontal="right" vertical="center"/>
    </xf>
    <xf numFmtId="4" fontId="41" fillId="12" borderId="42" xfId="4" applyNumberFormat="1" applyFont="1" applyFill="1" applyBorder="1" applyAlignment="1">
      <alignment horizontal="right" vertical="center"/>
    </xf>
    <xf numFmtId="0" fontId="30" fillId="0" borderId="51" xfId="4" applyFont="1" applyBorder="1" applyAlignment="1">
      <alignment vertical="top" wrapText="1"/>
    </xf>
    <xf numFmtId="166" fontId="40" fillId="0" borderId="40" xfId="4" applyNumberFormat="1" applyFont="1" applyBorder="1" applyAlignment="1">
      <alignment horizontal="left" vertical="top" wrapText="1"/>
    </xf>
    <xf numFmtId="0" fontId="40" fillId="0" borderId="41" xfId="4" applyFont="1" applyBorder="1" applyAlignment="1">
      <alignment horizontal="left" vertical="top" wrapText="1"/>
    </xf>
    <xf numFmtId="4" fontId="41" fillId="0" borderId="23" xfId="4" applyNumberFormat="1" applyFont="1" applyBorder="1" applyAlignment="1">
      <alignment horizontal="right" vertical="center"/>
    </xf>
    <xf numFmtId="4" fontId="40" fillId="0" borderId="23" xfId="4" applyNumberFormat="1" applyFont="1" applyBorder="1" applyAlignment="1">
      <alignment horizontal="right" vertical="center" wrapText="1"/>
    </xf>
    <xf numFmtId="4" fontId="41" fillId="0" borderId="42" xfId="4" applyNumberFormat="1" applyFont="1" applyBorder="1" applyAlignment="1">
      <alignment horizontal="right" vertical="center"/>
    </xf>
    <xf numFmtId="0" fontId="30" fillId="12" borderId="53" xfId="4" applyFont="1" applyFill="1" applyBorder="1" applyAlignment="1">
      <alignment vertical="top" wrapText="1"/>
    </xf>
    <xf numFmtId="0" fontId="40" fillId="12" borderId="54" xfId="4" applyFont="1" applyFill="1" applyBorder="1" applyAlignment="1">
      <alignment horizontal="left" vertical="top" wrapText="1"/>
    </xf>
    <xf numFmtId="4" fontId="41" fillId="12" borderId="51" xfId="4" applyNumberFormat="1" applyFont="1" applyFill="1" applyBorder="1" applyAlignment="1">
      <alignment horizontal="right" vertical="center"/>
    </xf>
    <xf numFmtId="4" fontId="40" fillId="12" borderId="51" xfId="4" applyNumberFormat="1" applyFont="1" applyFill="1" applyBorder="1" applyAlignment="1">
      <alignment horizontal="right" vertical="center" wrapText="1"/>
    </xf>
    <xf numFmtId="4" fontId="41" fillId="12" borderId="55" xfId="4" applyNumberFormat="1" applyFont="1" applyFill="1" applyBorder="1" applyAlignment="1">
      <alignment horizontal="right" vertical="center"/>
    </xf>
    <xf numFmtId="0" fontId="30" fillId="0" borderId="56" xfId="4" applyFont="1" applyBorder="1" applyAlignment="1">
      <alignment vertical="top" wrapText="1"/>
    </xf>
    <xf numFmtId="166" fontId="40" fillId="0" borderId="57" xfId="4" applyNumberFormat="1" applyFont="1" applyBorder="1" applyAlignment="1">
      <alignment horizontal="left" vertical="top" wrapText="1"/>
    </xf>
    <xf numFmtId="0" fontId="40" fillId="0" borderId="58" xfId="4" applyFont="1" applyBorder="1" applyAlignment="1">
      <alignment horizontal="left" vertical="top" wrapText="1"/>
    </xf>
    <xf numFmtId="4" fontId="41" fillId="0" borderId="56" xfId="4" applyNumberFormat="1" applyFont="1" applyBorder="1" applyAlignment="1">
      <alignment horizontal="right" vertical="center"/>
    </xf>
    <xf numFmtId="4" fontId="40" fillId="0" borderId="56" xfId="4" applyNumberFormat="1" applyFont="1" applyBorder="1" applyAlignment="1">
      <alignment horizontal="left" vertical="center" wrapText="1"/>
    </xf>
    <xf numFmtId="4" fontId="41" fillId="0" borderId="59" xfId="4" applyNumberFormat="1" applyFont="1" applyBorder="1" applyAlignment="1">
      <alignment horizontal="right" vertical="center"/>
    </xf>
    <xf numFmtId="0" fontId="37" fillId="0" borderId="60" xfId="4" applyFont="1" applyBorder="1" applyAlignment="1">
      <alignment vertical="center" wrapText="1"/>
    </xf>
    <xf numFmtId="4" fontId="27" fillId="0" borderId="52" xfId="4" applyNumberFormat="1" applyFont="1" applyBorder="1" applyAlignment="1">
      <alignment vertical="center"/>
    </xf>
    <xf numFmtId="4" fontId="27" fillId="0" borderId="61" xfId="4" applyNumberFormat="1" applyFont="1" applyBorder="1" applyAlignment="1">
      <alignment vertical="center"/>
    </xf>
    <xf numFmtId="0" fontId="35" fillId="9" borderId="62" xfId="4" applyFont="1" applyFill="1" applyBorder="1" applyAlignment="1">
      <alignment horizontal="left" vertical="center" wrapText="1"/>
    </xf>
    <xf numFmtId="0" fontId="41" fillId="9" borderId="10" xfId="4" applyFont="1" applyFill="1" applyBorder="1" applyAlignment="1">
      <alignment horizontal="left" vertical="center" wrapText="1"/>
    </xf>
    <xf numFmtId="0" fontId="35" fillId="9" borderId="63" xfId="4" applyFont="1" applyFill="1" applyBorder="1" applyAlignment="1">
      <alignment horizontal="left" vertical="center" wrapText="1"/>
    </xf>
    <xf numFmtId="4" fontId="35" fillId="9" borderId="64" xfId="4" applyNumberFormat="1" applyFont="1" applyFill="1" applyBorder="1" applyAlignment="1">
      <alignment vertical="center"/>
    </xf>
    <xf numFmtId="4" fontId="35" fillId="9" borderId="62" xfId="4" applyNumberFormat="1" applyFont="1" applyFill="1" applyBorder="1" applyAlignment="1">
      <alignment vertical="center"/>
    </xf>
    <xf numFmtId="0" fontId="30" fillId="3" borderId="10" xfId="4" applyFont="1" applyFill="1" applyBorder="1" applyAlignment="1">
      <alignment horizontal="left" vertical="center" wrapText="1"/>
    </xf>
    <xf numFmtId="0" fontId="30" fillId="3" borderId="63" xfId="4" applyFont="1" applyFill="1" applyBorder="1" applyAlignment="1">
      <alignment horizontal="left" vertical="center" wrapText="1"/>
    </xf>
    <xf numFmtId="4" fontId="41" fillId="3" borderId="47" xfId="4" applyNumberFormat="1" applyFont="1" applyFill="1" applyBorder="1" applyAlignment="1">
      <alignment vertical="center"/>
    </xf>
    <xf numFmtId="4" fontId="41" fillId="3" borderId="66" xfId="4" applyNumberFormat="1" applyFont="1" applyFill="1" applyBorder="1" applyAlignment="1">
      <alignment vertical="center"/>
    </xf>
    <xf numFmtId="0" fontId="37" fillId="0" borderId="10" xfId="4" applyFont="1" applyBorder="1" applyAlignment="1">
      <alignment horizontal="left" vertical="center" wrapText="1"/>
    </xf>
    <xf numFmtId="0" fontId="30" fillId="0" borderId="10" xfId="4" applyFont="1" applyBorder="1" applyAlignment="1">
      <alignment horizontal="left" vertical="top" wrapText="1"/>
    </xf>
    <xf numFmtId="0" fontId="40" fillId="0" borderId="68" xfId="4" applyFont="1" applyBorder="1" applyAlignment="1">
      <alignment horizontal="left" vertical="top" wrapText="1"/>
    </xf>
    <xf numFmtId="4" fontId="41" fillId="0" borderId="47" xfId="4" applyNumberFormat="1" applyFont="1" applyBorder="1" applyAlignment="1">
      <alignment vertical="center"/>
    </xf>
    <xf numFmtId="4" fontId="40" fillId="0" borderId="10" xfId="4" applyNumberFormat="1" applyFont="1" applyBorder="1" applyAlignment="1">
      <alignment horizontal="right" vertical="center" wrapText="1"/>
    </xf>
    <xf numFmtId="4" fontId="41" fillId="0" borderId="69" xfId="4" applyNumberFormat="1" applyFont="1" applyBorder="1" applyAlignment="1">
      <alignment vertical="center"/>
    </xf>
    <xf numFmtId="0" fontId="35" fillId="9" borderId="10" xfId="4" applyFont="1" applyFill="1" applyBorder="1" applyAlignment="1">
      <alignment horizontal="left" vertical="center" wrapText="1"/>
    </xf>
    <xf numFmtId="0" fontId="35" fillId="9" borderId="48" xfId="4" applyFont="1" applyFill="1" applyBorder="1" applyAlignment="1">
      <alignment horizontal="left" vertical="center" wrapText="1"/>
    </xf>
    <xf numFmtId="4" fontId="35" fillId="9" borderId="70" xfId="4" applyNumberFormat="1" applyFont="1" applyFill="1" applyBorder="1" applyAlignment="1">
      <alignment horizontal="right" vertical="center"/>
    </xf>
    <xf numFmtId="4" fontId="35" fillId="9" borderId="66" xfId="4" applyNumberFormat="1" applyFont="1" applyFill="1" applyBorder="1" applyAlignment="1">
      <alignment horizontal="right" vertical="center"/>
    </xf>
    <xf numFmtId="0" fontId="41" fillId="3" borderId="10" xfId="4" applyFont="1" applyFill="1" applyBorder="1" applyAlignment="1">
      <alignment horizontal="left" vertical="center" wrapText="1"/>
    </xf>
    <xf numFmtId="0" fontId="35" fillId="3" borderId="10" xfId="4" applyFont="1" applyFill="1" applyBorder="1" applyAlignment="1">
      <alignment horizontal="left" vertical="center" wrapText="1"/>
    </xf>
    <xf numFmtId="0" fontId="41" fillId="3" borderId="48" xfId="4" applyFont="1" applyFill="1" applyBorder="1" applyAlignment="1">
      <alignment horizontal="left" vertical="center" wrapText="1"/>
    </xf>
    <xf numFmtId="4" fontId="41" fillId="3" borderId="70" xfId="4" applyNumberFormat="1" applyFont="1" applyFill="1" applyBorder="1" applyAlignment="1">
      <alignment horizontal="right" vertical="center"/>
    </xf>
    <xf numFmtId="4" fontId="41" fillId="3" borderId="52" xfId="4" applyNumberFormat="1" applyFont="1" applyFill="1" applyBorder="1" applyAlignment="1">
      <alignment horizontal="right" vertical="center"/>
    </xf>
    <xf numFmtId="4" fontId="41" fillId="3" borderId="66" xfId="4" applyNumberFormat="1" applyFont="1" applyFill="1" applyBorder="1" applyAlignment="1">
      <alignment horizontal="right" vertical="center"/>
    </xf>
    <xf numFmtId="0" fontId="41" fillId="7" borderId="10" xfId="4" applyFont="1" applyFill="1" applyBorder="1" applyAlignment="1">
      <alignment horizontal="left" vertical="center" wrapText="1"/>
    </xf>
    <xf numFmtId="0" fontId="41" fillId="7" borderId="10" xfId="4" applyFont="1" applyFill="1" applyBorder="1" applyAlignment="1">
      <alignment horizontal="left" vertical="top" wrapText="1"/>
    </xf>
    <xf numFmtId="4" fontId="41" fillId="7" borderId="47" xfId="4" applyNumberFormat="1" applyFont="1" applyFill="1" applyBorder="1" applyAlignment="1">
      <alignment horizontal="right" vertical="center"/>
    </xf>
    <xf numFmtId="4" fontId="40" fillId="0" borderId="10" xfId="4" applyNumberFormat="1" applyFont="1" applyBorder="1" applyAlignment="1">
      <alignment horizontal="left" vertical="center" wrapText="1"/>
    </xf>
    <xf numFmtId="4" fontId="41" fillId="7" borderId="69" xfId="4" applyNumberFormat="1" applyFont="1" applyFill="1" applyBorder="1" applyAlignment="1">
      <alignment horizontal="right" vertical="center"/>
    </xf>
    <xf numFmtId="4" fontId="41" fillId="3" borderId="47" xfId="4" applyNumberFormat="1" applyFont="1" applyFill="1" applyBorder="1" applyAlignment="1">
      <alignment horizontal="right" vertical="center"/>
    </xf>
    <xf numFmtId="0" fontId="30" fillId="3" borderId="48" xfId="4" applyFont="1" applyFill="1" applyBorder="1" applyAlignment="1">
      <alignment horizontal="left" vertical="center" wrapText="1"/>
    </xf>
    <xf numFmtId="4" fontId="41" fillId="3" borderId="70" xfId="4" applyNumberFormat="1" applyFont="1" applyFill="1" applyBorder="1" applyAlignment="1">
      <alignment vertical="center"/>
    </xf>
    <xf numFmtId="4" fontId="41" fillId="0" borderId="70" xfId="4" applyNumberFormat="1" applyFont="1" applyBorder="1" applyAlignment="1">
      <alignment vertical="center"/>
    </xf>
    <xf numFmtId="4" fontId="40" fillId="0" borderId="52" xfId="4" applyNumberFormat="1" applyFont="1" applyBorder="1" applyAlignment="1">
      <alignment horizontal="right" vertical="center" wrapText="1"/>
    </xf>
    <xf numFmtId="4" fontId="41" fillId="0" borderId="66" xfId="4" applyNumberFormat="1" applyFont="1" applyBorder="1" applyAlignment="1">
      <alignment vertical="center"/>
    </xf>
    <xf numFmtId="0" fontId="30" fillId="0" borderId="72" xfId="4" applyFont="1" applyBorder="1" applyAlignment="1">
      <alignment vertical="top" wrapText="1"/>
    </xf>
    <xf numFmtId="166" fontId="40" fillId="0" borderId="73" xfId="4" applyNumberFormat="1" applyFont="1" applyBorder="1" applyAlignment="1">
      <alignment horizontal="left" vertical="top" wrapText="1"/>
    </xf>
    <xf numFmtId="4" fontId="41" fillId="0" borderId="72" xfId="4" applyNumberFormat="1" applyFont="1" applyBorder="1" applyAlignment="1">
      <alignment horizontal="right" vertical="center"/>
    </xf>
    <xf numFmtId="4" fontId="40" fillId="0" borderId="72" xfId="4" applyNumberFormat="1" applyFont="1" applyBorder="1" applyAlignment="1">
      <alignment horizontal="left" vertical="center" wrapText="1"/>
    </xf>
    <xf numFmtId="4" fontId="41" fillId="0" borderId="74" xfId="4" applyNumberFormat="1" applyFont="1" applyBorder="1" applyAlignment="1">
      <alignment horizontal="right" vertical="center"/>
    </xf>
    <xf numFmtId="0" fontId="30" fillId="0" borderId="51" xfId="4" applyFont="1" applyFill="1" applyBorder="1" applyAlignment="1">
      <alignment vertical="top" wrapText="1"/>
    </xf>
    <xf numFmtId="0" fontId="30" fillId="0" borderId="52" xfId="4" applyFont="1" applyBorder="1" applyAlignment="1">
      <alignment vertical="top" wrapText="1"/>
    </xf>
    <xf numFmtId="166" fontId="40" fillId="0" borderId="64" xfId="4" applyNumberFormat="1" applyFont="1" applyBorder="1" applyAlignment="1">
      <alignment horizontal="left" vertical="top" wrapText="1"/>
    </xf>
    <xf numFmtId="0" fontId="40" fillId="0" borderId="75" xfId="4" applyFont="1" applyBorder="1" applyAlignment="1">
      <alignment horizontal="left" vertical="top" wrapText="1"/>
    </xf>
    <xf numFmtId="4" fontId="41" fillId="0" borderId="64" xfId="4" applyNumberFormat="1" applyFont="1" applyBorder="1" applyAlignment="1">
      <alignment horizontal="right" vertical="center"/>
    </xf>
    <xf numFmtId="4" fontId="40" fillId="0" borderId="64" xfId="4" applyNumberFormat="1" applyFont="1" applyBorder="1" applyAlignment="1">
      <alignment horizontal="right" vertical="center" wrapText="1"/>
    </xf>
    <xf numFmtId="4" fontId="41" fillId="0" borderId="62" xfId="4" applyNumberFormat="1" applyFont="1" applyBorder="1" applyAlignment="1">
      <alignment horizontal="right" vertical="center"/>
    </xf>
    <xf numFmtId="0" fontId="42" fillId="11" borderId="41" xfId="4" applyFont="1" applyFill="1" applyBorder="1" applyAlignment="1">
      <alignment horizontal="left" vertical="top" wrapText="1"/>
    </xf>
    <xf numFmtId="0" fontId="30" fillId="11" borderId="52" xfId="4" applyFont="1" applyFill="1" applyBorder="1" applyAlignment="1">
      <alignment vertical="top" wrapText="1"/>
    </xf>
    <xf numFmtId="166" fontId="40" fillId="11" borderId="76" xfId="4" applyNumberFormat="1" applyFont="1" applyFill="1" applyBorder="1" applyAlignment="1">
      <alignment horizontal="left" vertical="top" wrapText="1"/>
    </xf>
    <xf numFmtId="0" fontId="39" fillId="11" borderId="60" xfId="4" applyFont="1" applyFill="1" applyBorder="1" applyAlignment="1">
      <alignment horizontal="left" vertical="top" wrapText="1"/>
    </xf>
    <xf numFmtId="4" fontId="35" fillId="11" borderId="52" xfId="4" applyNumberFormat="1" applyFont="1" applyFill="1" applyBorder="1" applyAlignment="1">
      <alignment horizontal="right" vertical="center"/>
    </xf>
    <xf numFmtId="4" fontId="35" fillId="11" borderId="61" xfId="4" applyNumberFormat="1" applyFont="1" applyFill="1" applyBorder="1" applyAlignment="1">
      <alignment horizontal="right" vertical="center"/>
    </xf>
    <xf numFmtId="0" fontId="30" fillId="14" borderId="10" xfId="4" applyFont="1" applyFill="1" applyBorder="1" applyAlignment="1">
      <alignment horizontal="left" vertical="top" wrapText="1"/>
    </xf>
    <xf numFmtId="166" fontId="40" fillId="14" borderId="10" xfId="4" applyNumberFormat="1" applyFont="1" applyFill="1" applyBorder="1" applyAlignment="1">
      <alignment horizontal="left" vertical="top" wrapText="1"/>
    </xf>
    <xf numFmtId="0" fontId="43" fillId="14" borderId="63" xfId="4" applyFont="1" applyFill="1" applyBorder="1" applyAlignment="1">
      <alignment horizontal="left" vertical="top" wrapText="1"/>
    </xf>
    <xf numFmtId="4" fontId="41" fillId="14" borderId="64" xfId="4" applyNumberFormat="1" applyFont="1" applyFill="1" applyBorder="1" applyAlignment="1">
      <alignment horizontal="right" vertical="center"/>
    </xf>
    <xf numFmtId="4" fontId="41" fillId="14" borderId="62" xfId="4" applyNumberFormat="1" applyFont="1" applyFill="1" applyBorder="1" applyAlignment="1">
      <alignment horizontal="right" vertical="center"/>
    </xf>
    <xf numFmtId="0" fontId="30" fillId="13" borderId="64" xfId="4" applyFont="1" applyFill="1" applyBorder="1" applyAlignment="1">
      <alignment vertical="top" wrapText="1"/>
    </xf>
    <xf numFmtId="4" fontId="41" fillId="13" borderId="64" xfId="4" applyNumberFormat="1" applyFont="1" applyFill="1" applyBorder="1" applyAlignment="1">
      <alignment horizontal="right" vertical="center"/>
    </xf>
    <xf numFmtId="4" fontId="41" fillId="13" borderId="62" xfId="4" applyNumberFormat="1" applyFont="1" applyFill="1" applyBorder="1" applyAlignment="1">
      <alignment horizontal="right" vertical="center"/>
    </xf>
    <xf numFmtId="0" fontId="30" fillId="12" borderId="64" xfId="4" applyFont="1" applyFill="1" applyBorder="1" applyAlignment="1">
      <alignment horizontal="left" vertical="top" wrapText="1"/>
    </xf>
    <xf numFmtId="166" fontId="40" fillId="12" borderId="77" xfId="4" applyNumberFormat="1" applyFont="1" applyFill="1" applyBorder="1" applyAlignment="1">
      <alignment horizontal="left" vertical="top" wrapText="1"/>
    </xf>
    <xf numFmtId="0" fontId="40" fillId="12" borderId="75" xfId="4" applyFont="1" applyFill="1" applyBorder="1" applyAlignment="1">
      <alignment horizontal="left" vertical="top" wrapText="1"/>
    </xf>
    <xf numFmtId="4" fontId="41" fillId="12" borderId="64" xfId="4" applyNumberFormat="1" applyFont="1" applyFill="1" applyBorder="1" applyAlignment="1">
      <alignment horizontal="right" vertical="center"/>
    </xf>
    <xf numFmtId="4" fontId="41" fillId="12" borderId="62" xfId="4" applyNumberFormat="1" applyFont="1" applyFill="1" applyBorder="1" applyAlignment="1">
      <alignment horizontal="right" vertical="center"/>
    </xf>
    <xf numFmtId="0" fontId="30" fillId="0" borderId="70" xfId="4" applyFont="1" applyBorder="1" applyAlignment="1">
      <alignment vertical="top" wrapText="1"/>
    </xf>
    <xf numFmtId="166" fontId="40" fillId="0" borderId="78" xfId="4" applyNumberFormat="1" applyFont="1" applyBorder="1" applyAlignment="1">
      <alignment horizontal="left" vertical="top" wrapText="1"/>
    </xf>
    <xf numFmtId="0" fontId="40" fillId="0" borderId="47" xfId="4" applyFont="1" applyBorder="1" applyAlignment="1">
      <alignment horizontal="left" vertical="top" wrapText="1"/>
    </xf>
    <xf numFmtId="4" fontId="41" fillId="0" borderId="70" xfId="4" applyNumberFormat="1" applyFont="1" applyBorder="1" applyAlignment="1">
      <alignment horizontal="right" vertical="center"/>
    </xf>
    <xf numFmtId="4" fontId="40" fillId="0" borderId="70" xfId="4" applyNumberFormat="1" applyFont="1" applyBorder="1" applyAlignment="1">
      <alignment horizontal="left" vertical="center" wrapText="1"/>
    </xf>
    <xf numFmtId="4" fontId="41" fillId="0" borderId="66" xfId="4" applyNumberFormat="1" applyFont="1" applyBorder="1" applyAlignment="1">
      <alignment horizontal="right" vertical="center"/>
    </xf>
    <xf numFmtId="0" fontId="30" fillId="12" borderId="72" xfId="4" applyFont="1" applyFill="1" applyBorder="1" applyAlignment="1">
      <alignment horizontal="left" vertical="top" wrapText="1"/>
    </xf>
    <xf numFmtId="166" fontId="40" fillId="12" borderId="79" xfId="4" applyNumberFormat="1" applyFont="1" applyFill="1" applyBorder="1" applyAlignment="1">
      <alignment horizontal="left" vertical="top" wrapText="1"/>
    </xf>
    <xf numFmtId="0" fontId="40" fillId="12" borderId="68" xfId="4" applyFont="1" applyFill="1" applyBorder="1" applyAlignment="1">
      <alignment horizontal="left" vertical="top" wrapText="1"/>
    </xf>
    <xf numFmtId="4" fontId="41" fillId="12" borderId="72" xfId="4" applyNumberFormat="1" applyFont="1" applyFill="1" applyBorder="1" applyAlignment="1">
      <alignment horizontal="right" vertical="center"/>
    </xf>
    <xf numFmtId="4" fontId="41" fillId="12" borderId="74" xfId="4" applyNumberFormat="1" applyFont="1" applyFill="1" applyBorder="1" applyAlignment="1">
      <alignment horizontal="right" vertical="center"/>
    </xf>
    <xf numFmtId="0" fontId="30" fillId="0" borderId="81" xfId="4" applyFont="1" applyBorder="1" applyAlignment="1">
      <alignment vertical="top" wrapText="1"/>
    </xf>
    <xf numFmtId="166" fontId="40" fillId="0" borderId="82" xfId="4" applyNumberFormat="1" applyFont="1" applyBorder="1" applyAlignment="1">
      <alignment horizontal="left" vertical="top" wrapText="1"/>
    </xf>
    <xf numFmtId="0" fontId="40" fillId="0" borderId="80" xfId="4" applyFont="1" applyBorder="1" applyAlignment="1">
      <alignment horizontal="left" vertical="top" wrapText="1"/>
    </xf>
    <xf numFmtId="4" fontId="41" fillId="0" borderId="81" xfId="4" applyNumberFormat="1" applyFont="1" applyBorder="1" applyAlignment="1">
      <alignment horizontal="right" vertical="center"/>
    </xf>
    <xf numFmtId="4" fontId="40" fillId="0" borderId="81" xfId="4" applyNumberFormat="1" applyFont="1" applyBorder="1" applyAlignment="1">
      <alignment horizontal="right" vertical="center" wrapText="1"/>
    </xf>
    <xf numFmtId="4" fontId="41" fillId="0" borderId="67" xfId="4" applyNumberFormat="1" applyFont="1" applyBorder="1" applyAlignment="1">
      <alignment horizontal="right" vertical="center"/>
    </xf>
    <xf numFmtId="0" fontId="37" fillId="0" borderId="75" xfId="4" applyFont="1" applyBorder="1" applyAlignment="1">
      <alignment vertical="center" wrapText="1"/>
    </xf>
    <xf numFmtId="4" fontId="35" fillId="0" borderId="64" xfId="4" applyNumberFormat="1" applyFont="1" applyBorder="1" applyAlignment="1">
      <alignment horizontal="right" vertical="center"/>
    </xf>
    <xf numFmtId="4" fontId="35" fillId="0" borderId="62" xfId="4" applyNumberFormat="1" applyFont="1" applyBorder="1" applyAlignment="1">
      <alignment horizontal="right" vertical="center"/>
    </xf>
    <xf numFmtId="0" fontId="35" fillId="9" borderId="62" xfId="4" applyFont="1" applyFill="1" applyBorder="1" applyAlignment="1">
      <alignment horizontal="left" vertical="top" wrapText="1"/>
    </xf>
    <xf numFmtId="0" fontId="30" fillId="9" borderId="10" xfId="4" applyFont="1" applyFill="1" applyBorder="1" applyAlignment="1">
      <alignment vertical="top" wrapText="1"/>
    </xf>
    <xf numFmtId="166" fontId="40" fillId="9" borderId="10" xfId="4" applyNumberFormat="1" applyFont="1" applyFill="1" applyBorder="1" applyAlignment="1">
      <alignment horizontal="left" vertical="top" wrapText="1"/>
    </xf>
    <xf numFmtId="0" fontId="44" fillId="9" borderId="63" xfId="4" applyFont="1" applyFill="1" applyBorder="1" applyAlignment="1">
      <alignment horizontal="left" vertical="top" wrapText="1"/>
    </xf>
    <xf numFmtId="4" fontId="41" fillId="9" borderId="64" xfId="4" applyNumberFormat="1" applyFont="1" applyFill="1" applyBorder="1" applyAlignment="1">
      <alignment horizontal="right" vertical="center"/>
    </xf>
    <xf numFmtId="4" fontId="41" fillId="9" borderId="62" xfId="4" applyNumberFormat="1" applyFont="1" applyFill="1" applyBorder="1" applyAlignment="1">
      <alignment horizontal="right" vertical="center"/>
    </xf>
    <xf numFmtId="0" fontId="30" fillId="3" borderId="10" xfId="4" applyFont="1" applyFill="1" applyBorder="1" applyAlignment="1">
      <alignment horizontal="left" vertical="top" wrapText="1"/>
    </xf>
    <xf numFmtId="166" fontId="40" fillId="3" borderId="10" xfId="4" applyNumberFormat="1" applyFont="1" applyFill="1" applyBorder="1" applyAlignment="1">
      <alignment horizontal="left" vertical="top" wrapText="1"/>
    </xf>
    <xf numFmtId="0" fontId="44" fillId="3" borderId="63" xfId="4" applyFont="1" applyFill="1" applyBorder="1" applyAlignment="1">
      <alignment horizontal="left" vertical="top" wrapText="1"/>
    </xf>
    <xf numFmtId="4" fontId="41" fillId="3" borderId="64" xfId="4" applyNumberFormat="1" applyFont="1" applyFill="1" applyBorder="1" applyAlignment="1">
      <alignment horizontal="right" vertical="center"/>
    </xf>
    <xf numFmtId="4" fontId="41" fillId="3" borderId="62" xfId="4" applyNumberFormat="1" applyFont="1" applyFill="1" applyBorder="1" applyAlignment="1">
      <alignment horizontal="right" vertical="center"/>
    </xf>
    <xf numFmtId="0" fontId="30" fillId="0" borderId="10" xfId="4" applyFont="1" applyBorder="1" applyAlignment="1">
      <alignment vertical="top" wrapText="1"/>
    </xf>
    <xf numFmtId="166" fontId="40" fillId="0" borderId="10" xfId="4" applyNumberFormat="1" applyFont="1" applyBorder="1" applyAlignment="1">
      <alignment horizontal="left" vertical="top" wrapText="1"/>
    </xf>
    <xf numFmtId="0" fontId="40" fillId="0" borderId="63" xfId="4" applyFont="1" applyBorder="1" applyAlignment="1">
      <alignment horizontal="left" vertical="top" wrapText="1"/>
    </xf>
    <xf numFmtId="4" fontId="40" fillId="0" borderId="64" xfId="4" applyNumberFormat="1" applyFont="1" applyBorder="1" applyAlignment="1">
      <alignment horizontal="left" vertical="center" wrapText="1"/>
    </xf>
    <xf numFmtId="0" fontId="30" fillId="14" borderId="23" xfId="4" applyFont="1" applyFill="1" applyBorder="1" applyAlignment="1">
      <alignment horizontal="left" vertical="top" wrapText="1"/>
    </xf>
    <xf numFmtId="4" fontId="40" fillId="0" borderId="81" xfId="4" applyNumberFormat="1" applyFont="1" applyBorder="1" applyAlignment="1">
      <alignment horizontal="left" vertical="center" wrapText="1"/>
    </xf>
    <xf numFmtId="0" fontId="37" fillId="0" borderId="83" xfId="4" applyFont="1" applyFill="1" applyBorder="1" applyAlignment="1">
      <alignment vertical="center" wrapText="1"/>
    </xf>
    <xf numFmtId="4" fontId="35" fillId="11" borderId="70" xfId="4" applyNumberFormat="1" applyFont="1" applyFill="1" applyBorder="1" applyAlignment="1">
      <alignment horizontal="right" vertical="center"/>
    </xf>
    <xf numFmtId="4" fontId="35" fillId="11" borderId="66" xfId="4" applyNumberFormat="1" applyFont="1" applyFill="1" applyBorder="1" applyAlignment="1">
      <alignment horizontal="right" vertical="center"/>
    </xf>
    <xf numFmtId="0" fontId="30" fillId="0" borderId="23" xfId="4" applyFont="1" applyBorder="1" applyAlignment="1">
      <alignment vertical="top" wrapText="1"/>
    </xf>
    <xf numFmtId="0" fontId="37" fillId="0" borderId="47" xfId="4" applyFont="1" applyFill="1" applyBorder="1" applyAlignment="1">
      <alignment horizontal="left" vertical="center" wrapText="1"/>
    </xf>
    <xf numFmtId="4" fontId="27" fillId="0" borderId="70" xfId="4" applyNumberFormat="1" applyFont="1" applyBorder="1" applyAlignment="1">
      <alignment vertical="center"/>
    </xf>
    <xf numFmtId="164" fontId="39" fillId="11" borderId="23" xfId="4" quotePrefix="1" applyNumberFormat="1" applyFont="1" applyFill="1" applyBorder="1" applyAlignment="1">
      <alignment horizontal="left" vertical="top" wrapText="1"/>
    </xf>
    <xf numFmtId="165" fontId="40" fillId="12" borderId="23" xfId="4" quotePrefix="1" applyNumberFormat="1" applyFont="1" applyFill="1" applyBorder="1" applyAlignment="1">
      <alignment horizontal="left" vertical="top" wrapText="1"/>
    </xf>
    <xf numFmtId="166" fontId="40" fillId="0" borderId="53" xfId="4" applyNumberFormat="1" applyFont="1" applyBorder="1" applyAlignment="1">
      <alignment horizontal="left" vertical="top" wrapText="1"/>
    </xf>
    <xf numFmtId="0" fontId="40" fillId="0" borderId="54" xfId="4" applyFont="1" applyBorder="1" applyAlignment="1">
      <alignment horizontal="left" vertical="top" wrapText="1"/>
    </xf>
    <xf numFmtId="4" fontId="41" fillId="0" borderId="68" xfId="4" applyNumberFormat="1" applyFont="1" applyBorder="1" applyAlignment="1">
      <alignment horizontal="right" vertical="center"/>
    </xf>
    <xf numFmtId="4" fontId="41" fillId="0" borderId="85" xfId="4" applyNumberFormat="1" applyFont="1" applyBorder="1" applyAlignment="1">
      <alignment horizontal="right" vertical="center"/>
    </xf>
    <xf numFmtId="4" fontId="35" fillId="9" borderId="47" xfId="4" applyNumberFormat="1" applyFont="1" applyFill="1" applyBorder="1" applyAlignment="1">
      <alignment vertical="center"/>
    </xf>
    <xf numFmtId="4" fontId="35" fillId="9" borderId="66" xfId="4" applyNumberFormat="1" applyFont="1" applyFill="1" applyBorder="1" applyAlignment="1">
      <alignment vertical="center"/>
    </xf>
    <xf numFmtId="0" fontId="30" fillId="0" borderId="15" xfId="4" applyFont="1" applyFill="1" applyBorder="1" applyAlignment="1">
      <alignment horizontal="left" vertical="center" wrapText="1"/>
    </xf>
    <xf numFmtId="0" fontId="30" fillId="0" borderId="15" xfId="4" applyFont="1" applyFill="1" applyBorder="1" applyAlignment="1">
      <alignment horizontal="left" vertical="top" wrapText="1"/>
    </xf>
    <xf numFmtId="0" fontId="40" fillId="0" borderId="86" xfId="4" applyFont="1" applyBorder="1" applyAlignment="1">
      <alignment horizontal="left" vertical="top" wrapText="1"/>
    </xf>
    <xf numFmtId="4" fontId="41" fillId="0" borderId="52" xfId="4" applyNumberFormat="1" applyFont="1" applyBorder="1" applyAlignment="1">
      <alignment vertical="center"/>
    </xf>
    <xf numFmtId="4" fontId="40" fillId="0" borderId="52" xfId="4" applyNumberFormat="1" applyFont="1" applyBorder="1" applyAlignment="1">
      <alignment horizontal="left" vertical="center" wrapText="1"/>
    </xf>
    <xf numFmtId="4" fontId="41" fillId="0" borderId="61" xfId="4" applyNumberFormat="1" applyFont="1" applyBorder="1" applyAlignment="1">
      <alignment vertical="center"/>
    </xf>
    <xf numFmtId="0" fontId="40" fillId="3" borderId="63" xfId="4" applyFont="1" applyFill="1" applyBorder="1" applyAlignment="1">
      <alignment horizontal="left" vertical="top" wrapText="1"/>
    </xf>
    <xf numFmtId="4" fontId="41" fillId="3" borderId="64" xfId="4" applyNumberFormat="1" applyFont="1" applyFill="1" applyBorder="1" applyAlignment="1">
      <alignment vertical="center"/>
    </xf>
    <xf numFmtId="4" fontId="41" fillId="3" borderId="62" xfId="4" applyNumberFormat="1" applyFont="1" applyFill="1" applyBorder="1" applyAlignment="1">
      <alignment vertical="center"/>
    </xf>
    <xf numFmtId="4" fontId="41" fillId="0" borderId="87" xfId="4" applyNumberFormat="1" applyFont="1" applyBorder="1" applyAlignment="1">
      <alignment vertical="center"/>
    </xf>
    <xf numFmtId="4" fontId="41" fillId="0" borderId="65" xfId="4" applyNumberFormat="1" applyFont="1" applyBorder="1" applyAlignment="1">
      <alignment vertical="center"/>
    </xf>
    <xf numFmtId="0" fontId="36" fillId="9" borderId="10" xfId="4" applyFont="1" applyFill="1" applyBorder="1" applyAlignment="1">
      <alignment horizontal="center" vertical="center" wrapText="1"/>
    </xf>
    <xf numFmtId="0" fontId="35" fillId="9" borderId="10" xfId="4" applyFont="1" applyFill="1" applyBorder="1" applyAlignment="1">
      <alignment horizontal="left" vertical="top" wrapText="1"/>
    </xf>
    <xf numFmtId="0" fontId="41" fillId="3" borderId="10" xfId="4" applyFont="1" applyFill="1" applyBorder="1" applyAlignment="1">
      <alignment horizontal="left" vertical="top" wrapText="1"/>
    </xf>
    <xf numFmtId="0" fontId="43" fillId="3" borderId="63" xfId="4" applyFont="1" applyFill="1" applyBorder="1" applyAlignment="1">
      <alignment horizontal="left" vertical="top" wrapText="1"/>
    </xf>
    <xf numFmtId="0" fontId="3" fillId="7" borderId="0" xfId="2" applyFill="1" applyAlignment="1"/>
    <xf numFmtId="0" fontId="35" fillId="7" borderId="10" xfId="4" applyFont="1" applyFill="1" applyBorder="1" applyAlignment="1">
      <alignment horizontal="left" vertical="center" wrapText="1"/>
    </xf>
    <xf numFmtId="4" fontId="41" fillId="7" borderId="64" xfId="4" applyNumberFormat="1" applyFont="1" applyFill="1" applyBorder="1" applyAlignment="1">
      <alignment vertical="center"/>
    </xf>
    <xf numFmtId="4" fontId="41" fillId="7" borderId="62" xfId="4" applyNumberFormat="1" applyFont="1" applyFill="1" applyBorder="1" applyAlignment="1">
      <alignment vertical="center"/>
    </xf>
    <xf numFmtId="0" fontId="30" fillId="0" borderId="10" xfId="4" applyFont="1" applyFill="1" applyBorder="1" applyAlignment="1">
      <alignment horizontal="left" vertical="top" wrapText="1"/>
    </xf>
    <xf numFmtId="4" fontId="41" fillId="0" borderId="64" xfId="4" applyNumberFormat="1" applyFont="1" applyBorder="1" applyAlignment="1">
      <alignment vertical="center"/>
    </xf>
    <xf numFmtId="4" fontId="41" fillId="0" borderId="62" xfId="4" applyNumberFormat="1" applyFont="1" applyBorder="1" applyAlignment="1">
      <alignment vertical="center"/>
    </xf>
    <xf numFmtId="0" fontId="30" fillId="11" borderId="70" xfId="4" applyFont="1" applyFill="1" applyBorder="1" applyAlignment="1">
      <alignment vertical="top" wrapText="1"/>
    </xf>
    <xf numFmtId="0" fontId="30" fillId="11" borderId="78" xfId="4" applyFont="1" applyFill="1" applyBorder="1" applyAlignment="1">
      <alignment vertical="top" wrapText="1"/>
    </xf>
    <xf numFmtId="0" fontId="39" fillId="11" borderId="47" xfId="4" applyFont="1" applyFill="1" applyBorder="1" applyAlignment="1">
      <alignment horizontal="left" vertical="top" wrapText="1"/>
    </xf>
    <xf numFmtId="0" fontId="30" fillId="0" borderId="51" xfId="4" applyFont="1" applyFill="1" applyBorder="1" applyAlignment="1">
      <alignment horizontal="left" vertical="top" wrapText="1"/>
    </xf>
    <xf numFmtId="0" fontId="30" fillId="0" borderId="52" xfId="4" applyFont="1" applyBorder="1" applyAlignment="1">
      <alignment horizontal="left" vertical="top" wrapText="1"/>
    </xf>
    <xf numFmtId="4" fontId="41" fillId="0" borderId="51" xfId="4" applyNumberFormat="1" applyFont="1" applyBorder="1" applyAlignment="1">
      <alignment horizontal="right" vertical="center"/>
    </xf>
    <xf numFmtId="4" fontId="40" fillId="0" borderId="51" xfId="4" applyNumberFormat="1" applyFont="1" applyBorder="1" applyAlignment="1">
      <alignment horizontal="right" vertical="center" wrapText="1"/>
    </xf>
    <xf numFmtId="4" fontId="41" fillId="0" borderId="55" xfId="4" applyNumberFormat="1" applyFont="1" applyBorder="1" applyAlignment="1">
      <alignment horizontal="right" vertical="center"/>
    </xf>
    <xf numFmtId="0" fontId="30" fillId="0" borderId="60" xfId="4" applyFont="1" applyBorder="1" applyAlignment="1">
      <alignment horizontal="left" vertical="top" wrapText="1"/>
    </xf>
    <xf numFmtId="0" fontId="30" fillId="0" borderId="15" xfId="4" applyFont="1" applyBorder="1" applyAlignment="1">
      <alignment vertical="top" wrapText="1"/>
    </xf>
    <xf numFmtId="4" fontId="41" fillId="0" borderId="87" xfId="4" applyNumberFormat="1" applyFont="1" applyBorder="1" applyAlignment="1">
      <alignment horizontal="right" vertical="center"/>
    </xf>
    <xf numFmtId="4" fontId="41" fillId="0" borderId="65" xfId="4" applyNumberFormat="1" applyFont="1" applyBorder="1" applyAlignment="1">
      <alignment horizontal="right" vertical="center"/>
    </xf>
    <xf numFmtId="0" fontId="35" fillId="9" borderId="10" xfId="4" applyFont="1" applyFill="1" applyBorder="1" applyAlignment="1">
      <alignment vertical="top" wrapText="1"/>
    </xf>
    <xf numFmtId="166" fontId="44" fillId="9" borderId="10" xfId="4" applyNumberFormat="1" applyFont="1" applyFill="1" applyBorder="1" applyAlignment="1">
      <alignment horizontal="left" vertical="top" wrapText="1"/>
    </xf>
    <xf numFmtId="4" fontId="35" fillId="9" borderId="64" xfId="4" applyNumberFormat="1" applyFont="1" applyFill="1" applyBorder="1" applyAlignment="1">
      <alignment horizontal="right" vertical="center"/>
    </xf>
    <xf numFmtId="4" fontId="35" fillId="9" borderId="62" xfId="4" applyNumberFormat="1" applyFont="1" applyFill="1" applyBorder="1" applyAlignment="1">
      <alignment horizontal="right" vertical="center"/>
    </xf>
    <xf numFmtId="0" fontId="35" fillId="9" borderId="64" xfId="4" applyFont="1" applyFill="1" applyBorder="1" applyAlignment="1">
      <alignment horizontal="left" vertical="top" wrapText="1"/>
    </xf>
    <xf numFmtId="166" fontId="44" fillId="9" borderId="88" xfId="4" applyNumberFormat="1" applyFont="1" applyFill="1" applyBorder="1" applyAlignment="1">
      <alignment horizontal="left" vertical="top" wrapText="1"/>
    </xf>
    <xf numFmtId="0" fontId="44" fillId="9" borderId="75" xfId="4" applyFont="1" applyFill="1" applyBorder="1" applyAlignment="1">
      <alignment horizontal="left" vertical="top" wrapText="1"/>
    </xf>
    <xf numFmtId="0" fontId="35" fillId="7" borderId="87" xfId="4" applyFont="1" applyFill="1" applyBorder="1" applyAlignment="1">
      <alignment vertical="top" wrapText="1"/>
    </xf>
    <xf numFmtId="0" fontId="41" fillId="3" borderId="64" xfId="4" applyFont="1" applyFill="1" applyBorder="1" applyAlignment="1">
      <alignment horizontal="left" vertical="top" wrapText="1"/>
    </xf>
    <xf numFmtId="166" fontId="43" fillId="3" borderId="88" xfId="4" applyNumberFormat="1" applyFont="1" applyFill="1" applyBorder="1" applyAlignment="1">
      <alignment horizontal="left" vertical="top" wrapText="1"/>
    </xf>
    <xf numFmtId="0" fontId="43" fillId="3" borderId="75" xfId="4" applyFont="1" applyFill="1" applyBorder="1" applyAlignment="1">
      <alignment horizontal="left" vertical="top" wrapText="1"/>
    </xf>
    <xf numFmtId="0" fontId="35" fillId="7" borderId="52" xfId="4" applyFont="1" applyFill="1" applyBorder="1" applyAlignment="1">
      <alignment vertical="top" wrapText="1"/>
    </xf>
    <xf numFmtId="0" fontId="41" fillId="7" borderId="64" xfId="4" applyFont="1" applyFill="1" applyBorder="1" applyAlignment="1">
      <alignment horizontal="left" vertical="top" wrapText="1"/>
    </xf>
    <xf numFmtId="4" fontId="41" fillId="7" borderId="64" xfId="4" applyNumberFormat="1" applyFont="1" applyFill="1" applyBorder="1" applyAlignment="1">
      <alignment horizontal="right" vertical="center"/>
    </xf>
    <xf numFmtId="4" fontId="41" fillId="7" borderId="62" xfId="4" applyNumberFormat="1" applyFont="1" applyFill="1" applyBorder="1" applyAlignment="1">
      <alignment horizontal="right" vertical="center"/>
    </xf>
    <xf numFmtId="0" fontId="30" fillId="3" borderId="64" xfId="4" applyFont="1" applyFill="1" applyBorder="1" applyAlignment="1">
      <alignment horizontal="left" vertical="top" wrapText="1"/>
    </xf>
    <xf numFmtId="166" fontId="40" fillId="3" borderId="88" xfId="4" applyNumberFormat="1" applyFont="1" applyFill="1" applyBorder="1" applyAlignment="1">
      <alignment horizontal="left" vertical="top" wrapText="1"/>
    </xf>
    <xf numFmtId="0" fontId="40" fillId="3" borderId="75" xfId="4" applyFont="1" applyFill="1" applyBorder="1" applyAlignment="1">
      <alignment horizontal="left" vertical="top" wrapText="1"/>
    </xf>
    <xf numFmtId="0" fontId="35" fillId="7" borderId="70" xfId="4" applyFont="1" applyFill="1" applyBorder="1" applyAlignment="1">
      <alignment vertical="top" wrapText="1"/>
    </xf>
    <xf numFmtId="166" fontId="40" fillId="0" borderId="76" xfId="4" applyNumberFormat="1" applyFont="1" applyBorder="1" applyAlignment="1">
      <alignment horizontal="left" vertical="top" wrapText="1"/>
    </xf>
    <xf numFmtId="0" fontId="40" fillId="0" borderId="60" xfId="4" applyFont="1" applyBorder="1" applyAlignment="1">
      <alignment horizontal="left" vertical="top" wrapText="1"/>
    </xf>
    <xf numFmtId="4" fontId="41" fillId="0" borderId="52" xfId="4" applyNumberFormat="1" applyFont="1" applyBorder="1" applyAlignment="1">
      <alignment horizontal="right" vertical="center"/>
    </xf>
    <xf numFmtId="4" fontId="41" fillId="0" borderId="61" xfId="4" applyNumberFormat="1" applyFont="1" applyBorder="1" applyAlignment="1">
      <alignment horizontal="right" vertical="center"/>
    </xf>
    <xf numFmtId="0" fontId="30" fillId="11" borderId="89" xfId="4" applyFont="1" applyFill="1" applyBorder="1" applyAlignment="1">
      <alignment vertical="top" wrapText="1"/>
    </xf>
    <xf numFmtId="0" fontId="30" fillId="11" borderId="90" xfId="4" applyFont="1" applyFill="1" applyBorder="1" applyAlignment="1">
      <alignment vertical="top" wrapText="1"/>
    </xf>
    <xf numFmtId="0" fontId="39" fillId="11" borderId="91" xfId="4" applyFont="1" applyFill="1" applyBorder="1" applyAlignment="1">
      <alignment horizontal="left" vertical="top" wrapText="1"/>
    </xf>
    <xf numFmtId="4" fontId="35" fillId="11" borderId="89" xfId="4" applyNumberFormat="1" applyFont="1" applyFill="1" applyBorder="1" applyAlignment="1">
      <alignment horizontal="right" vertical="center"/>
    </xf>
    <xf numFmtId="4" fontId="35" fillId="11" borderId="92" xfId="4" applyNumberFormat="1" applyFont="1" applyFill="1" applyBorder="1" applyAlignment="1">
      <alignment horizontal="right" vertical="center"/>
    </xf>
    <xf numFmtId="165" fontId="40" fillId="12" borderId="70" xfId="4" applyNumberFormat="1" applyFont="1" applyFill="1" applyBorder="1" applyAlignment="1">
      <alignment horizontal="left" vertical="top" wrapText="1"/>
    </xf>
    <xf numFmtId="0" fontId="30" fillId="12" borderId="78" xfId="4" applyFont="1" applyFill="1" applyBorder="1" applyAlignment="1">
      <alignment vertical="top" wrapText="1"/>
    </xf>
    <xf numFmtId="0" fontId="40" fillId="12" borderId="47" xfId="4" applyFont="1" applyFill="1" applyBorder="1" applyAlignment="1">
      <alignment horizontal="left" vertical="top" wrapText="1"/>
    </xf>
    <xf numFmtId="4" fontId="41" fillId="12" borderId="70" xfId="4" applyNumberFormat="1" applyFont="1" applyFill="1" applyBorder="1" applyAlignment="1">
      <alignment horizontal="right" vertical="center"/>
    </xf>
    <xf numFmtId="4" fontId="41" fillId="12" borderId="66" xfId="4" applyNumberFormat="1" applyFont="1" applyFill="1" applyBorder="1" applyAlignment="1">
      <alignment horizontal="right" vertical="center"/>
    </xf>
    <xf numFmtId="0" fontId="30" fillId="0" borderId="45" xfId="4" applyFont="1" applyBorder="1" applyAlignment="1">
      <alignment vertical="top" wrapText="1"/>
    </xf>
    <xf numFmtId="4" fontId="36" fillId="0" borderId="95" xfId="4" applyNumberFormat="1" applyFont="1" applyBorder="1" applyAlignment="1">
      <alignment horizontal="right" vertical="center" wrapText="1"/>
    </xf>
    <xf numFmtId="0" fontId="45" fillId="0" borderId="0" xfId="4" applyFont="1" applyAlignment="1">
      <alignment vertical="center"/>
    </xf>
    <xf numFmtId="0" fontId="37" fillId="0" borderId="0" xfId="4" applyFont="1"/>
    <xf numFmtId="0" fontId="32" fillId="0" borderId="96" xfId="4" applyFont="1" applyBorder="1" applyAlignment="1">
      <alignment horizontal="center" vertical="center"/>
    </xf>
    <xf numFmtId="0" fontId="34" fillId="0" borderId="97" xfId="4" applyFont="1" applyBorder="1" applyAlignment="1">
      <alignment horizontal="left" vertical="center"/>
    </xf>
    <xf numFmtId="4" fontId="46" fillId="0" borderId="45" xfId="4" applyNumberFormat="1" applyFont="1" applyBorder="1" applyAlignment="1">
      <alignment horizontal="right" vertical="center" wrapText="1"/>
    </xf>
    <xf numFmtId="0" fontId="37" fillId="0" borderId="98" xfId="4" applyFont="1" applyBorder="1" applyAlignment="1">
      <alignment vertical="center" wrapText="1"/>
    </xf>
    <xf numFmtId="4" fontId="37" fillId="0" borderId="100" xfId="4" applyNumberFormat="1" applyFont="1" applyBorder="1" applyAlignment="1">
      <alignment vertical="center"/>
    </xf>
    <xf numFmtId="0" fontId="35" fillId="9" borderId="13" xfId="4" applyFont="1" applyFill="1" applyBorder="1" applyAlignment="1">
      <alignment horizontal="left" vertical="center" wrapText="1"/>
    </xf>
    <xf numFmtId="0" fontId="41" fillId="9" borderId="13" xfId="4" applyFont="1" applyFill="1" applyBorder="1" applyAlignment="1">
      <alignment horizontal="left" vertical="center" wrapText="1"/>
    </xf>
    <xf numFmtId="0" fontId="35" fillId="9" borderId="101" xfId="4" applyFont="1" applyFill="1" applyBorder="1" applyAlignment="1">
      <alignment horizontal="left" vertical="center" wrapText="1"/>
    </xf>
    <xf numFmtId="4" fontId="36" fillId="9" borderId="81" xfId="4" applyNumberFormat="1" applyFont="1" applyFill="1" applyBorder="1" applyAlignment="1">
      <alignment vertical="center"/>
    </xf>
    <xf numFmtId="4" fontId="36" fillId="9" borderId="67" xfId="4" applyNumberFormat="1" applyFont="1" applyFill="1" applyBorder="1" applyAlignment="1">
      <alignment vertical="center"/>
    </xf>
    <xf numFmtId="0" fontId="30" fillId="3" borderId="10" xfId="4" applyFont="1" applyFill="1" applyBorder="1" applyAlignment="1">
      <alignment horizontal="left"/>
    </xf>
    <xf numFmtId="0" fontId="37" fillId="3" borderId="10" xfId="4" applyFont="1" applyFill="1" applyBorder="1"/>
    <xf numFmtId="0" fontId="35" fillId="3" borderId="101" xfId="4" applyFont="1" applyFill="1" applyBorder="1" applyAlignment="1">
      <alignment horizontal="left" vertical="center" wrapText="1"/>
    </xf>
    <xf numFmtId="4" fontId="30" fillId="3" borderId="64" xfId="4" applyNumberFormat="1" applyFont="1" applyFill="1" applyBorder="1" applyAlignment="1">
      <alignment vertical="center"/>
    </xf>
    <xf numFmtId="4" fontId="30" fillId="3" borderId="62" xfId="4" applyNumberFormat="1" applyFont="1" applyFill="1" applyBorder="1" applyAlignment="1">
      <alignment vertical="center"/>
    </xf>
    <xf numFmtId="0" fontId="37" fillId="0" borderId="10" xfId="4" applyFont="1" applyBorder="1"/>
    <xf numFmtId="0" fontId="30" fillId="0" borderId="10" xfId="4" applyFont="1" applyBorder="1" applyAlignment="1">
      <alignment horizontal="left" vertical="center"/>
    </xf>
    <xf numFmtId="0" fontId="30" fillId="0" borderId="63" xfId="4" applyFont="1" applyBorder="1" applyAlignment="1">
      <alignment horizontal="left" vertical="top" wrapText="1"/>
    </xf>
    <xf numFmtId="4" fontId="30" fillId="0" borderId="64" xfId="4" applyNumberFormat="1" applyFont="1" applyBorder="1" applyAlignment="1">
      <alignment horizontal="right" vertical="center"/>
    </xf>
    <xf numFmtId="4" fontId="30" fillId="0" borderId="77" xfId="4" applyNumberFormat="1" applyFont="1" applyBorder="1" applyAlignment="1">
      <alignment horizontal="right" vertical="center" wrapText="1"/>
    </xf>
    <xf numFmtId="4" fontId="30" fillId="0" borderId="62" xfId="4" applyNumberFormat="1" applyFont="1" applyBorder="1" applyAlignment="1">
      <alignment horizontal="right" vertical="center"/>
    </xf>
    <xf numFmtId="4" fontId="36" fillId="9" borderId="64" xfId="4" applyNumberFormat="1" applyFont="1" applyFill="1" applyBorder="1" applyAlignment="1">
      <alignment vertical="center"/>
    </xf>
    <xf numFmtId="4" fontId="36" fillId="9" borderId="62" xfId="4" applyNumberFormat="1" applyFont="1" applyFill="1" applyBorder="1" applyAlignment="1">
      <alignment vertical="center"/>
    </xf>
    <xf numFmtId="0" fontId="30" fillId="3" borderId="63" xfId="4" applyFont="1" applyFill="1" applyBorder="1"/>
    <xf numFmtId="0" fontId="30" fillId="0" borderId="77" xfId="4" applyFont="1" applyBorder="1" applyAlignment="1">
      <alignment horizontal="left" vertical="top" wrapText="1"/>
    </xf>
    <xf numFmtId="0" fontId="30" fillId="0" borderId="10" xfId="4" applyFont="1" applyFill="1" applyBorder="1" applyAlignment="1">
      <alignment horizontal="left" vertical="center" wrapText="1"/>
    </xf>
    <xf numFmtId="0" fontId="40" fillId="0" borderId="10" xfId="4" applyFont="1" applyBorder="1" applyAlignment="1">
      <alignment horizontal="left" vertical="top" wrapText="1"/>
    </xf>
    <xf numFmtId="4" fontId="30" fillId="0" borderId="103" xfId="4" applyNumberFormat="1" applyFont="1" applyBorder="1" applyAlignment="1">
      <alignment vertical="center"/>
    </xf>
    <xf numFmtId="4" fontId="30" fillId="0" borderId="10" xfId="4" applyNumberFormat="1" applyFont="1" applyBorder="1" applyAlignment="1">
      <alignment vertical="center"/>
    </xf>
    <xf numFmtId="0" fontId="42" fillId="11" borderId="104" xfId="4" applyFont="1" applyFill="1" applyBorder="1" applyAlignment="1">
      <alignment horizontal="left" vertical="top" wrapText="1"/>
    </xf>
    <xf numFmtId="0" fontId="30" fillId="11" borderId="105" xfId="4" applyFont="1" applyFill="1" applyBorder="1" applyAlignment="1">
      <alignment vertical="top" wrapText="1"/>
    </xf>
    <xf numFmtId="0" fontId="39" fillId="11" borderId="106" xfId="4" applyFont="1" applyFill="1" applyBorder="1" applyAlignment="1">
      <alignment horizontal="left" vertical="top" wrapText="1"/>
    </xf>
    <xf numFmtId="4" fontId="35" fillId="11" borderId="105" xfId="4" applyNumberFormat="1" applyFont="1" applyFill="1" applyBorder="1" applyAlignment="1">
      <alignment horizontal="right" vertical="top"/>
    </xf>
    <xf numFmtId="4" fontId="35" fillId="11" borderId="107" xfId="4" applyNumberFormat="1" applyFont="1" applyFill="1" applyBorder="1" applyAlignment="1">
      <alignment horizontal="right" vertical="top"/>
    </xf>
    <xf numFmtId="0" fontId="30" fillId="12" borderId="51" xfId="4" applyFont="1" applyFill="1" applyBorder="1" applyAlignment="1">
      <alignment horizontal="left" vertical="top" wrapText="1"/>
    </xf>
    <xf numFmtId="166" fontId="40" fillId="12" borderId="109" xfId="4" applyNumberFormat="1" applyFont="1" applyFill="1" applyBorder="1" applyAlignment="1">
      <alignment horizontal="left" vertical="top" wrapText="1"/>
    </xf>
    <xf numFmtId="4" fontId="41" fillId="12" borderId="51" xfId="4" applyNumberFormat="1" applyFont="1" applyFill="1" applyBorder="1" applyAlignment="1">
      <alignment horizontal="right" vertical="top"/>
    </xf>
    <xf numFmtId="4" fontId="41" fillId="12" borderId="55" xfId="4" applyNumberFormat="1" applyFont="1" applyFill="1" applyBorder="1" applyAlignment="1">
      <alignment horizontal="right" vertical="top"/>
    </xf>
    <xf numFmtId="166" fontId="40" fillId="0" borderId="15" xfId="4" applyNumberFormat="1" applyFont="1" applyBorder="1" applyAlignment="1">
      <alignment horizontal="left" vertical="top" wrapText="1"/>
    </xf>
    <xf numFmtId="0" fontId="40" fillId="0" borderId="15" xfId="4" applyFont="1" applyBorder="1" applyAlignment="1">
      <alignment horizontal="left" vertical="top" wrapText="1"/>
    </xf>
    <xf numFmtId="4" fontId="41" fillId="0" borderId="110" xfId="4" applyNumberFormat="1" applyFont="1" applyBorder="1" applyAlignment="1">
      <alignment horizontal="right" vertical="center"/>
    </xf>
    <xf numFmtId="4" fontId="40" fillId="0" borderId="86" xfId="4" applyNumberFormat="1" applyFont="1" applyBorder="1" applyAlignment="1">
      <alignment horizontal="right" vertical="center" wrapText="1"/>
    </xf>
    <xf numFmtId="4" fontId="41" fillId="0" borderId="15" xfId="4" applyNumberFormat="1" applyFont="1" applyBorder="1" applyAlignment="1">
      <alignment horizontal="right" vertical="center"/>
    </xf>
    <xf numFmtId="0" fontId="34" fillId="0" borderId="111" xfId="4" applyFont="1" applyBorder="1" applyAlignment="1">
      <alignment horizontal="left" vertical="center"/>
    </xf>
    <xf numFmtId="0" fontId="47" fillId="0" borderId="112" xfId="4" applyFont="1" applyBorder="1" applyAlignment="1">
      <alignment horizontal="left" vertical="center"/>
    </xf>
    <xf numFmtId="4" fontId="37" fillId="0" borderId="100" xfId="4" applyNumberFormat="1" applyFont="1" applyBorder="1" applyAlignment="1">
      <alignment vertical="center" wrapText="1"/>
    </xf>
    <xf numFmtId="0" fontId="34" fillId="9" borderId="10" xfId="4" applyFont="1" applyFill="1" applyBorder="1" applyAlignment="1">
      <alignment horizontal="left" vertical="center"/>
    </xf>
    <xf numFmtId="0" fontId="34" fillId="9" borderId="10" xfId="4" applyFont="1" applyFill="1" applyBorder="1" applyAlignment="1">
      <alignment horizontal="left" vertical="center" wrapText="1"/>
    </xf>
    <xf numFmtId="4" fontId="36" fillId="9" borderId="10" xfId="4" applyNumberFormat="1" applyFont="1" applyFill="1" applyBorder="1" applyAlignment="1">
      <alignment horizontal="right" vertical="center" wrapText="1"/>
    </xf>
    <xf numFmtId="0" fontId="34" fillId="3" borderId="10" xfId="4" applyFont="1" applyFill="1" applyBorder="1" applyAlignment="1">
      <alignment horizontal="left" vertical="center"/>
    </xf>
    <xf numFmtId="0" fontId="43" fillId="3" borderId="10" xfId="4" applyFont="1" applyFill="1" applyBorder="1" applyAlignment="1">
      <alignment horizontal="left" vertical="center" wrapText="1"/>
    </xf>
    <xf numFmtId="4" fontId="41" fillId="3" borderId="10" xfId="4" applyNumberFormat="1" applyFont="1" applyFill="1" applyBorder="1" applyAlignment="1">
      <alignment horizontal="right" vertical="center" wrapText="1"/>
    </xf>
    <xf numFmtId="0" fontId="34" fillId="0" borderId="10" xfId="4" applyFont="1" applyBorder="1" applyAlignment="1">
      <alignment horizontal="left" vertical="center"/>
    </xf>
    <xf numFmtId="0" fontId="34" fillId="0" borderId="10" xfId="4" applyFont="1" applyBorder="1" applyAlignment="1">
      <alignment horizontal="left" vertical="center" wrapText="1"/>
    </xf>
    <xf numFmtId="0" fontId="43" fillId="0" borderId="10" xfId="4" applyFont="1" applyBorder="1" applyAlignment="1">
      <alignment horizontal="left" vertical="center" wrapText="1"/>
    </xf>
    <xf numFmtId="4" fontId="41" fillId="0" borderId="10" xfId="4" applyNumberFormat="1" applyFont="1" applyBorder="1" applyAlignment="1">
      <alignment horizontal="right" vertical="center" wrapText="1"/>
    </xf>
    <xf numFmtId="0" fontId="48" fillId="9" borderId="10" xfId="4" applyFont="1" applyFill="1" applyBorder="1" applyAlignment="1">
      <alignment horizontal="left" vertical="center"/>
    </xf>
    <xf numFmtId="0" fontId="48" fillId="9" borderId="10" xfId="4" applyFont="1" applyFill="1" applyBorder="1" applyAlignment="1">
      <alignment horizontal="left" vertical="center" wrapText="1"/>
    </xf>
    <xf numFmtId="0" fontId="44" fillId="9" borderId="10" xfId="4" applyFont="1" applyFill="1" applyBorder="1" applyAlignment="1">
      <alignment horizontal="left" vertical="center" wrapText="1"/>
    </xf>
    <xf numFmtId="4" fontId="35" fillId="9" borderId="10" xfId="4" applyNumberFormat="1" applyFont="1" applyFill="1" applyBorder="1" applyAlignment="1">
      <alignment horizontal="right" vertical="center" wrapText="1"/>
    </xf>
    <xf numFmtId="4" fontId="36" fillId="0" borderId="10" xfId="4" applyNumberFormat="1" applyFont="1" applyBorder="1" applyAlignment="1">
      <alignment vertical="center"/>
    </xf>
    <xf numFmtId="0" fontId="3" fillId="0" borderId="0" xfId="23" applyFont="1" applyAlignment="1">
      <alignment vertical="top"/>
    </xf>
    <xf numFmtId="0" fontId="6" fillId="0" borderId="0" xfId="23" applyFont="1" applyAlignment="1">
      <alignment vertical="top"/>
    </xf>
    <xf numFmtId="0" fontId="27" fillId="0" borderId="0" xfId="23"/>
    <xf numFmtId="0" fontId="6" fillId="0" borderId="0" xfId="23" applyFont="1" applyAlignment="1">
      <alignment horizontal="left" vertical="top"/>
    </xf>
    <xf numFmtId="0" fontId="3" fillId="0" borderId="0" xfId="23" applyFont="1"/>
    <xf numFmtId="0" fontId="27" fillId="0" borderId="0" xfId="23" applyBorder="1"/>
    <xf numFmtId="0" fontId="49" fillId="0" borderId="0" xfId="23" applyFont="1" applyBorder="1" applyAlignment="1">
      <alignment vertical="center"/>
    </xf>
    <xf numFmtId="49" fontId="50" fillId="15" borderId="114" xfId="23" applyNumberFormat="1" applyFont="1" applyFill="1" applyBorder="1" applyAlignment="1" applyProtection="1">
      <alignment horizontal="center" vertical="center" wrapText="1"/>
      <protection locked="0"/>
    </xf>
    <xf numFmtId="49" fontId="50" fillId="15" borderId="89" xfId="23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23" applyFont="1" applyBorder="1" applyAlignment="1">
      <alignment horizontal="center" vertical="center" wrapText="1"/>
    </xf>
    <xf numFmtId="0" fontId="3" fillId="0" borderId="10" xfId="23" applyFont="1" applyBorder="1" applyAlignment="1">
      <alignment horizontal="center" vertical="center"/>
    </xf>
    <xf numFmtId="49" fontId="51" fillId="16" borderId="115" xfId="23" applyNumberFormat="1" applyFont="1" applyFill="1" applyBorder="1" applyAlignment="1" applyProtection="1">
      <alignment horizontal="center" vertical="center" wrapText="1"/>
      <protection locked="0"/>
    </xf>
    <xf numFmtId="49" fontId="51" fillId="16" borderId="70" xfId="23" applyNumberFormat="1" applyFont="1" applyFill="1" applyBorder="1" applyAlignment="1" applyProtection="1">
      <alignment horizontal="center" vertical="center" wrapText="1"/>
      <protection locked="0"/>
    </xf>
    <xf numFmtId="49" fontId="52" fillId="16" borderId="70" xfId="23" applyNumberFormat="1" applyFont="1" applyFill="1" applyBorder="1" applyAlignment="1" applyProtection="1">
      <alignment horizontal="center" vertical="center" wrapText="1"/>
      <protection locked="0"/>
    </xf>
    <xf numFmtId="49" fontId="51" fillId="16" borderId="70" xfId="23" applyNumberFormat="1" applyFont="1" applyFill="1" applyBorder="1" applyAlignment="1" applyProtection="1">
      <alignment horizontal="left" vertical="center" wrapText="1"/>
      <protection locked="0"/>
    </xf>
    <xf numFmtId="167" fontId="51" fillId="16" borderId="66" xfId="23" applyNumberFormat="1" applyFont="1" applyFill="1" applyBorder="1" applyAlignment="1" applyProtection="1">
      <alignment horizontal="right" vertical="center" wrapText="1"/>
      <protection locked="0"/>
    </xf>
    <xf numFmtId="0" fontId="53" fillId="0" borderId="0" xfId="23" applyFont="1"/>
    <xf numFmtId="49" fontId="51" fillId="17" borderId="70" xfId="23" applyNumberFormat="1" applyFont="1" applyFill="1" applyBorder="1" applyAlignment="1" applyProtection="1">
      <alignment horizontal="center" vertical="center" wrapText="1"/>
      <protection locked="0"/>
    </xf>
    <xf numFmtId="49" fontId="52" fillId="17" borderId="105" xfId="23" applyNumberFormat="1" applyFont="1" applyFill="1" applyBorder="1" applyAlignment="1" applyProtection="1">
      <alignment horizontal="center" vertical="center" wrapText="1"/>
      <protection locked="0"/>
    </xf>
    <xf numFmtId="49" fontId="51" fillId="17" borderId="105" xfId="23" applyNumberFormat="1" applyFont="1" applyFill="1" applyBorder="1" applyAlignment="1" applyProtection="1">
      <alignment horizontal="left" vertical="center" wrapText="1"/>
      <protection locked="0"/>
    </xf>
    <xf numFmtId="167" fontId="51" fillId="17" borderId="107" xfId="23" applyNumberFormat="1" applyFont="1" applyFill="1" applyBorder="1" applyAlignment="1" applyProtection="1">
      <alignment horizontal="right" vertical="center" wrapText="1"/>
      <protection locked="0"/>
    </xf>
    <xf numFmtId="49" fontId="51" fillId="15" borderId="10" xfId="23" applyNumberFormat="1" applyFont="1" applyFill="1" applyBorder="1" applyAlignment="1" applyProtection="1">
      <alignment horizontal="center" vertical="center" wrapText="1"/>
      <protection locked="0"/>
    </xf>
    <xf numFmtId="49" fontId="52" fillId="15" borderId="15" xfId="23" applyNumberFormat="1" applyFont="1" applyFill="1" applyBorder="1" applyAlignment="1" applyProtection="1">
      <alignment horizontal="center" vertical="center" wrapText="1"/>
      <protection locked="0"/>
    </xf>
    <xf numFmtId="49" fontId="51" fillId="15" borderId="51" xfId="23" applyNumberFormat="1" applyFont="1" applyFill="1" applyBorder="1" applyAlignment="1" applyProtection="1">
      <alignment horizontal="left" vertical="center" wrapText="1"/>
      <protection locked="0"/>
    </xf>
    <xf numFmtId="167" fontId="51" fillId="15" borderId="10" xfId="23" applyNumberFormat="1" applyFont="1" applyFill="1" applyBorder="1" applyAlignment="1" applyProtection="1">
      <alignment horizontal="right" vertical="center" wrapText="1"/>
      <protection locked="0"/>
    </xf>
    <xf numFmtId="49" fontId="56" fillId="15" borderId="10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10" xfId="23" applyNumberFormat="1" applyFont="1" applyFill="1" applyBorder="1" applyAlignment="1" applyProtection="1">
      <alignment vertical="center" wrapText="1"/>
      <protection locked="0"/>
    </xf>
    <xf numFmtId="167" fontId="56" fillId="15" borderId="13" xfId="23" applyNumberFormat="1" applyFont="1" applyFill="1" applyBorder="1" applyAlignment="1" applyProtection="1">
      <alignment horizontal="right" vertical="center" wrapText="1"/>
      <protection locked="0"/>
    </xf>
    <xf numFmtId="168" fontId="57" fillId="0" borderId="10" xfId="23" applyNumberFormat="1" applyFont="1" applyBorder="1" applyAlignment="1">
      <alignment vertical="center"/>
    </xf>
    <xf numFmtId="167" fontId="58" fillId="0" borderId="10" xfId="23" applyNumberFormat="1" applyFont="1" applyBorder="1" applyAlignment="1">
      <alignment vertical="center"/>
    </xf>
    <xf numFmtId="0" fontId="59" fillId="0" borderId="0" xfId="23" applyFont="1"/>
    <xf numFmtId="49" fontId="56" fillId="15" borderId="13" xfId="23" applyNumberFormat="1" applyFont="1" applyFill="1" applyBorder="1" applyAlignment="1" applyProtection="1">
      <alignment horizontal="center" vertical="center" wrapText="1"/>
      <protection locked="0"/>
    </xf>
    <xf numFmtId="0" fontId="58" fillId="0" borderId="13" xfId="23" applyFont="1" applyBorder="1" applyAlignment="1">
      <alignment vertical="top" wrapText="1"/>
    </xf>
    <xf numFmtId="4" fontId="57" fillId="0" borderId="10" xfId="23" applyNumberFormat="1" applyFont="1" applyBorder="1" applyAlignment="1">
      <alignment vertical="center"/>
    </xf>
    <xf numFmtId="0" fontId="58" fillId="0" borderId="10" xfId="23" applyFont="1" applyBorder="1" applyAlignment="1">
      <alignment vertical="center" wrapText="1"/>
    </xf>
    <xf numFmtId="167" fontId="56" fillId="15" borderId="10" xfId="23" applyNumberFormat="1" applyFont="1" applyFill="1" applyBorder="1" applyAlignment="1" applyProtection="1">
      <alignment horizontal="right" vertical="center" wrapText="1"/>
      <protection locked="0"/>
    </xf>
    <xf numFmtId="4" fontId="58" fillId="0" borderId="10" xfId="23" applyNumberFormat="1" applyFont="1" applyBorder="1" applyAlignment="1">
      <alignment vertical="center"/>
    </xf>
    <xf numFmtId="49" fontId="51" fillId="15" borderId="70" xfId="23" applyNumberFormat="1" applyFont="1" applyFill="1" applyBorder="1" applyAlignment="1" applyProtection="1">
      <alignment horizontal="center" vertical="center" wrapText="1"/>
      <protection locked="0"/>
    </xf>
    <xf numFmtId="49" fontId="51" fillId="15" borderId="70" xfId="23" applyNumberFormat="1" applyFont="1" applyFill="1" applyBorder="1" applyAlignment="1" applyProtection="1">
      <alignment horizontal="left" vertical="center" wrapText="1"/>
      <protection locked="0"/>
    </xf>
    <xf numFmtId="167" fontId="51" fillId="15" borderId="66" xfId="23" applyNumberFormat="1" applyFont="1" applyFill="1" applyBorder="1" applyAlignment="1" applyProtection="1">
      <alignment horizontal="right" vertical="center" wrapText="1"/>
      <protection locked="0"/>
    </xf>
    <xf numFmtId="49" fontId="55" fillId="15" borderId="10" xfId="23" applyNumberFormat="1" applyFont="1" applyFill="1" applyBorder="1" applyAlignment="1" applyProtection="1">
      <alignment vertical="center" wrapText="1"/>
      <protection locked="0"/>
    </xf>
    <xf numFmtId="167" fontId="52" fillId="15" borderId="66" xfId="23" applyNumberFormat="1" applyFont="1" applyFill="1" applyBorder="1" applyAlignment="1" applyProtection="1">
      <alignment horizontal="right" vertical="center" wrapText="1"/>
      <protection locked="0"/>
    </xf>
    <xf numFmtId="0" fontId="57" fillId="0" borderId="10" xfId="23" applyFont="1" applyBorder="1"/>
    <xf numFmtId="0" fontId="58" fillId="0" borderId="10" xfId="23" applyFont="1" applyBorder="1" applyAlignment="1">
      <alignment vertical="top" wrapText="1"/>
    </xf>
    <xf numFmtId="167" fontId="52" fillId="15" borderId="69" xfId="23" applyNumberFormat="1" applyFont="1" applyFill="1" applyBorder="1" applyAlignment="1" applyProtection="1">
      <alignment horizontal="right" vertical="center" wrapText="1"/>
      <protection locked="0"/>
    </xf>
    <xf numFmtId="49" fontId="60" fillId="15" borderId="13" xfId="23" applyNumberFormat="1" applyFont="1" applyFill="1" applyBorder="1" applyAlignment="1" applyProtection="1">
      <alignment horizontal="center" vertical="center" wrapText="1"/>
      <protection locked="0"/>
    </xf>
    <xf numFmtId="49" fontId="52" fillId="15" borderId="78" xfId="23" applyNumberFormat="1" applyFont="1" applyFill="1" applyBorder="1" applyAlignment="1" applyProtection="1">
      <alignment horizontal="center" vertical="center" wrapText="1"/>
      <protection locked="0"/>
    </xf>
    <xf numFmtId="49" fontId="52" fillId="15" borderId="23" xfId="23" applyNumberFormat="1" applyFont="1" applyFill="1" applyBorder="1" applyAlignment="1" applyProtection="1">
      <alignment horizontal="left" vertical="center" wrapText="1"/>
      <protection locked="0"/>
    </xf>
    <xf numFmtId="4" fontId="57" fillId="0" borderId="10" xfId="23" applyNumberFormat="1" applyFont="1" applyBorder="1" applyAlignment="1">
      <alignment vertical="center" wrapText="1"/>
    </xf>
    <xf numFmtId="49" fontId="51" fillId="18" borderId="96" xfId="23" applyNumberFormat="1" applyFont="1" applyFill="1" applyBorder="1" applyAlignment="1" applyProtection="1">
      <alignment horizontal="center" vertical="center" wrapText="1"/>
      <protection locked="0"/>
    </xf>
    <xf numFmtId="49" fontId="51" fillId="18" borderId="23" xfId="23" applyNumberFormat="1" applyFont="1" applyFill="1" applyBorder="1" applyAlignment="1" applyProtection="1">
      <alignment horizontal="center" vertical="center" wrapText="1"/>
      <protection locked="0"/>
    </xf>
    <xf numFmtId="49" fontId="51" fillId="18" borderId="70" xfId="23" applyNumberFormat="1" applyFont="1" applyFill="1" applyBorder="1" applyAlignment="1" applyProtection="1">
      <alignment horizontal="center" vertical="center" wrapText="1"/>
      <protection locked="0"/>
    </xf>
    <xf numFmtId="49" fontId="51" fillId="18" borderId="23" xfId="23" applyNumberFormat="1" applyFont="1" applyFill="1" applyBorder="1" applyAlignment="1" applyProtection="1">
      <alignment horizontal="left" vertical="center" wrapText="1"/>
      <protection locked="0"/>
    </xf>
    <xf numFmtId="167" fontId="51" fillId="18" borderId="42" xfId="23" applyNumberFormat="1" applyFont="1" applyFill="1" applyBorder="1" applyAlignment="1" applyProtection="1">
      <alignment horizontal="right" vertical="center" wrapText="1"/>
      <protection locked="0"/>
    </xf>
    <xf numFmtId="49" fontId="61" fillId="15" borderId="117" xfId="23" applyNumberFormat="1" applyFont="1" applyFill="1" applyBorder="1" applyAlignment="1" applyProtection="1">
      <alignment horizontal="center" vertical="center" wrapText="1"/>
      <protection locked="0"/>
    </xf>
    <xf numFmtId="49" fontId="51" fillId="19" borderId="23" xfId="23" applyNumberFormat="1" applyFont="1" applyFill="1" applyBorder="1" applyAlignment="1" applyProtection="1">
      <alignment horizontal="center" vertical="center" wrapText="1"/>
      <protection locked="0"/>
    </xf>
    <xf numFmtId="49" fontId="62" fillId="19" borderId="23" xfId="23" applyNumberFormat="1" applyFont="1" applyFill="1" applyBorder="1" applyAlignment="1" applyProtection="1">
      <alignment horizontal="center" vertical="center" wrapText="1"/>
      <protection locked="0"/>
    </xf>
    <xf numFmtId="49" fontId="51" fillId="19" borderId="23" xfId="23" applyNumberFormat="1" applyFont="1" applyFill="1" applyBorder="1" applyAlignment="1" applyProtection="1">
      <alignment horizontal="left" vertical="center" wrapText="1"/>
      <protection locked="0"/>
    </xf>
    <xf numFmtId="167" fontId="51" fillId="19" borderId="42" xfId="23" applyNumberFormat="1" applyFont="1" applyFill="1" applyBorder="1" applyAlignment="1" applyProtection="1">
      <alignment horizontal="right" vertical="center" wrapText="1"/>
      <protection locked="0"/>
    </xf>
    <xf numFmtId="49" fontId="52" fillId="15" borderId="117" xfId="23" applyNumberFormat="1" applyFont="1" applyFill="1" applyBorder="1" applyAlignment="1" applyProtection="1">
      <alignment horizontal="center" vertical="center" wrapText="1"/>
      <protection locked="0"/>
    </xf>
    <xf numFmtId="49" fontId="52" fillId="15" borderId="105" xfId="23" applyNumberFormat="1" applyFont="1" applyFill="1" applyBorder="1" applyAlignment="1" applyProtection="1">
      <alignment horizontal="center" vertical="center" wrapText="1"/>
      <protection locked="0"/>
    </xf>
    <xf numFmtId="49" fontId="51" fillId="15" borderId="23" xfId="23" applyNumberFormat="1" applyFont="1" applyFill="1" applyBorder="1" applyAlignment="1" applyProtection="1">
      <alignment horizontal="center" vertical="center" wrapText="1"/>
      <protection locked="0"/>
    </xf>
    <xf numFmtId="49" fontId="51" fillId="15" borderId="23" xfId="23" applyNumberFormat="1" applyFont="1" applyFill="1" applyBorder="1" applyAlignment="1" applyProtection="1">
      <alignment horizontal="left" vertical="center" wrapText="1"/>
      <protection locked="0"/>
    </xf>
    <xf numFmtId="167" fontId="51" fillId="15" borderId="42" xfId="23" applyNumberFormat="1" applyFont="1" applyFill="1" applyBorder="1" applyAlignment="1" applyProtection="1">
      <alignment horizontal="right" vertical="center" wrapText="1"/>
      <protection locked="0"/>
    </xf>
    <xf numFmtId="49" fontId="55" fillId="15" borderId="117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105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0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23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23" xfId="23" applyNumberFormat="1" applyFont="1" applyFill="1" applyBorder="1" applyAlignment="1" applyProtection="1">
      <alignment horizontal="left" vertical="center" wrapText="1"/>
      <protection locked="0"/>
    </xf>
    <xf numFmtId="167" fontId="56" fillId="15" borderId="42" xfId="23" applyNumberFormat="1" applyFont="1" applyFill="1" applyBorder="1" applyAlignment="1" applyProtection="1">
      <alignment horizontal="right" vertical="center" wrapText="1"/>
      <protection locked="0"/>
    </xf>
    <xf numFmtId="167" fontId="63" fillId="0" borderId="10" xfId="23" applyNumberFormat="1" applyFont="1" applyBorder="1" applyAlignment="1">
      <alignment vertical="center"/>
    </xf>
    <xf numFmtId="49" fontId="52" fillId="15" borderId="23" xfId="23" applyNumberFormat="1" applyFont="1" applyFill="1" applyBorder="1" applyAlignment="1" applyProtection="1">
      <alignment horizontal="center" vertical="center" wrapText="1"/>
      <protection locked="0"/>
    </xf>
    <xf numFmtId="167" fontId="52" fillId="15" borderId="42" xfId="23" applyNumberFormat="1" applyFont="1" applyFill="1" applyBorder="1" applyAlignment="1" applyProtection="1">
      <alignment horizontal="right" vertical="center" wrapText="1"/>
      <protection locked="0"/>
    </xf>
    <xf numFmtId="4" fontId="56" fillId="15" borderId="42" xfId="23" applyNumberFormat="1" applyFont="1" applyFill="1" applyBorder="1" applyAlignment="1" applyProtection="1">
      <alignment horizontal="right" vertical="center" wrapText="1"/>
      <protection locked="0"/>
    </xf>
    <xf numFmtId="4" fontId="63" fillId="0" borderId="10" xfId="23" applyNumberFormat="1" applyFont="1" applyBorder="1" applyAlignment="1">
      <alignment vertical="center"/>
    </xf>
    <xf numFmtId="49" fontId="54" fillId="15" borderId="0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106" xfId="23" applyNumberFormat="1" applyFont="1" applyFill="1" applyBorder="1" applyAlignment="1" applyProtection="1">
      <alignment horizontal="center" vertical="center" wrapText="1"/>
      <protection locked="0"/>
    </xf>
    <xf numFmtId="49" fontId="60" fillId="15" borderId="10" xfId="23" applyNumberFormat="1" applyFont="1" applyFill="1" applyBorder="1" applyAlignment="1" applyProtection="1">
      <alignment horizontal="center" vertical="center" wrapText="1"/>
      <protection locked="0"/>
    </xf>
    <xf numFmtId="49" fontId="60" fillId="15" borderId="40" xfId="23" applyNumberFormat="1" applyFont="1" applyFill="1" applyBorder="1" applyAlignment="1" applyProtection="1">
      <alignment horizontal="center" vertical="center" wrapText="1"/>
      <protection locked="0"/>
    </xf>
    <xf numFmtId="49" fontId="60" fillId="15" borderId="23" xfId="23" applyNumberFormat="1" applyFont="1" applyFill="1" applyBorder="1" applyAlignment="1" applyProtection="1">
      <alignment horizontal="left" vertical="center" wrapText="1"/>
      <protection locked="0"/>
    </xf>
    <xf numFmtId="167" fontId="60" fillId="15" borderId="42" xfId="23" applyNumberFormat="1" applyFont="1" applyFill="1" applyBorder="1" applyAlignment="1" applyProtection="1">
      <alignment horizontal="right" vertical="center" wrapText="1"/>
      <protection locked="0"/>
    </xf>
    <xf numFmtId="168" fontId="5" fillId="0" borderId="10" xfId="23" applyNumberFormat="1" applyFont="1" applyBorder="1" applyAlignment="1">
      <alignment vertical="center"/>
    </xf>
    <xf numFmtId="167" fontId="64" fillId="0" borderId="11" xfId="23" applyNumberFormat="1" applyFont="1" applyBorder="1" applyAlignment="1">
      <alignment vertical="center"/>
    </xf>
    <xf numFmtId="4" fontId="57" fillId="0" borderId="17" xfId="23" applyNumberFormat="1" applyFont="1" applyBorder="1" applyAlignment="1">
      <alignment vertical="center"/>
    </xf>
    <xf numFmtId="4" fontId="63" fillId="0" borderId="17" xfId="23" applyNumberFormat="1" applyFont="1" applyBorder="1" applyAlignment="1">
      <alignment vertical="center"/>
    </xf>
    <xf numFmtId="49" fontId="65" fillId="15" borderId="23" xfId="23" applyNumberFormat="1" applyFont="1" applyFill="1" applyBorder="1" applyAlignment="1" applyProtection="1">
      <alignment horizontal="left" vertical="center" wrapText="1"/>
      <protection locked="0"/>
    </xf>
    <xf numFmtId="49" fontId="51" fillId="15" borderId="0" xfId="23" applyNumberFormat="1" applyFont="1" applyFill="1" applyBorder="1" applyAlignment="1" applyProtection="1">
      <alignment horizontal="center" vertical="center" wrapText="1"/>
      <protection locked="0"/>
    </xf>
    <xf numFmtId="168" fontId="66" fillId="0" borderId="10" xfId="23" applyNumberFormat="1" applyFont="1" applyBorder="1"/>
    <xf numFmtId="167" fontId="67" fillId="0" borderId="10" xfId="23" applyNumberFormat="1" applyFont="1" applyBorder="1" applyAlignment="1">
      <alignment vertical="center"/>
    </xf>
    <xf numFmtId="0" fontId="66" fillId="0" borderId="10" xfId="23" applyFont="1" applyBorder="1"/>
    <xf numFmtId="49" fontId="51" fillId="15" borderId="51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53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112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13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11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40" xfId="23" applyNumberFormat="1" applyFont="1" applyFill="1" applyBorder="1" applyAlignment="1" applyProtection="1">
      <alignment horizontal="left" vertical="center" wrapText="1"/>
      <protection locked="0"/>
    </xf>
    <xf numFmtId="49" fontId="51" fillId="19" borderId="47" xfId="23" applyNumberFormat="1" applyFont="1" applyFill="1" applyBorder="1" applyAlignment="1" applyProtection="1">
      <alignment horizontal="center" vertical="center" wrapText="1"/>
      <protection locked="0"/>
    </xf>
    <xf numFmtId="49" fontId="62" fillId="19" borderId="40" xfId="23" applyNumberFormat="1" applyFont="1" applyFill="1" applyBorder="1" applyAlignment="1" applyProtection="1">
      <alignment horizontal="center" vertical="center" wrapText="1"/>
      <protection locked="0"/>
    </xf>
    <xf numFmtId="49" fontId="52" fillId="15" borderId="106" xfId="23" applyNumberFormat="1" applyFont="1" applyFill="1" applyBorder="1" applyAlignment="1" applyProtection="1">
      <alignment horizontal="center" vertical="center" wrapText="1"/>
      <protection locked="0"/>
    </xf>
    <xf numFmtId="49" fontId="51" fillId="15" borderId="40" xfId="23" applyNumberFormat="1" applyFont="1" applyFill="1" applyBorder="1" applyAlignment="1" applyProtection="1">
      <alignment horizontal="center" vertical="center" wrapText="1"/>
      <protection locked="0"/>
    </xf>
    <xf numFmtId="49" fontId="54" fillId="15" borderId="105" xfId="23" applyNumberFormat="1" applyFont="1" applyFill="1" applyBorder="1" applyAlignment="1" applyProtection="1">
      <alignment vertical="center" wrapText="1"/>
      <protection locked="0"/>
    </xf>
    <xf numFmtId="49" fontId="54" fillId="15" borderId="51" xfId="23" applyNumberFormat="1" applyFont="1" applyFill="1" applyBorder="1" applyAlignment="1" applyProtection="1">
      <alignment horizontal="center" vertical="center" wrapText="1"/>
      <protection locked="0"/>
    </xf>
    <xf numFmtId="168" fontId="58" fillId="0" borderId="10" xfId="23" applyNumberFormat="1" applyFont="1" applyBorder="1"/>
    <xf numFmtId="167" fontId="52" fillId="15" borderId="17" xfId="23" applyNumberFormat="1" applyFont="1" applyFill="1" applyBorder="1" applyAlignment="1" applyProtection="1">
      <alignment horizontal="right" vertical="center" wrapText="1"/>
      <protection locked="0"/>
    </xf>
    <xf numFmtId="49" fontId="68" fillId="15" borderId="117" xfId="23" applyNumberFormat="1" applyFont="1" applyFill="1" applyBorder="1" applyAlignment="1" applyProtection="1">
      <alignment horizontal="center" vertical="center" wrapText="1"/>
      <protection locked="0"/>
    </xf>
    <xf numFmtId="49" fontId="52" fillId="15" borderId="0" xfId="23" applyNumberFormat="1" applyFont="1" applyFill="1" applyBorder="1" applyAlignment="1" applyProtection="1">
      <alignment horizontal="center" vertical="center" wrapText="1"/>
      <protection locked="0"/>
    </xf>
    <xf numFmtId="4" fontId="51" fillId="15" borderId="42" xfId="23" applyNumberFormat="1" applyFont="1" applyFill="1" applyBorder="1" applyAlignment="1" applyProtection="1">
      <alignment horizontal="right" vertical="center" wrapText="1"/>
      <protection locked="0"/>
    </xf>
    <xf numFmtId="49" fontId="51" fillId="20" borderId="117" xfId="23" applyNumberFormat="1" applyFont="1" applyFill="1" applyBorder="1" applyAlignment="1" applyProtection="1">
      <alignment horizontal="center" vertical="center" wrapText="1"/>
      <protection locked="0"/>
    </xf>
    <xf numFmtId="49" fontId="51" fillId="21" borderId="23" xfId="23" applyNumberFormat="1" applyFont="1" applyFill="1" applyBorder="1" applyAlignment="1" applyProtection="1">
      <alignment horizontal="center" vertical="center" wrapText="1"/>
      <protection locked="0"/>
    </xf>
    <xf numFmtId="49" fontId="51" fillId="21" borderId="23" xfId="23" applyNumberFormat="1" applyFont="1" applyFill="1" applyBorder="1" applyAlignment="1" applyProtection="1">
      <alignment horizontal="left" vertical="center" wrapText="1"/>
      <protection locked="0"/>
    </xf>
    <xf numFmtId="167" fontId="51" fillId="21" borderId="42" xfId="23" applyNumberFormat="1" applyFont="1" applyFill="1" applyBorder="1" applyAlignment="1" applyProtection="1">
      <alignment horizontal="right" vertical="center" wrapText="1"/>
      <protection locked="0"/>
    </xf>
    <xf numFmtId="0" fontId="59" fillId="7" borderId="0" xfId="23" applyFont="1" applyFill="1"/>
    <xf numFmtId="49" fontId="51" fillId="20" borderId="51" xfId="23" applyNumberFormat="1" applyFont="1" applyFill="1" applyBorder="1" applyAlignment="1" applyProtection="1">
      <alignment horizontal="center" vertical="center" wrapText="1"/>
      <protection locked="0"/>
    </xf>
    <xf numFmtId="49" fontId="51" fillId="20" borderId="23" xfId="23" applyNumberFormat="1" applyFont="1" applyFill="1" applyBorder="1" applyAlignment="1" applyProtection="1">
      <alignment horizontal="center" vertical="center" wrapText="1"/>
      <protection locked="0"/>
    </xf>
    <xf numFmtId="49" fontId="51" fillId="20" borderId="23" xfId="23" applyNumberFormat="1" applyFont="1" applyFill="1" applyBorder="1" applyAlignment="1" applyProtection="1">
      <alignment horizontal="left" vertical="center" wrapText="1"/>
      <protection locked="0"/>
    </xf>
    <xf numFmtId="167" fontId="51" fillId="20" borderId="42" xfId="23" applyNumberFormat="1" applyFont="1" applyFill="1" applyBorder="1" applyAlignment="1" applyProtection="1">
      <alignment horizontal="right" vertical="center" wrapText="1"/>
      <protection locked="0"/>
    </xf>
    <xf numFmtId="49" fontId="51" fillId="20" borderId="105" xfId="23" applyNumberFormat="1" applyFont="1" applyFill="1" applyBorder="1" applyAlignment="1" applyProtection="1">
      <alignment horizontal="center" vertical="center" wrapText="1"/>
      <protection locked="0"/>
    </xf>
    <xf numFmtId="49" fontId="52" fillId="20" borderId="23" xfId="23" applyNumberFormat="1" applyFont="1" applyFill="1" applyBorder="1" applyAlignment="1" applyProtection="1">
      <alignment horizontal="center" vertical="center" wrapText="1"/>
      <protection locked="0"/>
    </xf>
    <xf numFmtId="49" fontId="52" fillId="20" borderId="23" xfId="23" applyNumberFormat="1" applyFont="1" applyFill="1" applyBorder="1" applyAlignment="1" applyProtection="1">
      <alignment horizontal="left" vertical="center" wrapText="1"/>
      <protection locked="0"/>
    </xf>
    <xf numFmtId="167" fontId="52" fillId="20" borderId="42" xfId="23" applyNumberFormat="1" applyFont="1" applyFill="1" applyBorder="1" applyAlignment="1" applyProtection="1">
      <alignment horizontal="right" vertical="center" wrapText="1"/>
      <protection locked="0"/>
    </xf>
    <xf numFmtId="167" fontId="56" fillId="20" borderId="42" xfId="23" applyNumberFormat="1" applyFont="1" applyFill="1" applyBorder="1" applyAlignment="1" applyProtection="1">
      <alignment horizontal="right" vertical="center" wrapText="1"/>
      <protection locked="0"/>
    </xf>
    <xf numFmtId="49" fontId="51" fillId="20" borderId="70" xfId="23" applyNumberFormat="1" applyFont="1" applyFill="1" applyBorder="1" applyAlignment="1" applyProtection="1">
      <alignment horizontal="center" vertical="center" wrapText="1"/>
      <protection locked="0"/>
    </xf>
    <xf numFmtId="167" fontId="60" fillId="19" borderId="42" xfId="23" applyNumberFormat="1" applyFont="1" applyFill="1" applyBorder="1" applyAlignment="1" applyProtection="1">
      <alignment horizontal="right" vertical="center" wrapText="1"/>
      <protection locked="0"/>
    </xf>
    <xf numFmtId="49" fontId="65" fillId="20" borderId="23" xfId="23" applyNumberFormat="1" applyFont="1" applyFill="1" applyBorder="1" applyAlignment="1" applyProtection="1">
      <alignment horizontal="center" vertical="center" wrapText="1"/>
      <protection locked="0"/>
    </xf>
    <xf numFmtId="49" fontId="65" fillId="20" borderId="23" xfId="23" applyNumberFormat="1" applyFont="1" applyFill="1" applyBorder="1" applyAlignment="1" applyProtection="1">
      <alignment horizontal="left" vertical="center" wrapText="1"/>
      <protection locked="0"/>
    </xf>
    <xf numFmtId="49" fontId="62" fillId="20" borderId="23" xfId="23" applyNumberFormat="1" applyFont="1" applyFill="1" applyBorder="1" applyAlignment="1" applyProtection="1">
      <alignment horizontal="center" vertical="center" wrapText="1"/>
      <protection locked="0"/>
    </xf>
    <xf numFmtId="49" fontId="67" fillId="20" borderId="23" xfId="23" applyNumberFormat="1" applyFont="1" applyFill="1" applyBorder="1" applyAlignment="1" applyProtection="1">
      <alignment horizontal="center" vertical="center" wrapText="1"/>
      <protection locked="0"/>
    </xf>
    <xf numFmtId="49" fontId="67" fillId="20" borderId="23" xfId="23" applyNumberFormat="1" applyFont="1" applyFill="1" applyBorder="1" applyAlignment="1" applyProtection="1">
      <alignment horizontal="left" vertical="center" wrapText="1"/>
      <protection locked="0"/>
    </xf>
    <xf numFmtId="167" fontId="63" fillId="0" borderId="10" xfId="23" applyNumberFormat="1" applyFont="1" applyBorder="1"/>
    <xf numFmtId="49" fontId="52" fillId="15" borderId="23" xfId="23" applyNumberFormat="1" applyFont="1" applyFill="1" applyBorder="1" applyAlignment="1" applyProtection="1">
      <alignment horizontal="left" vertical="center"/>
      <protection locked="0"/>
    </xf>
    <xf numFmtId="4" fontId="58" fillId="0" borderId="10" xfId="23" applyNumberFormat="1" applyFont="1" applyBorder="1"/>
    <xf numFmtId="0" fontId="66" fillId="0" borderId="0" xfId="23" applyFont="1" applyBorder="1" applyAlignment="1">
      <alignment vertical="center" wrapText="1"/>
    </xf>
    <xf numFmtId="49" fontId="56" fillId="15" borderId="51" xfId="23" applyNumberFormat="1" applyFont="1" applyFill="1" applyBorder="1" applyAlignment="1" applyProtection="1">
      <alignment horizontal="center" vertical="center" wrapText="1"/>
      <protection locked="0"/>
    </xf>
    <xf numFmtId="49" fontId="56" fillId="15" borderId="51" xfId="23" applyNumberFormat="1" applyFont="1" applyFill="1" applyBorder="1" applyAlignment="1" applyProtection="1">
      <alignment horizontal="left" vertical="center" wrapText="1"/>
      <protection locked="0"/>
    </xf>
    <xf numFmtId="167" fontId="69" fillId="15" borderId="118" xfId="23" applyNumberFormat="1" applyFont="1" applyFill="1" applyBorder="1" applyAlignment="1" applyProtection="1">
      <alignment horizontal="right" vertical="center" wrapText="1"/>
      <protection locked="0"/>
    </xf>
    <xf numFmtId="0" fontId="70" fillId="0" borderId="119" xfId="23" applyFont="1" applyBorder="1" applyAlignment="1">
      <alignment horizontal="center"/>
    </xf>
    <xf numFmtId="0" fontId="70" fillId="0" borderId="15" xfId="23" applyFont="1" applyBorder="1"/>
    <xf numFmtId="0" fontId="3" fillId="0" borderId="15" xfId="23" applyFont="1" applyBorder="1"/>
    <xf numFmtId="0" fontId="70" fillId="0" borderId="0" xfId="23" applyFont="1" applyBorder="1"/>
    <xf numFmtId="167" fontId="71" fillId="0" borderId="113" xfId="23" applyNumberFormat="1" applyFont="1" applyBorder="1"/>
    <xf numFmtId="167" fontId="71" fillId="0" borderId="17" xfId="23" applyNumberFormat="1" applyFont="1" applyBorder="1"/>
    <xf numFmtId="0" fontId="70" fillId="0" borderId="24" xfId="23" applyFont="1" applyBorder="1"/>
    <xf numFmtId="167" fontId="71" fillId="0" borderId="13" xfId="23" applyNumberFormat="1" applyFont="1" applyBorder="1"/>
    <xf numFmtId="167" fontId="71" fillId="0" borderId="12" xfId="23" applyNumberFormat="1" applyFont="1" applyBorder="1"/>
    <xf numFmtId="0" fontId="3" fillId="0" borderId="0" xfId="23" applyFont="1" applyBorder="1" applyAlignment="1">
      <alignment vertical="top"/>
    </xf>
    <xf numFmtId="167" fontId="3" fillId="0" borderId="0" xfId="23" applyNumberFormat="1" applyFont="1" applyBorder="1"/>
    <xf numFmtId="167" fontId="3" fillId="0" borderId="0" xfId="23" applyNumberFormat="1" applyFont="1"/>
    <xf numFmtId="0" fontId="27" fillId="0" borderId="0" xfId="31"/>
    <xf numFmtId="0" fontId="35" fillId="0" borderId="10" xfId="31" applyFont="1" applyBorder="1" applyAlignment="1">
      <alignment horizontal="center" vertical="center"/>
    </xf>
    <xf numFmtId="0" fontId="35" fillId="0" borderId="10" xfId="31" applyFont="1" applyBorder="1" applyAlignment="1">
      <alignment vertical="center"/>
    </xf>
    <xf numFmtId="0" fontId="5" fillId="0" borderId="10" xfId="31" applyFont="1" applyBorder="1" applyAlignment="1">
      <alignment horizontal="center" vertical="center" wrapText="1"/>
    </xf>
    <xf numFmtId="0" fontId="35" fillId="0" borderId="10" xfId="31" applyFont="1" applyBorder="1" applyAlignment="1">
      <alignment horizontal="center" vertical="center" wrapText="1"/>
    </xf>
    <xf numFmtId="0" fontId="27" fillId="0" borderId="10" xfId="23" applyBorder="1" applyAlignment="1">
      <alignment horizontal="center" vertical="center" wrapText="1"/>
    </xf>
    <xf numFmtId="0" fontId="36" fillId="0" borderId="15" xfId="31" applyFont="1" applyBorder="1" applyAlignment="1">
      <alignment horizontal="center"/>
    </xf>
    <xf numFmtId="0" fontId="36" fillId="0" borderId="15" xfId="31" applyFont="1" applyBorder="1"/>
    <xf numFmtId="4" fontId="36" fillId="0" borderId="15" xfId="31" applyNumberFormat="1" applyFont="1" applyBorder="1"/>
    <xf numFmtId="0" fontId="27" fillId="0" borderId="113" xfId="31" applyBorder="1" applyAlignment="1">
      <alignment horizontal="center"/>
    </xf>
    <xf numFmtId="0" fontId="72" fillId="0" borderId="113" xfId="31" applyFont="1" applyBorder="1" applyAlignment="1">
      <alignment vertical="center" wrapText="1"/>
    </xf>
    <xf numFmtId="0" fontId="36" fillId="0" borderId="113" xfId="31" applyFont="1" applyBorder="1"/>
    <xf numFmtId="4" fontId="72" fillId="0" borderId="113" xfId="31" applyNumberFormat="1" applyFont="1" applyBorder="1" applyAlignment="1">
      <alignment vertical="top"/>
    </xf>
    <xf numFmtId="4" fontId="58" fillId="0" borderId="113" xfId="23" applyNumberFormat="1" applyFont="1" applyBorder="1"/>
    <xf numFmtId="4" fontId="72" fillId="0" borderId="17" xfId="23" applyNumberFormat="1" applyFont="1" applyBorder="1"/>
    <xf numFmtId="4" fontId="58" fillId="0" borderId="13" xfId="23" applyNumberFormat="1" applyFont="1" applyBorder="1"/>
    <xf numFmtId="4" fontId="72" fillId="0" borderId="13" xfId="23" applyNumberFormat="1" applyFont="1" applyBorder="1"/>
    <xf numFmtId="0" fontId="36" fillId="0" borderId="15" xfId="31" applyFont="1" applyBorder="1" applyAlignment="1">
      <alignment vertical="center" wrapText="1"/>
    </xf>
    <xf numFmtId="0" fontId="27" fillId="0" borderId="113" xfId="23" applyBorder="1"/>
    <xf numFmtId="4" fontId="36" fillId="0" borderId="17" xfId="23" applyNumberFormat="1" applyFont="1" applyBorder="1"/>
    <xf numFmtId="0" fontId="36" fillId="0" borderId="113" xfId="31" applyFont="1" applyBorder="1" applyAlignment="1">
      <alignment horizontal="center"/>
    </xf>
    <xf numFmtId="4" fontId="72" fillId="0" borderId="113" xfId="31" applyNumberFormat="1" applyFont="1" applyBorder="1"/>
    <xf numFmtId="0" fontId="72" fillId="0" borderId="0" xfId="23" applyFont="1" applyAlignment="1">
      <alignment vertical="center" wrapText="1"/>
    </xf>
    <xf numFmtId="0" fontId="72" fillId="0" borderId="113" xfId="31" applyFont="1" applyBorder="1"/>
    <xf numFmtId="0" fontId="27" fillId="0" borderId="13" xfId="23" applyBorder="1"/>
    <xf numFmtId="4" fontId="36" fillId="0" borderId="15" xfId="31" applyNumberFormat="1" applyFont="1" applyBorder="1" applyAlignment="1">
      <alignment vertical="center"/>
    </xf>
    <xf numFmtId="4" fontId="72" fillId="0" borderId="113" xfId="23" applyNumberFormat="1" applyFont="1" applyBorder="1"/>
    <xf numFmtId="0" fontId="72" fillId="0" borderId="113" xfId="31" applyFont="1" applyBorder="1" applyAlignment="1">
      <alignment vertical="top"/>
    </xf>
    <xf numFmtId="4" fontId="72" fillId="0" borderId="17" xfId="23" applyNumberFormat="1" applyFont="1" applyBorder="1" applyAlignment="1">
      <alignment vertical="top"/>
    </xf>
    <xf numFmtId="4" fontId="72" fillId="0" borderId="113" xfId="31" applyNumberFormat="1" applyFont="1" applyBorder="1" applyAlignment="1">
      <alignment vertical="top" wrapText="1"/>
    </xf>
    <xf numFmtId="4" fontId="72" fillId="0" borderId="13" xfId="23" applyNumberFormat="1" applyFont="1" applyBorder="1" applyAlignment="1">
      <alignment vertical="top"/>
    </xf>
    <xf numFmtId="0" fontId="72" fillId="0" borderId="113" xfId="31" applyFont="1" applyBorder="1" applyAlignment="1">
      <alignment horizontal="center"/>
    </xf>
    <xf numFmtId="0" fontId="27" fillId="0" borderId="13" xfId="31" applyBorder="1" applyAlignment="1">
      <alignment horizontal="center"/>
    </xf>
    <xf numFmtId="0" fontId="72" fillId="0" borderId="13" xfId="31" applyFont="1" applyBorder="1" applyAlignment="1">
      <alignment vertical="center" wrapText="1"/>
    </xf>
    <xf numFmtId="0" fontId="72" fillId="0" borderId="13" xfId="31" applyFont="1" applyBorder="1" applyAlignment="1">
      <alignment horizontal="center"/>
    </xf>
    <xf numFmtId="4" fontId="72" fillId="0" borderId="13" xfId="31" applyNumberFormat="1" applyFont="1" applyBorder="1" applyAlignment="1">
      <alignment vertical="top"/>
    </xf>
    <xf numFmtId="0" fontId="70" fillId="0" borderId="13" xfId="31" applyFont="1" applyBorder="1" applyAlignment="1">
      <alignment horizontal="center"/>
    </xf>
    <xf numFmtId="4" fontId="36" fillId="0" borderId="113" xfId="23" applyNumberFormat="1" applyFont="1" applyBorder="1"/>
    <xf numFmtId="0" fontId="72" fillId="0" borderId="113" xfId="32" applyFont="1" applyBorder="1" applyAlignment="1">
      <alignment vertical="center" wrapText="1"/>
    </xf>
    <xf numFmtId="0" fontId="27" fillId="0" borderId="113" xfId="31" applyBorder="1" applyAlignment="1">
      <alignment horizontal="center" vertical="top"/>
    </xf>
    <xf numFmtId="0" fontId="27" fillId="0" borderId="113" xfId="31" applyFont="1" applyBorder="1" applyAlignment="1">
      <alignment horizontal="center" vertical="top"/>
    </xf>
    <xf numFmtId="49" fontId="73" fillId="15" borderId="113" xfId="23" applyNumberFormat="1" applyFont="1" applyFill="1" applyBorder="1" applyAlignment="1" applyProtection="1">
      <alignment horizontal="left" vertical="center" wrapText="1"/>
      <protection locked="0"/>
    </xf>
    <xf numFmtId="4" fontId="72" fillId="0" borderId="113" xfId="23" applyNumberFormat="1" applyFont="1" applyBorder="1" applyAlignment="1">
      <alignment vertical="top"/>
    </xf>
    <xf numFmtId="0" fontId="74" fillId="0" borderId="113" xfId="31" applyFont="1" applyBorder="1" applyAlignment="1">
      <alignment horizontal="center"/>
    </xf>
    <xf numFmtId="0" fontId="72" fillId="0" borderId="113" xfId="31" applyFont="1" applyBorder="1" applyAlignment="1">
      <alignment horizontal="center" vertical="top"/>
    </xf>
    <xf numFmtId="0" fontId="58" fillId="0" borderId="113" xfId="31" applyFont="1" applyBorder="1" applyAlignment="1">
      <alignment horizontal="center" vertical="top"/>
    </xf>
    <xf numFmtId="0" fontId="27" fillId="0" borderId="39" xfId="31" applyBorder="1" applyAlignment="1">
      <alignment horizontal="center"/>
    </xf>
    <xf numFmtId="0" fontId="75" fillId="0" borderId="39" xfId="31" applyFont="1" applyBorder="1" applyAlignment="1">
      <alignment horizontal="right"/>
    </xf>
    <xf numFmtId="0" fontId="75" fillId="0" borderId="39" xfId="31" applyFont="1" applyBorder="1" applyAlignment="1">
      <alignment horizontal="center"/>
    </xf>
    <xf numFmtId="4" fontId="75" fillId="0" borderId="39" xfId="31" applyNumberFormat="1" applyFont="1" applyBorder="1"/>
    <xf numFmtId="0" fontId="3" fillId="0" borderId="0" xfId="7" applyAlignment="1"/>
    <xf numFmtId="0" fontId="76" fillId="0" borderId="0" xfId="3" applyFont="1"/>
    <xf numFmtId="0" fontId="6" fillId="0" borderId="0" xfId="3" applyFont="1" applyAlignment="1">
      <alignment horizontal="left" vertical="top" wrapText="1"/>
    </xf>
    <xf numFmtId="43" fontId="8" fillId="0" borderId="120" xfId="1" applyNumberFormat="1" applyFont="1" applyFill="1" applyBorder="1" applyAlignment="1">
      <alignment horizontal="center" vertical="center" wrapText="1"/>
    </xf>
    <xf numFmtId="43" fontId="8" fillId="0" borderId="33" xfId="1" applyNumberFormat="1" applyFont="1" applyFill="1" applyBorder="1" applyAlignment="1">
      <alignment horizontal="center" vertical="center" wrapText="1"/>
    </xf>
    <xf numFmtId="0" fontId="8" fillId="9" borderId="121" xfId="1" applyFont="1" applyFill="1" applyBorder="1" applyAlignment="1">
      <alignment horizontal="center" vertical="center" wrapText="1"/>
    </xf>
    <xf numFmtId="0" fontId="8" fillId="9" borderId="6" xfId="1" applyFont="1" applyFill="1" applyBorder="1" applyAlignment="1">
      <alignment horizontal="center" vertical="center" wrapText="1"/>
    </xf>
    <xf numFmtId="0" fontId="8" fillId="9" borderId="6" xfId="1" applyFont="1" applyFill="1" applyBorder="1" applyAlignment="1">
      <alignment horizontal="left" vertical="center" wrapText="1"/>
    </xf>
    <xf numFmtId="169" fontId="8" fillId="9" borderId="6" xfId="1" applyNumberFormat="1" applyFont="1" applyFill="1" applyBorder="1" applyAlignment="1">
      <alignment horizontal="right" vertical="center" wrapText="1"/>
    </xf>
    <xf numFmtId="0" fontId="8" fillId="0" borderId="113" xfId="1" applyFont="1" applyFill="1" applyBorder="1" applyAlignment="1">
      <alignment horizontal="center" vertical="center" wrapText="1"/>
    </xf>
    <xf numFmtId="0" fontId="15" fillId="6" borderId="10" xfId="1" applyFont="1" applyFill="1" applyBorder="1" applyAlignment="1">
      <alignment horizontal="center" vertical="center" wrapText="1"/>
    </xf>
    <xf numFmtId="0" fontId="15" fillId="6" borderId="11" xfId="1" applyFont="1" applyFill="1" applyBorder="1" applyAlignment="1">
      <alignment horizontal="center" vertical="center" wrapText="1"/>
    </xf>
    <xf numFmtId="0" fontId="15" fillId="6" borderId="11" xfId="1" applyFont="1" applyFill="1" applyBorder="1" applyAlignment="1">
      <alignment horizontal="left" vertical="center" wrapText="1"/>
    </xf>
    <xf numFmtId="169" fontId="15" fillId="6" borderId="11" xfId="1" applyNumberFormat="1" applyFont="1" applyFill="1" applyBorder="1" applyAlignment="1">
      <alignment horizontal="right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169" fontId="15" fillId="0" borderId="11" xfId="1" applyNumberFormat="1" applyFont="1" applyFill="1" applyBorder="1" applyAlignment="1">
      <alignment horizontal="right" vertical="center" wrapText="1"/>
    </xf>
    <xf numFmtId="169" fontId="15" fillId="0" borderId="12" xfId="1" applyNumberFormat="1" applyFont="1" applyFill="1" applyBorder="1" applyAlignment="1">
      <alignment horizontal="right" vertical="center" wrapText="1"/>
    </xf>
    <xf numFmtId="0" fontId="8" fillId="9" borderId="10" xfId="1" applyFont="1" applyFill="1" applyBorder="1" applyAlignment="1">
      <alignment horizontal="center" vertical="center" wrapText="1"/>
    </xf>
    <xf numFmtId="0" fontId="15" fillId="9" borderId="10" xfId="1" applyFont="1" applyFill="1" applyBorder="1" applyAlignment="1">
      <alignment horizontal="center" vertical="center" wrapText="1"/>
    </xf>
    <xf numFmtId="0" fontId="15" fillId="9" borderId="11" xfId="1" applyFont="1" applyFill="1" applyBorder="1" applyAlignment="1">
      <alignment horizontal="left" vertical="center" wrapText="1"/>
    </xf>
    <xf numFmtId="169" fontId="15" fillId="9" borderId="10" xfId="1" applyNumberFormat="1" applyFont="1" applyFill="1" applyBorder="1" applyAlignment="1">
      <alignment horizontal="right" vertical="center" wrapText="1"/>
    </xf>
    <xf numFmtId="0" fontId="15" fillId="6" borderId="17" xfId="1" applyFont="1" applyFill="1" applyBorder="1" applyAlignment="1">
      <alignment horizontal="center" vertical="center" wrapText="1"/>
    </xf>
    <xf numFmtId="0" fontId="15" fillId="6" borderId="17" xfId="1" applyFont="1" applyFill="1" applyBorder="1" applyAlignment="1">
      <alignment horizontal="left" vertical="center" wrapText="1"/>
    </xf>
    <xf numFmtId="169" fontId="15" fillId="6" borderId="10" xfId="1" applyNumberFormat="1" applyFont="1" applyFill="1" applyBorder="1" applyAlignment="1">
      <alignment horizontal="right" vertical="center" wrapText="1"/>
    </xf>
    <xf numFmtId="169" fontId="15" fillId="6" borderId="17" xfId="1" applyNumberFormat="1" applyFont="1" applyFill="1" applyBorder="1" applyAlignment="1">
      <alignment horizontal="right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left" vertical="center" wrapText="1"/>
    </xf>
    <xf numFmtId="169" fontId="15" fillId="0" borderId="17" xfId="1" applyNumberFormat="1" applyFont="1" applyFill="1" applyBorder="1" applyAlignment="1">
      <alignment horizontal="right" vertical="center" wrapText="1"/>
    </xf>
    <xf numFmtId="169" fontId="15" fillId="0" borderId="15" xfId="1" applyNumberFormat="1" applyFont="1" applyFill="1" applyBorder="1" applyAlignment="1">
      <alignment horizontal="right" vertical="center" wrapText="1"/>
    </xf>
    <xf numFmtId="169" fontId="15" fillId="0" borderId="20" xfId="1" applyNumberFormat="1" applyFont="1" applyFill="1" applyBorder="1" applyAlignment="1">
      <alignment horizontal="right" vertical="center" wrapText="1"/>
    </xf>
    <xf numFmtId="0" fontId="15" fillId="9" borderId="10" xfId="1" applyFont="1" applyFill="1" applyBorder="1" applyAlignment="1">
      <alignment horizontal="left" vertical="center" wrapText="1"/>
    </xf>
    <xf numFmtId="0" fontId="15" fillId="6" borderId="10" xfId="1" applyFont="1" applyFill="1" applyBorder="1" applyAlignment="1">
      <alignment horizontal="left" vertical="center" wrapText="1"/>
    </xf>
    <xf numFmtId="0" fontId="15" fillId="0" borderId="113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left" vertical="center" wrapText="1"/>
    </xf>
    <xf numFmtId="0" fontId="77" fillId="9" borderId="10" xfId="1" applyFont="1" applyFill="1" applyBorder="1" applyAlignment="1">
      <alignment horizontal="center" vertical="center" wrapText="1"/>
    </xf>
    <xf numFmtId="0" fontId="8" fillId="9" borderId="10" xfId="1" applyFont="1" applyFill="1" applyBorder="1" applyAlignment="1">
      <alignment horizontal="left" vertical="center" wrapText="1"/>
    </xf>
    <xf numFmtId="169" fontId="8" fillId="9" borderId="10" xfId="1" applyNumberFormat="1" applyFont="1" applyFill="1" applyBorder="1" applyAlignment="1">
      <alignment horizontal="right" vertical="center" wrapText="1"/>
    </xf>
    <xf numFmtId="0" fontId="77" fillId="0" borderId="113" xfId="1" applyFont="1" applyFill="1" applyBorder="1" applyAlignment="1">
      <alignment horizontal="center" vertical="center" wrapText="1"/>
    </xf>
    <xf numFmtId="169" fontId="15" fillId="0" borderId="10" xfId="1" applyNumberFormat="1" applyFont="1" applyFill="1" applyBorder="1" applyAlignment="1">
      <alignment horizontal="right" vertical="center" wrapText="1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center" vertical="center" wrapText="1"/>
    </xf>
    <xf numFmtId="0" fontId="15" fillId="6" borderId="13" xfId="1" applyFont="1" applyFill="1" applyBorder="1" applyAlignment="1">
      <alignment horizontal="center" vertical="center" wrapText="1"/>
    </xf>
    <xf numFmtId="0" fontId="15" fillId="6" borderId="12" xfId="1" applyFont="1" applyFill="1" applyBorder="1" applyAlignment="1">
      <alignment horizontal="center" vertical="center" wrapText="1"/>
    </xf>
    <xf numFmtId="0" fontId="15" fillId="6" borderId="12" xfId="1" applyFont="1" applyFill="1" applyBorder="1" applyAlignment="1">
      <alignment horizontal="left" vertical="center" wrapText="1"/>
    </xf>
    <xf numFmtId="169" fontId="15" fillId="6" borderId="12" xfId="1" applyNumberFormat="1" applyFont="1" applyFill="1" applyBorder="1" applyAlignment="1">
      <alignment horizontal="right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vertical="center" wrapText="1"/>
    </xf>
    <xf numFmtId="4" fontId="8" fillId="2" borderId="12" xfId="1" applyNumberFormat="1" applyFont="1" applyFill="1" applyBorder="1" applyAlignment="1">
      <alignment horizontal="right" vertical="center" wrapText="1"/>
    </xf>
    <xf numFmtId="0" fontId="9" fillId="0" borderId="113" xfId="1" applyFont="1" applyBorder="1" applyAlignment="1">
      <alignment horizontal="center" vertical="top" wrapText="1"/>
    </xf>
    <xf numFmtId="0" fontId="10" fillId="22" borderId="10" xfId="1" applyFont="1" applyFill="1" applyBorder="1" applyAlignment="1">
      <alignment horizontal="center" vertical="top" wrapText="1"/>
    </xf>
    <xf numFmtId="0" fontId="9" fillId="22" borderId="11" xfId="1" applyFont="1" applyFill="1" applyBorder="1" applyAlignment="1">
      <alignment horizontal="center" vertical="top" wrapText="1"/>
    </xf>
    <xf numFmtId="0" fontId="10" fillId="22" borderId="11" xfId="1" applyFont="1" applyFill="1" applyBorder="1" applyAlignment="1">
      <alignment vertical="top" wrapText="1"/>
    </xf>
    <xf numFmtId="4" fontId="10" fillId="22" borderId="11" xfId="1" applyNumberFormat="1" applyFont="1" applyFill="1" applyBorder="1" applyAlignment="1">
      <alignment horizontal="right" vertical="top" wrapText="1"/>
    </xf>
    <xf numFmtId="0" fontId="10" fillId="22" borderId="12" xfId="1" applyFont="1" applyFill="1" applyBorder="1" applyAlignment="1">
      <alignment horizontal="center" vertical="top" wrapText="1"/>
    </xf>
    <xf numFmtId="0" fontId="9" fillId="22" borderId="12" xfId="1" applyFont="1" applyFill="1" applyBorder="1" applyAlignment="1">
      <alignment horizontal="center" vertical="top" wrapText="1"/>
    </xf>
    <xf numFmtId="0" fontId="10" fillId="22" borderId="12" xfId="1" applyFont="1" applyFill="1" applyBorder="1" applyAlignment="1">
      <alignment vertical="top" wrapText="1"/>
    </xf>
    <xf numFmtId="4" fontId="10" fillId="22" borderId="12" xfId="6" applyNumberFormat="1" applyFont="1" applyFill="1" applyBorder="1" applyAlignment="1">
      <alignment horizontal="right" vertical="top" wrapText="1"/>
    </xf>
    <xf numFmtId="4" fontId="10" fillId="22" borderId="12" xfId="1" applyNumberFormat="1" applyFont="1" applyFill="1" applyBorder="1" applyAlignment="1">
      <alignment horizontal="right" vertical="top" wrapText="1"/>
    </xf>
    <xf numFmtId="4" fontId="11" fillId="0" borderId="113" xfId="1" applyNumberFormat="1" applyFont="1" applyBorder="1" applyAlignment="1">
      <alignment horizontal="right" vertical="top" wrapText="1"/>
    </xf>
    <xf numFmtId="0" fontId="9" fillId="0" borderId="113" xfId="1" applyFont="1" applyBorder="1" applyAlignment="1">
      <alignment vertical="top" wrapText="1"/>
    </xf>
    <xf numFmtId="0" fontId="2" fillId="0" borderId="39" xfId="1" applyBorder="1" applyAlignment="1">
      <alignment vertical="center"/>
    </xf>
    <xf numFmtId="0" fontId="16" fillId="0" borderId="39" xfId="1" applyFont="1" applyBorder="1" applyAlignment="1">
      <alignment horizontal="right" vertical="center"/>
    </xf>
    <xf numFmtId="4" fontId="16" fillId="0" borderId="39" xfId="1" applyNumberFormat="1" applyFont="1" applyBorder="1" applyAlignment="1">
      <alignment vertical="center"/>
    </xf>
    <xf numFmtId="0" fontId="4" fillId="0" borderId="0" xfId="3"/>
    <xf numFmtId="0" fontId="47" fillId="0" borderId="0" xfId="2" applyNumberFormat="1" applyFont="1" applyFill="1" applyBorder="1" applyAlignment="1" applyProtection="1">
      <alignment horizontal="left"/>
      <protection locked="0"/>
    </xf>
    <xf numFmtId="0" fontId="4" fillId="0" borderId="0" xfId="3" applyAlignment="1">
      <alignment vertical="center"/>
    </xf>
    <xf numFmtId="0" fontId="78" fillId="0" borderId="0" xfId="3" applyFont="1" applyBorder="1" applyAlignment="1">
      <alignment horizontal="center" vertical="center"/>
    </xf>
    <xf numFmtId="0" fontId="16" fillId="0" borderId="49" xfId="3" applyFont="1" applyBorder="1" applyAlignment="1">
      <alignment horizontal="center" vertical="center" wrapText="1"/>
    </xf>
    <xf numFmtId="0" fontId="16" fillId="0" borderId="83" xfId="3" applyFont="1" applyBorder="1" applyAlignment="1">
      <alignment horizontal="center" vertical="center" wrapText="1"/>
    </xf>
    <xf numFmtId="0" fontId="16" fillId="0" borderId="49" xfId="3" applyFont="1" applyBorder="1" applyAlignment="1">
      <alignment horizontal="left" vertical="center" wrapText="1"/>
    </xf>
    <xf numFmtId="49" fontId="76" fillId="0" borderId="23" xfId="3" applyNumberFormat="1" applyFont="1" applyBorder="1" applyAlignment="1">
      <alignment horizontal="center"/>
    </xf>
    <xf numFmtId="49" fontId="76" fillId="0" borderId="41" xfId="3" applyNumberFormat="1" applyFont="1" applyBorder="1" applyAlignment="1">
      <alignment horizontal="center"/>
    </xf>
    <xf numFmtId="49" fontId="17" fillId="0" borderId="23" xfId="3" applyNumberFormat="1" applyFont="1" applyBorder="1" applyAlignment="1">
      <alignment horizontal="center" vertical="top"/>
    </xf>
    <xf numFmtId="49" fontId="2" fillId="0" borderId="23" xfId="3" applyNumberFormat="1" applyFont="1" applyBorder="1" applyAlignment="1">
      <alignment horizontal="left" vertical="top" wrapText="1"/>
    </xf>
    <xf numFmtId="49" fontId="2" fillId="0" borderId="23" xfId="3" quotePrefix="1" applyNumberFormat="1" applyFont="1" applyBorder="1" applyAlignment="1">
      <alignment horizontal="center" vertical="center"/>
    </xf>
    <xf numFmtId="49" fontId="2" fillId="0" borderId="23" xfId="3" applyNumberFormat="1" applyFont="1" applyBorder="1" applyAlignment="1">
      <alignment horizontal="center" vertical="center"/>
    </xf>
    <xf numFmtId="4" fontId="2" fillId="0" borderId="23" xfId="3" applyNumberFormat="1" applyFont="1" applyBorder="1" applyAlignment="1">
      <alignment horizontal="right" vertical="center"/>
    </xf>
    <xf numFmtId="4" fontId="2" fillId="0" borderId="41" xfId="3" applyNumberFormat="1" applyFont="1" applyBorder="1" applyAlignment="1">
      <alignment horizontal="right" vertical="center"/>
    </xf>
    <xf numFmtId="4" fontId="2" fillId="0" borderId="54" xfId="3" applyNumberFormat="1" applyFont="1" applyBorder="1" applyAlignment="1">
      <alignment horizontal="right" vertical="center"/>
    </xf>
    <xf numFmtId="0" fontId="26" fillId="0" borderId="72" xfId="3" applyFont="1" applyBorder="1" applyAlignment="1">
      <alignment horizontal="left" vertical="top" wrapText="1"/>
    </xf>
    <xf numFmtId="4" fontId="2" fillId="0" borderId="23" xfId="3" applyNumberFormat="1" applyFont="1" applyBorder="1" applyAlignment="1">
      <alignment horizontal="center" vertical="center"/>
    </xf>
    <xf numFmtId="0" fontId="26" fillId="0" borderId="72" xfId="3" applyFont="1" applyBorder="1" applyAlignment="1">
      <alignment horizontal="center" vertical="top" wrapText="1"/>
    </xf>
    <xf numFmtId="49" fontId="17" fillId="0" borderId="72" xfId="3" applyNumberFormat="1" applyFont="1" applyBorder="1" applyAlignment="1">
      <alignment horizontal="center" vertical="top"/>
    </xf>
    <xf numFmtId="49" fontId="2" fillId="0" borderId="72" xfId="3" applyNumberFormat="1" applyFont="1" applyBorder="1" applyAlignment="1">
      <alignment horizontal="left" vertical="top" wrapText="1"/>
    </xf>
    <xf numFmtId="49" fontId="2" fillId="0" borderId="72" xfId="3" applyNumberFormat="1" applyFont="1" applyBorder="1" applyAlignment="1">
      <alignment horizontal="center" vertical="center"/>
    </xf>
    <xf numFmtId="4" fontId="2" fillId="0" borderId="72" xfId="3" applyNumberFormat="1" applyFont="1" applyBorder="1" applyAlignment="1">
      <alignment horizontal="right" vertical="center"/>
    </xf>
    <xf numFmtId="4" fontId="2" fillId="0" borderId="68" xfId="3" applyNumberFormat="1" applyFont="1" applyBorder="1" applyAlignment="1">
      <alignment horizontal="right" vertical="center"/>
    </xf>
    <xf numFmtId="4" fontId="2" fillId="0" borderId="72" xfId="3" applyNumberFormat="1" applyFont="1" applyBorder="1" applyAlignment="1">
      <alignment horizontal="center" vertical="center"/>
    </xf>
    <xf numFmtId="49" fontId="17" fillId="0" borderId="70" xfId="3" applyNumberFormat="1" applyFont="1" applyBorder="1" applyAlignment="1">
      <alignment horizontal="center" vertical="top"/>
    </xf>
    <xf numFmtId="49" fontId="2" fillId="0" borderId="81" xfId="3" applyNumberFormat="1" applyFont="1" applyBorder="1" applyAlignment="1">
      <alignment horizontal="left" vertical="top" wrapText="1"/>
    </xf>
    <xf numFmtId="49" fontId="2" fillId="0" borderId="81" xfId="3" applyNumberFormat="1" applyFont="1" applyBorder="1" applyAlignment="1">
      <alignment horizontal="center" vertical="center"/>
    </xf>
    <xf numFmtId="4" fontId="2" fillId="0" borderId="81" xfId="3" applyNumberFormat="1" applyFont="1" applyBorder="1" applyAlignment="1">
      <alignment horizontal="right" vertical="center"/>
    </xf>
    <xf numFmtId="4" fontId="2" fillId="0" borderId="80" xfId="3" applyNumberFormat="1" applyFont="1" applyBorder="1" applyAlignment="1">
      <alignment horizontal="right" vertical="center"/>
    </xf>
    <xf numFmtId="0" fontId="26" fillId="0" borderId="81" xfId="3" applyFont="1" applyBorder="1" applyAlignment="1">
      <alignment horizontal="left" vertical="top" wrapText="1"/>
    </xf>
    <xf numFmtId="4" fontId="2" fillId="0" borderId="81" xfId="3" applyNumberFormat="1" applyFont="1" applyBorder="1" applyAlignment="1">
      <alignment horizontal="center" vertical="center"/>
    </xf>
    <xf numFmtId="49" fontId="2" fillId="0" borderId="105" xfId="3" applyNumberFormat="1" applyFont="1" applyBorder="1" applyAlignment="1">
      <alignment horizontal="left" vertical="top" wrapText="1"/>
    </xf>
    <xf numFmtId="49" fontId="2" fillId="0" borderId="105" xfId="3" applyNumberFormat="1" applyFont="1" applyBorder="1" applyAlignment="1">
      <alignment horizontal="center" vertical="center"/>
    </xf>
    <xf numFmtId="4" fontId="2" fillId="0" borderId="105" xfId="3" applyNumberFormat="1" applyFont="1" applyBorder="1" applyAlignment="1">
      <alignment horizontal="right" vertical="center"/>
    </xf>
    <xf numFmtId="4" fontId="2" fillId="0" borderId="106" xfId="3" applyNumberFormat="1" applyFont="1" applyBorder="1" applyAlignment="1">
      <alignment horizontal="right" vertical="center"/>
    </xf>
    <xf numFmtId="0" fontId="26" fillId="0" borderId="105" xfId="3" applyFont="1" applyBorder="1" applyAlignment="1">
      <alignment horizontal="left" vertical="top" wrapText="1"/>
    </xf>
    <xf numFmtId="4" fontId="2" fillId="0" borderId="105" xfId="3" applyNumberFormat="1" applyFont="1" applyBorder="1" applyAlignment="1">
      <alignment horizontal="center" vertical="center"/>
    </xf>
    <xf numFmtId="49" fontId="79" fillId="0" borderId="105" xfId="3" applyNumberFormat="1" applyFont="1" applyBorder="1" applyAlignment="1">
      <alignment horizontal="left" vertical="top" wrapText="1"/>
    </xf>
    <xf numFmtId="49" fontId="79" fillId="0" borderId="105" xfId="3" applyNumberFormat="1" applyFont="1" applyBorder="1" applyAlignment="1">
      <alignment horizontal="center" vertical="center"/>
    </xf>
    <xf numFmtId="4" fontId="79" fillId="0" borderId="105" xfId="3" applyNumberFormat="1" applyFont="1" applyBorder="1" applyAlignment="1">
      <alignment horizontal="right" vertical="center"/>
    </xf>
    <xf numFmtId="4" fontId="79" fillId="0" borderId="106" xfId="3" applyNumberFormat="1" applyFont="1" applyBorder="1" applyAlignment="1">
      <alignment horizontal="right" vertical="center"/>
    </xf>
    <xf numFmtId="0" fontId="80" fillId="0" borderId="105" xfId="3" applyFont="1" applyBorder="1" applyAlignment="1">
      <alignment horizontal="left" vertical="top" wrapText="1"/>
    </xf>
    <xf numFmtId="4" fontId="79" fillId="0" borderId="105" xfId="3" applyNumberFormat="1" applyFont="1" applyBorder="1" applyAlignment="1">
      <alignment horizontal="center" vertical="center"/>
    </xf>
    <xf numFmtId="0" fontId="80" fillId="0" borderId="81" xfId="3" applyFont="1" applyBorder="1" applyAlignment="1">
      <alignment horizontal="left" vertical="top" wrapText="1"/>
    </xf>
    <xf numFmtId="4" fontId="2" fillId="0" borderId="70" xfId="3" applyNumberFormat="1" applyFont="1" applyBorder="1" applyAlignment="1">
      <alignment horizontal="center" vertical="center"/>
    </xf>
    <xf numFmtId="49" fontId="2" fillId="0" borderId="51" xfId="3" applyNumberFormat="1" applyFont="1" applyBorder="1" applyAlignment="1">
      <alignment horizontal="left" vertical="top" wrapText="1"/>
    </xf>
    <xf numFmtId="49" fontId="2" fillId="0" borderId="51" xfId="3" applyNumberFormat="1" applyFont="1" applyBorder="1" applyAlignment="1">
      <alignment horizontal="center" vertical="center"/>
    </xf>
    <xf numFmtId="4" fontId="2" fillId="0" borderId="51" xfId="3" applyNumberFormat="1" applyFont="1" applyBorder="1" applyAlignment="1">
      <alignment horizontal="right" vertical="center"/>
    </xf>
    <xf numFmtId="49" fontId="2" fillId="0" borderId="13" xfId="3" applyNumberFormat="1" applyFont="1" applyBorder="1" applyAlignment="1">
      <alignment horizontal="left" vertical="top" wrapText="1"/>
    </xf>
    <xf numFmtId="49" fontId="2" fillId="0" borderId="13" xfId="3" applyNumberFormat="1" applyFont="1" applyBorder="1" applyAlignment="1">
      <alignment horizontal="center" vertical="center"/>
    </xf>
    <xf numFmtId="4" fontId="2" fillId="0" borderId="13" xfId="3" applyNumberFormat="1" applyFont="1" applyBorder="1" applyAlignment="1">
      <alignment horizontal="right" vertical="center"/>
    </xf>
    <xf numFmtId="0" fontId="26" fillId="0" borderId="13" xfId="3" applyFont="1" applyBorder="1" applyAlignment="1">
      <alignment horizontal="left" vertical="top" wrapText="1"/>
    </xf>
    <xf numFmtId="4" fontId="2" fillId="0" borderId="82" xfId="3" applyNumberFormat="1" applyFont="1" applyBorder="1" applyAlignment="1">
      <alignment horizontal="center" vertical="center"/>
    </xf>
    <xf numFmtId="49" fontId="2" fillId="0" borderId="113" xfId="3" applyNumberFormat="1" applyFont="1" applyBorder="1" applyAlignment="1">
      <alignment horizontal="left" vertical="top" wrapText="1"/>
    </xf>
    <xf numFmtId="49" fontId="2" fillId="0" borderId="113" xfId="3" applyNumberFormat="1" applyFont="1" applyBorder="1" applyAlignment="1">
      <alignment horizontal="center" vertical="center"/>
    </xf>
    <xf numFmtId="4" fontId="2" fillId="0" borderId="113" xfId="3" applyNumberFormat="1" applyFont="1" applyBorder="1" applyAlignment="1">
      <alignment horizontal="right" vertical="center"/>
    </xf>
    <xf numFmtId="0" fontId="26" fillId="0" borderId="10" xfId="3" applyFont="1" applyBorder="1" applyAlignment="1">
      <alignment horizontal="left" vertical="top" wrapText="1"/>
    </xf>
    <xf numFmtId="4" fontId="2" fillId="0" borderId="117" xfId="3" applyNumberFormat="1" applyFont="1" applyBorder="1" applyAlignment="1">
      <alignment horizontal="center" vertical="center"/>
    </xf>
    <xf numFmtId="49" fontId="2" fillId="0" borderId="10" xfId="3" applyNumberFormat="1" applyFont="1" applyBorder="1" applyAlignment="1">
      <alignment horizontal="left" vertical="top" wrapText="1"/>
    </xf>
    <xf numFmtId="49" fontId="2" fillId="0" borderId="10" xfId="3" applyNumberFormat="1" applyFont="1" applyBorder="1" applyAlignment="1">
      <alignment horizontal="center" vertical="center"/>
    </xf>
    <xf numFmtId="4" fontId="2" fillId="0" borderId="10" xfId="3" applyNumberFormat="1" applyFont="1" applyBorder="1" applyAlignment="1">
      <alignment horizontal="right" vertical="center"/>
    </xf>
    <xf numFmtId="0" fontId="26" fillId="0" borderId="113" xfId="3" applyFont="1" applyBorder="1" applyAlignment="1">
      <alignment horizontal="left" vertical="top" wrapText="1"/>
    </xf>
    <xf numFmtId="4" fontId="2" fillId="0" borderId="103" xfId="3" applyNumberFormat="1" applyFont="1" applyBorder="1" applyAlignment="1">
      <alignment horizontal="center" vertical="center"/>
    </xf>
    <xf numFmtId="4" fontId="2" fillId="0" borderId="122" xfId="3" applyNumberFormat="1" applyFont="1" applyBorder="1" applyAlignment="1">
      <alignment horizontal="center" vertical="center"/>
    </xf>
    <xf numFmtId="0" fontId="2" fillId="0" borderId="81" xfId="3" applyFont="1" applyBorder="1" applyAlignment="1">
      <alignment horizontal="left" vertical="top" wrapText="1"/>
    </xf>
    <xf numFmtId="0" fontId="2" fillId="0" borderId="24" xfId="3" applyFont="1" applyBorder="1" applyAlignment="1">
      <alignment horizontal="left" vertical="top" wrapText="1"/>
    </xf>
    <xf numFmtId="0" fontId="26" fillId="0" borderId="24" xfId="3" applyFont="1" applyBorder="1" applyAlignment="1">
      <alignment horizontal="left" vertical="top" wrapText="1"/>
    </xf>
    <xf numFmtId="0" fontId="2" fillId="0" borderId="75" xfId="3" applyFont="1" applyBorder="1" applyAlignment="1">
      <alignment horizontal="left" vertical="top" wrapText="1"/>
    </xf>
    <xf numFmtId="0" fontId="26" fillId="0" borderId="77" xfId="3" applyFont="1" applyBorder="1" applyAlignment="1">
      <alignment horizontal="left" vertical="top" wrapText="1"/>
    </xf>
    <xf numFmtId="4" fontId="2" fillId="0" borderId="64" xfId="3" applyNumberFormat="1" applyFont="1" applyBorder="1" applyAlignment="1">
      <alignment horizontal="center" vertical="center"/>
    </xf>
    <xf numFmtId="0" fontId="2" fillId="0" borderId="13" xfId="3" applyFont="1" applyBorder="1" applyAlignment="1">
      <alignment horizontal="left" vertical="top" wrapText="1"/>
    </xf>
    <xf numFmtId="0" fontId="2" fillId="0" borderId="10" xfId="3" applyFont="1" applyBorder="1" applyAlignment="1">
      <alignment horizontal="left" vertical="top" wrapText="1"/>
    </xf>
    <xf numFmtId="4" fontId="2" fillId="0" borderId="62" xfId="3" applyNumberFormat="1" applyFont="1" applyBorder="1" applyAlignment="1">
      <alignment horizontal="right" vertical="center"/>
    </xf>
    <xf numFmtId="4" fontId="2" fillId="0" borderId="24" xfId="3" applyNumberFormat="1" applyFont="1" applyBorder="1" applyAlignment="1">
      <alignment horizontal="right" vertical="center"/>
    </xf>
    <xf numFmtId="4" fontId="2" fillId="0" borderId="101" xfId="3" applyNumberFormat="1" applyFont="1" applyBorder="1" applyAlignment="1">
      <alignment horizontal="right" vertical="center"/>
    </xf>
    <xf numFmtId="49" fontId="17" fillId="0" borderId="64" xfId="3" applyNumberFormat="1" applyFont="1" applyBorder="1" applyAlignment="1">
      <alignment horizontal="center" vertical="top"/>
    </xf>
    <xf numFmtId="0" fontId="2" fillId="0" borderId="64" xfId="3" applyFont="1" applyBorder="1" applyAlignment="1">
      <alignment horizontal="left" vertical="top" wrapText="1"/>
    </xf>
    <xf numFmtId="49" fontId="2" fillId="0" borderId="64" xfId="3" applyNumberFormat="1" applyFont="1" applyBorder="1" applyAlignment="1">
      <alignment horizontal="center" vertical="center"/>
    </xf>
    <xf numFmtId="4" fontId="2" fillId="0" borderId="64" xfId="3" applyNumberFormat="1" applyFont="1" applyBorder="1" applyAlignment="1">
      <alignment horizontal="right" vertical="center"/>
    </xf>
    <xf numFmtId="4" fontId="2" fillId="0" borderId="75" xfId="3" applyNumberFormat="1" applyFont="1" applyBorder="1" applyAlignment="1">
      <alignment horizontal="right" vertical="center"/>
    </xf>
    <xf numFmtId="0" fontId="26" fillId="0" borderId="64" xfId="3" applyFont="1" applyBorder="1" applyAlignment="1">
      <alignment horizontal="left" vertical="top" wrapText="1"/>
    </xf>
    <xf numFmtId="0" fontId="2" fillId="0" borderId="105" xfId="3" applyFont="1" applyBorder="1" applyAlignment="1">
      <alignment horizontal="left" vertical="top" wrapText="1"/>
    </xf>
    <xf numFmtId="0" fontId="2" fillId="0" borderId="72" xfId="3" applyFont="1" applyBorder="1" applyAlignment="1">
      <alignment horizontal="left" vertical="top" wrapText="1"/>
    </xf>
    <xf numFmtId="49" fontId="17" fillId="0" borderId="51" xfId="3" applyNumberFormat="1" applyFont="1" applyBorder="1" applyAlignment="1">
      <alignment horizontal="center" vertical="top"/>
    </xf>
    <xf numFmtId="0" fontId="2" fillId="0" borderId="15" xfId="3" applyFont="1" applyBorder="1" applyAlignment="1">
      <alignment horizontal="left" vertical="top" wrapText="1"/>
    </xf>
    <xf numFmtId="49" fontId="2" fillId="0" borderId="15" xfId="3" applyNumberFormat="1" applyFont="1" applyBorder="1" applyAlignment="1">
      <alignment horizontal="center" vertical="center"/>
    </xf>
    <xf numFmtId="4" fontId="2" fillId="0" borderId="15" xfId="3" applyNumberFormat="1" applyFont="1" applyBorder="1" applyAlignment="1">
      <alignment horizontal="right" vertical="center"/>
    </xf>
    <xf numFmtId="0" fontId="26" fillId="0" borderId="15" xfId="3" applyFont="1" applyBorder="1" applyAlignment="1">
      <alignment horizontal="left" vertical="top" wrapText="1"/>
    </xf>
    <xf numFmtId="4" fontId="2" fillId="0" borderId="110" xfId="3" applyNumberFormat="1" applyFont="1" applyBorder="1" applyAlignment="1">
      <alignment horizontal="center" vertical="center"/>
    </xf>
    <xf numFmtId="4" fontId="2" fillId="0" borderId="10" xfId="3" applyNumberFormat="1" applyFont="1" applyBorder="1" applyAlignment="1">
      <alignment horizontal="center" vertical="center"/>
    </xf>
    <xf numFmtId="49" fontId="17" fillId="0" borderId="105" xfId="3" applyNumberFormat="1" applyFont="1" applyBorder="1" applyAlignment="1">
      <alignment horizontal="center" vertical="top"/>
    </xf>
    <xf numFmtId="0" fontId="2" fillId="0" borderId="76" xfId="3" applyFont="1" applyBorder="1" applyAlignment="1">
      <alignment horizontal="left" vertical="top" wrapText="1"/>
    </xf>
    <xf numFmtId="49" fontId="2" fillId="0" borderId="76" xfId="3" applyNumberFormat="1" applyFont="1" applyBorder="1" applyAlignment="1">
      <alignment horizontal="center" vertical="center"/>
    </xf>
    <xf numFmtId="49" fontId="79" fillId="0" borderId="76" xfId="3" applyNumberFormat="1" applyFont="1" applyBorder="1" applyAlignment="1">
      <alignment horizontal="center" vertical="center"/>
    </xf>
    <xf numFmtId="49" fontId="17" fillId="0" borderId="105" xfId="3" applyNumberFormat="1" applyFont="1" applyBorder="1" applyAlignment="1">
      <alignment vertical="top"/>
    </xf>
    <xf numFmtId="0" fontId="79" fillId="0" borderId="76" xfId="3" applyFont="1" applyBorder="1" applyAlignment="1">
      <alignment horizontal="left" vertical="top" wrapText="1"/>
    </xf>
    <xf numFmtId="49" fontId="17" fillId="0" borderId="81" xfId="3" applyNumberFormat="1" applyFont="1" applyBorder="1" applyAlignment="1">
      <alignment vertical="top"/>
    </xf>
    <xf numFmtId="0" fontId="79" fillId="0" borderId="82" xfId="3" applyFont="1" applyBorder="1" applyAlignment="1">
      <alignment horizontal="left" vertical="top" wrapText="1"/>
    </xf>
    <xf numFmtId="49" fontId="79" fillId="0" borderId="82" xfId="3" applyNumberFormat="1" applyFont="1" applyBorder="1" applyAlignment="1">
      <alignment horizontal="center" vertical="center"/>
    </xf>
    <xf numFmtId="4" fontId="79" fillId="0" borderId="81" xfId="3" applyNumberFormat="1" applyFont="1" applyBorder="1" applyAlignment="1">
      <alignment horizontal="right" vertical="center"/>
    </xf>
    <xf numFmtId="4" fontId="79" fillId="0" borderId="80" xfId="3" applyNumberFormat="1" applyFont="1" applyBorder="1" applyAlignment="1">
      <alignment horizontal="right" vertical="center"/>
    </xf>
    <xf numFmtId="0" fontId="2" fillId="0" borderId="87" xfId="3" applyFont="1" applyBorder="1" applyAlignment="1">
      <alignment horizontal="left" vertical="top" wrapText="1"/>
    </xf>
    <xf numFmtId="49" fontId="2" fillId="0" borderId="87" xfId="3" applyNumberFormat="1" applyFont="1" applyBorder="1" applyAlignment="1">
      <alignment horizontal="center" vertical="center"/>
    </xf>
    <xf numFmtId="4" fontId="2" fillId="0" borderId="87" xfId="3" applyNumberFormat="1" applyFont="1" applyBorder="1" applyAlignment="1">
      <alignment horizontal="right" vertical="center"/>
    </xf>
    <xf numFmtId="0" fontId="26" fillId="0" borderId="87" xfId="3" applyFont="1" applyBorder="1" applyAlignment="1">
      <alignment horizontal="left" vertical="top" wrapText="1"/>
    </xf>
    <xf numFmtId="4" fontId="2" fillId="0" borderId="87" xfId="3" applyNumberFormat="1" applyFont="1" applyBorder="1" applyAlignment="1">
      <alignment horizontal="center" vertical="center"/>
    </xf>
    <xf numFmtId="0" fontId="2" fillId="0" borderId="0" xfId="3" applyFont="1" applyBorder="1" applyAlignment="1">
      <alignment horizontal="left" vertical="top" wrapText="1"/>
    </xf>
    <xf numFmtId="49" fontId="2" fillId="0" borderId="123" xfId="3" applyNumberFormat="1" applyFont="1" applyBorder="1" applyAlignment="1">
      <alignment horizontal="center" vertical="center"/>
    </xf>
    <xf numFmtId="4" fontId="79" fillId="0" borderId="123" xfId="3" applyNumberFormat="1" applyFont="1" applyBorder="1" applyAlignment="1">
      <alignment horizontal="right" vertical="center"/>
    </xf>
    <xf numFmtId="0" fontId="26" fillId="0" borderId="123" xfId="3" applyFont="1" applyBorder="1" applyAlignment="1">
      <alignment horizontal="left" vertical="top" wrapText="1"/>
    </xf>
    <xf numFmtId="4" fontId="79" fillId="0" borderId="76" xfId="3" applyNumberFormat="1" applyFont="1" applyBorder="1" applyAlignment="1">
      <alignment horizontal="center" vertical="center"/>
    </xf>
    <xf numFmtId="0" fontId="81" fillId="0" borderId="17" xfId="3" applyFont="1" applyBorder="1" applyAlignment="1">
      <alignment horizontal="left" vertical="top" wrapText="1"/>
    </xf>
    <xf numFmtId="4" fontId="2" fillId="0" borderId="123" xfId="3" applyNumberFormat="1" applyFont="1" applyBorder="1" applyAlignment="1">
      <alignment horizontal="right" vertical="center"/>
    </xf>
    <xf numFmtId="4" fontId="79" fillId="0" borderId="117" xfId="3" applyNumberFormat="1" applyFont="1" applyBorder="1" applyAlignment="1">
      <alignment horizontal="center" vertical="center"/>
    </xf>
    <xf numFmtId="0" fontId="81" fillId="0" borderId="12" xfId="3" applyFont="1" applyBorder="1" applyAlignment="1">
      <alignment horizontal="left" vertical="top" wrapText="1"/>
    </xf>
    <xf numFmtId="4" fontId="79" fillId="0" borderId="122" xfId="3" applyNumberFormat="1" applyFont="1" applyBorder="1" applyAlignment="1">
      <alignment horizontal="center" vertical="center"/>
    </xf>
    <xf numFmtId="49" fontId="79" fillId="0" borderId="113" xfId="3" applyNumberFormat="1" applyFont="1" applyBorder="1" applyAlignment="1">
      <alignment horizontal="center" vertical="center"/>
    </xf>
    <xf numFmtId="4" fontId="79" fillId="0" borderId="113" xfId="3" applyNumberFormat="1" applyFont="1" applyBorder="1" applyAlignment="1">
      <alignment horizontal="right" vertical="center"/>
    </xf>
    <xf numFmtId="0" fontId="80" fillId="0" borderId="113" xfId="3" applyFont="1" applyBorder="1" applyAlignment="1">
      <alignment horizontal="left" vertical="top" wrapText="1"/>
    </xf>
    <xf numFmtId="49" fontId="79" fillId="0" borderId="13" xfId="3" applyNumberFormat="1" applyFont="1" applyBorder="1" applyAlignment="1">
      <alignment horizontal="center" vertical="center"/>
    </xf>
    <xf numFmtId="4" fontId="79" fillId="0" borderId="13" xfId="3" applyNumberFormat="1" applyFont="1" applyBorder="1" applyAlignment="1">
      <alignment horizontal="right" vertical="center"/>
    </xf>
    <xf numFmtId="0" fontId="80" fillId="0" borderId="13" xfId="3" applyFont="1" applyBorder="1" applyAlignment="1">
      <alignment horizontal="left" vertical="top" wrapText="1"/>
    </xf>
    <xf numFmtId="0" fontId="2" fillId="0" borderId="82" xfId="3" applyFont="1" applyBorder="1" applyAlignment="1">
      <alignment horizontal="left" vertical="top" wrapText="1"/>
    </xf>
    <xf numFmtId="49" fontId="2" fillId="0" borderId="82" xfId="3" applyNumberFormat="1" applyFont="1" applyBorder="1" applyAlignment="1">
      <alignment horizontal="center" vertical="center"/>
    </xf>
    <xf numFmtId="49" fontId="53" fillId="20" borderId="40" xfId="23" applyNumberFormat="1" applyFont="1" applyFill="1" applyBorder="1" applyAlignment="1" applyProtection="1">
      <alignment horizontal="left" vertical="top" wrapText="1"/>
      <protection locked="0"/>
    </xf>
    <xf numFmtId="49" fontId="53" fillId="20" borderId="23" xfId="23" applyNumberFormat="1" applyFont="1" applyFill="1" applyBorder="1" applyAlignment="1" applyProtection="1">
      <alignment horizontal="left" vertical="center" wrapText="1"/>
      <protection locked="0"/>
    </xf>
    <xf numFmtId="4" fontId="16" fillId="0" borderId="124" xfId="3" applyNumberFormat="1" applyFont="1" applyBorder="1"/>
    <xf numFmtId="0" fontId="4" fillId="0" borderId="0" xfId="3" applyFont="1"/>
    <xf numFmtId="4" fontId="4" fillId="0" borderId="0" xfId="3" applyNumberFormat="1"/>
    <xf numFmtId="0" fontId="4" fillId="0" borderId="0" xfId="3" applyFont="1" applyAlignment="1">
      <alignment wrapText="1"/>
    </xf>
    <xf numFmtId="0" fontId="3" fillId="7" borderId="0" xfId="7" applyFill="1" applyAlignment="1"/>
    <xf numFmtId="0" fontId="10" fillId="6" borderId="11" xfId="1" applyFont="1" applyFill="1" applyBorder="1" applyAlignment="1">
      <alignment horizontal="center" vertical="center" wrapText="1"/>
    </xf>
    <xf numFmtId="0" fontId="10" fillId="6" borderId="12" xfId="1" applyFont="1" applyFill="1" applyBorder="1" applyAlignment="1">
      <alignment horizontal="center" vertical="center" wrapText="1"/>
    </xf>
    <xf numFmtId="0" fontId="15" fillId="6" borderId="12" xfId="1" applyFont="1" applyFill="1" applyBorder="1" applyAlignment="1">
      <alignment vertical="center" wrapText="1"/>
    </xf>
    <xf numFmtId="4" fontId="15" fillId="6" borderId="12" xfId="1" applyNumberFormat="1" applyFont="1" applyFill="1" applyBorder="1" applyAlignment="1">
      <alignment horizontal="right" vertical="center" wrapText="1"/>
    </xf>
    <xf numFmtId="4" fontId="15" fillId="7" borderId="12" xfId="1" applyNumberFormat="1" applyFont="1" applyFill="1" applyBorder="1" applyAlignment="1">
      <alignment horizontal="right" vertical="center" wrapText="1"/>
    </xf>
    <xf numFmtId="0" fontId="9" fillId="7" borderId="20" xfId="1" applyFont="1" applyFill="1" applyBorder="1" applyAlignment="1">
      <alignment horizontal="center" vertical="center" wrapText="1"/>
    </xf>
    <xf numFmtId="0" fontId="9" fillId="7" borderId="113" xfId="1" applyFont="1" applyFill="1" applyBorder="1" applyAlignment="1">
      <alignment horizontal="center" vertical="center" wrapText="1"/>
    </xf>
    <xf numFmtId="4" fontId="8" fillId="7" borderId="17" xfId="1" applyNumberFormat="1" applyFont="1" applyFill="1" applyBorder="1" applyAlignment="1">
      <alignment horizontal="right" vertical="center" wrapText="1"/>
    </xf>
    <xf numFmtId="49" fontId="17" fillId="0" borderId="62" xfId="3" applyNumberFormat="1" applyFont="1" applyBorder="1" applyAlignment="1">
      <alignment horizontal="center" vertical="top"/>
    </xf>
    <xf numFmtId="4" fontId="41" fillId="0" borderId="10" xfId="4" applyNumberFormat="1" applyFont="1" applyBorder="1" applyAlignment="1">
      <alignment vertical="center"/>
    </xf>
    <xf numFmtId="4" fontId="57" fillId="0" borderId="10" xfId="23" applyNumberFormat="1" applyFont="1" applyBorder="1"/>
    <xf numFmtId="4" fontId="72" fillId="0" borderId="113" xfId="23" applyNumberFormat="1" applyFont="1" applyBorder="1" applyAlignment="1">
      <alignment vertical="center"/>
    </xf>
    <xf numFmtId="4" fontId="72" fillId="0" borderId="13" xfId="23" applyNumberFormat="1" applyFont="1" applyBorder="1" applyAlignment="1">
      <alignment vertical="center"/>
    </xf>
    <xf numFmtId="4" fontId="83" fillId="0" borderId="17" xfId="1" applyNumberFormat="1" applyFont="1" applyBorder="1" applyAlignment="1">
      <alignment horizontal="right" vertical="top" wrapText="1"/>
    </xf>
    <xf numFmtId="0" fontId="85" fillId="0" borderId="0" xfId="33" applyNumberFormat="1" applyFont="1" applyFill="1" applyBorder="1" applyAlignment="1" applyProtection="1">
      <alignment horizontal="left"/>
      <protection locked="0"/>
    </xf>
    <xf numFmtId="49" fontId="87" fillId="23" borderId="23" xfId="33" applyNumberFormat="1" applyFont="1" applyFill="1" applyBorder="1" applyAlignment="1" applyProtection="1">
      <alignment horizontal="center" vertical="center" wrapText="1"/>
      <protection locked="0"/>
    </xf>
    <xf numFmtId="49" fontId="87" fillId="23" borderId="23" xfId="33" applyNumberFormat="1" applyFont="1" applyFill="1" applyBorder="1" applyAlignment="1" applyProtection="1">
      <alignment horizontal="left" vertical="center" wrapText="1"/>
      <protection locked="0"/>
    </xf>
    <xf numFmtId="49" fontId="87" fillId="23" borderId="23" xfId="33" applyNumberFormat="1" applyFont="1" applyFill="1" applyBorder="1" applyAlignment="1" applyProtection="1">
      <alignment horizontal="right" vertical="center" wrapText="1"/>
      <protection locked="0"/>
    </xf>
    <xf numFmtId="49" fontId="88" fillId="8" borderId="126" xfId="33" applyNumberFormat="1" applyFont="1" applyFill="1" applyBorder="1" applyAlignment="1" applyProtection="1">
      <alignment horizontal="center" vertical="center" wrapText="1"/>
      <protection locked="0"/>
    </xf>
    <xf numFmtId="49" fontId="88" fillId="24" borderId="23" xfId="33" applyNumberFormat="1" applyFont="1" applyFill="1" applyBorder="1" applyAlignment="1" applyProtection="1">
      <alignment horizontal="center" vertical="center" wrapText="1"/>
      <protection locked="0"/>
    </xf>
    <xf numFmtId="49" fontId="89" fillId="24" borderId="23" xfId="33" applyNumberFormat="1" applyFont="1" applyFill="1" applyBorder="1" applyAlignment="1" applyProtection="1">
      <alignment horizontal="left" vertical="center" wrapText="1"/>
      <protection locked="0"/>
    </xf>
    <xf numFmtId="49" fontId="89" fillId="24" borderId="23" xfId="33" applyNumberFormat="1" applyFont="1" applyFill="1" applyBorder="1" applyAlignment="1" applyProtection="1">
      <alignment horizontal="right" vertical="center" wrapText="1"/>
      <protection locked="0"/>
    </xf>
    <xf numFmtId="49" fontId="89" fillId="8" borderId="126" xfId="33" applyNumberFormat="1" applyFont="1" applyFill="1" applyBorder="1" applyAlignment="1" applyProtection="1">
      <alignment horizontal="center" vertical="center" wrapText="1"/>
      <protection locked="0"/>
    </xf>
    <xf numFmtId="49" fontId="89" fillId="8" borderId="23" xfId="33" applyNumberFormat="1" applyFont="1" applyFill="1" applyBorder="1" applyAlignment="1" applyProtection="1">
      <alignment horizontal="center" vertical="center" wrapText="1"/>
      <protection locked="0"/>
    </xf>
    <xf numFmtId="49" fontId="89" fillId="8" borderId="23" xfId="33" applyNumberFormat="1" applyFont="1" applyFill="1" applyBorder="1" applyAlignment="1" applyProtection="1">
      <alignment horizontal="left" vertical="center" wrapText="1"/>
      <protection locked="0"/>
    </xf>
    <xf numFmtId="49" fontId="89" fillId="8" borderId="23" xfId="33" applyNumberFormat="1" applyFont="1" applyFill="1" applyBorder="1" applyAlignment="1" applyProtection="1">
      <alignment horizontal="right" vertical="center" wrapText="1"/>
      <protection locked="0"/>
    </xf>
    <xf numFmtId="49" fontId="90" fillId="8" borderId="40" xfId="33" applyNumberFormat="1" applyFont="1" applyFill="1" applyBorder="1" applyAlignment="1" applyProtection="1">
      <alignment horizontal="right" vertical="center" wrapText="1"/>
      <protection locked="0"/>
    </xf>
    <xf numFmtId="49" fontId="89" fillId="24" borderId="23" xfId="33" applyNumberFormat="1" applyFont="1" applyFill="1" applyBorder="1" applyAlignment="1" applyProtection="1">
      <alignment horizontal="center" vertical="center" wrapText="1"/>
      <protection locked="0"/>
    </xf>
    <xf numFmtId="49" fontId="6" fillId="8" borderId="23" xfId="33" applyNumberFormat="1" applyFont="1" applyFill="1" applyBorder="1" applyAlignment="1" applyProtection="1">
      <alignment horizontal="center" vertical="center" wrapText="1"/>
      <protection locked="0"/>
    </xf>
    <xf numFmtId="49" fontId="86" fillId="8" borderId="23" xfId="33" applyNumberFormat="1" applyFont="1" applyFill="1" applyBorder="1" applyAlignment="1" applyProtection="1">
      <alignment horizontal="right" vertical="center" wrapText="1"/>
      <protection locked="0"/>
    </xf>
    <xf numFmtId="0" fontId="91" fillId="0" borderId="0" xfId="33" applyNumberFormat="1" applyFont="1" applyFill="1" applyBorder="1" applyAlignment="1" applyProtection="1">
      <alignment horizontal="left" vertical="top"/>
      <protection locked="0"/>
    </xf>
    <xf numFmtId="49" fontId="48" fillId="8" borderId="0" xfId="33" applyNumberFormat="1" applyFont="1" applyFill="1" applyAlignment="1" applyProtection="1">
      <alignment horizontal="left" vertical="top" wrapText="1"/>
      <protection locked="0"/>
    </xf>
    <xf numFmtId="0" fontId="48" fillId="0" borderId="0" xfId="33" applyNumberFormat="1" applyFont="1" applyFill="1" applyBorder="1" applyAlignment="1" applyProtection="1">
      <alignment horizontal="left" vertical="top"/>
      <protection locked="0"/>
    </xf>
    <xf numFmtId="49" fontId="92" fillId="8" borderId="23" xfId="33" applyNumberFormat="1" applyFont="1" applyFill="1" applyBorder="1" applyAlignment="1" applyProtection="1">
      <alignment horizontal="right" vertical="center" wrapText="1"/>
      <protection locked="0"/>
    </xf>
    <xf numFmtId="0" fontId="91" fillId="0" borderId="0" xfId="33" applyNumberFormat="1" applyFont="1" applyFill="1" applyBorder="1" applyAlignment="1" applyProtection="1">
      <alignment horizontal="left" vertical="top" wrapText="1"/>
      <protection locked="0"/>
    </xf>
    <xf numFmtId="0" fontId="48" fillId="0" borderId="0" xfId="33" applyNumberFormat="1" applyFont="1" applyFill="1" applyBorder="1" applyAlignment="1" applyProtection="1">
      <alignment horizontal="left" vertical="top" wrapText="1"/>
      <protection locked="0"/>
    </xf>
    <xf numFmtId="0" fontId="78" fillId="0" borderId="124" xfId="3" applyFont="1" applyBorder="1" applyAlignment="1">
      <alignment horizontal="right"/>
    </xf>
    <xf numFmtId="0" fontId="78" fillId="0" borderId="125" xfId="3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3" applyFont="1" applyAlignment="1">
      <alignment horizontal="left"/>
    </xf>
    <xf numFmtId="0" fontId="78" fillId="0" borderId="0" xfId="3" applyFont="1" applyBorder="1" applyAlignment="1">
      <alignment horizontal="center" vertical="center"/>
    </xf>
    <xf numFmtId="49" fontId="76" fillId="0" borderId="23" xfId="3" applyNumberFormat="1" applyFont="1" applyBorder="1" applyAlignment="1">
      <alignment horizontal="center"/>
    </xf>
    <xf numFmtId="49" fontId="17" fillId="0" borderId="105" xfId="3" applyNumberFormat="1" applyFont="1" applyBorder="1" applyAlignment="1">
      <alignment horizontal="center" vertical="top"/>
    </xf>
    <xf numFmtId="49" fontId="17" fillId="0" borderId="70" xfId="3" applyNumberFormat="1" applyFont="1" applyBorder="1" applyAlignment="1">
      <alignment horizontal="center" vertical="top"/>
    </xf>
    <xf numFmtId="43" fontId="8" fillId="0" borderId="3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8" fillId="0" borderId="5" xfId="1" applyNumberFormat="1" applyFont="1" applyFill="1" applyBorder="1" applyAlignment="1">
      <alignment horizontal="center" vertical="center" wrapText="1"/>
    </xf>
    <xf numFmtId="43" fontId="8" fillId="0" borderId="34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 wrapText="1"/>
    </xf>
    <xf numFmtId="0" fontId="17" fillId="0" borderId="36" xfId="1" applyFont="1" applyBorder="1" applyAlignment="1">
      <alignment horizontal="right" vertical="center"/>
    </xf>
    <xf numFmtId="0" fontId="17" fillId="0" borderId="37" xfId="1" applyFont="1" applyBorder="1" applyAlignment="1">
      <alignment horizontal="right" vertical="center"/>
    </xf>
    <xf numFmtId="0" fontId="17" fillId="0" borderId="38" xfId="1" applyFont="1" applyBorder="1" applyAlignment="1">
      <alignment horizontal="right" vertical="center"/>
    </xf>
    <xf numFmtId="0" fontId="9" fillId="0" borderId="15" xfId="1" applyFont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0" fontId="2" fillId="0" borderId="15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43" fontId="8" fillId="0" borderId="25" xfId="1" applyNumberFormat="1" applyFont="1" applyFill="1" applyBorder="1" applyAlignment="1">
      <alignment horizontal="center"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center" vertical="top" wrapText="1"/>
    </xf>
    <xf numFmtId="0" fontId="8" fillId="7" borderId="15" xfId="1" applyFont="1" applyFill="1" applyBorder="1" applyAlignment="1">
      <alignment horizontal="center" vertical="top" wrapText="1"/>
    </xf>
    <xf numFmtId="0" fontId="8" fillId="7" borderId="16" xfId="1" applyFont="1" applyFill="1" applyBorder="1" applyAlignment="1">
      <alignment horizontal="center" vertical="top" wrapText="1"/>
    </xf>
    <xf numFmtId="0" fontId="9" fillId="7" borderId="15" xfId="1" applyFont="1" applyFill="1" applyBorder="1" applyAlignment="1">
      <alignment horizontal="center" vertical="top" wrapText="1"/>
    </xf>
    <xf numFmtId="0" fontId="9" fillId="7" borderId="16" xfId="1" applyFont="1" applyFill="1" applyBorder="1" applyAlignment="1">
      <alignment horizontal="center" vertical="top" wrapText="1"/>
    </xf>
    <xf numFmtId="0" fontId="9" fillId="7" borderId="13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2" fillId="0" borderId="0" xfId="1" applyAlignment="1">
      <alignment horizontal="center" vertical="top"/>
    </xf>
    <xf numFmtId="0" fontId="7" fillId="0" borderId="1" xfId="1" applyFont="1" applyBorder="1" applyAlignment="1">
      <alignment horizontal="left" vertical="center"/>
    </xf>
    <xf numFmtId="0" fontId="8" fillId="7" borderId="15" xfId="1" applyFont="1" applyFill="1" applyBorder="1" applyAlignment="1">
      <alignment horizontal="center" vertical="center" wrapText="1"/>
    </xf>
    <xf numFmtId="0" fontId="8" fillId="7" borderId="113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0" fontId="2" fillId="0" borderId="0" xfId="1" applyAlignment="1">
      <alignment horizontal="center"/>
    </xf>
    <xf numFmtId="0" fontId="7" fillId="0" borderId="1" xfId="1" applyFont="1" applyBorder="1" applyAlignment="1">
      <alignment horizontal="center"/>
    </xf>
    <xf numFmtId="0" fontId="37" fillId="0" borderId="99" xfId="4" applyFont="1" applyBorder="1" applyAlignment="1">
      <alignment horizontal="left" vertical="center" wrapText="1"/>
    </xf>
    <xf numFmtId="0" fontId="34" fillId="0" borderId="15" xfId="4" applyFont="1" applyBorder="1" applyAlignment="1">
      <alignment horizontal="center" vertical="center"/>
    </xf>
    <xf numFmtId="0" fontId="34" fillId="0" borderId="113" xfId="4" applyFont="1" applyBorder="1" applyAlignment="1">
      <alignment horizontal="center" vertical="center"/>
    </xf>
    <xf numFmtId="0" fontId="34" fillId="0" borderId="13" xfId="4" applyFont="1" applyBorder="1" applyAlignment="1">
      <alignment horizontal="center" vertical="center"/>
    </xf>
    <xf numFmtId="0" fontId="36" fillId="0" borderId="10" xfId="4" applyFont="1" applyBorder="1" applyAlignment="1">
      <alignment horizontal="right" vertical="center"/>
    </xf>
    <xf numFmtId="0" fontId="36" fillId="7" borderId="119" xfId="4" applyFont="1" applyFill="1" applyBorder="1" applyAlignment="1">
      <alignment horizontal="center" vertical="center" wrapText="1"/>
    </xf>
    <xf numFmtId="0" fontId="36" fillId="7" borderId="0" xfId="4" applyFont="1" applyFill="1" applyBorder="1" applyAlignment="1">
      <alignment horizontal="center" vertical="center" wrapText="1"/>
    </xf>
    <xf numFmtId="0" fontId="36" fillId="7" borderId="48" xfId="4" applyFont="1" applyFill="1" applyBorder="1" applyAlignment="1">
      <alignment horizontal="center" vertical="center" wrapText="1"/>
    </xf>
    <xf numFmtId="0" fontId="30" fillId="7" borderId="15" xfId="4" applyFont="1" applyFill="1" applyBorder="1" applyAlignment="1">
      <alignment horizontal="center" vertical="center" wrapText="1"/>
    </xf>
    <xf numFmtId="0" fontId="30" fillId="7" borderId="113" xfId="4" applyFont="1" applyFill="1" applyBorder="1" applyAlignment="1">
      <alignment horizontal="center" vertical="center" wrapText="1"/>
    </xf>
    <xf numFmtId="0" fontId="30" fillId="7" borderId="13" xfId="4" applyFont="1" applyFill="1" applyBorder="1" applyAlignment="1">
      <alignment horizontal="center" vertical="center" wrapText="1"/>
    </xf>
    <xf numFmtId="0" fontId="37" fillId="0" borderId="15" xfId="4" applyFont="1" applyBorder="1" applyAlignment="1">
      <alignment horizontal="center"/>
    </xf>
    <xf numFmtId="0" fontId="37" fillId="0" borderId="13" xfId="4" applyFont="1" applyBorder="1" applyAlignment="1">
      <alignment horizontal="center"/>
    </xf>
    <xf numFmtId="0" fontId="37" fillId="0" borderId="16" xfId="4" applyFont="1" applyBorder="1" applyAlignment="1">
      <alignment horizontal="center"/>
    </xf>
    <xf numFmtId="0" fontId="37" fillId="0" borderId="102" xfId="4" applyFont="1" applyBorder="1" applyAlignment="1">
      <alignment horizontal="center"/>
    </xf>
    <xf numFmtId="0" fontId="42" fillId="13" borderId="108" xfId="4" applyFont="1" applyFill="1" applyBorder="1" applyAlignment="1">
      <alignment horizontal="center" vertical="top" wrapText="1"/>
    </xf>
    <xf numFmtId="0" fontId="42" fillId="13" borderId="97" xfId="4" applyFont="1" applyFill="1" applyBorder="1" applyAlignment="1">
      <alignment horizontal="center" vertical="top" wrapText="1"/>
    </xf>
    <xf numFmtId="0" fontId="34" fillId="0" borderId="94" xfId="4" applyFont="1" applyBorder="1" applyAlignment="1">
      <alignment horizontal="left" vertical="center" wrapText="1"/>
    </xf>
    <xf numFmtId="0" fontId="30" fillId="0" borderId="51" xfId="4" applyFont="1" applyFill="1" applyBorder="1" applyAlignment="1">
      <alignment horizontal="left" vertical="top" wrapText="1"/>
    </xf>
    <xf numFmtId="0" fontId="30" fillId="0" borderId="81" xfId="4" applyFont="1" applyFill="1" applyBorder="1" applyAlignment="1">
      <alignment horizontal="left" vertical="top" wrapText="1"/>
    </xf>
    <xf numFmtId="0" fontId="37" fillId="0" borderId="71" xfId="4" applyFont="1" applyFill="1" applyBorder="1" applyAlignment="1">
      <alignment horizontal="center" vertical="center" wrapText="1"/>
    </xf>
    <xf numFmtId="0" fontId="37" fillId="0" borderId="60" xfId="4" applyFont="1" applyFill="1" applyBorder="1" applyAlignment="1">
      <alignment horizontal="center" vertical="center" wrapText="1"/>
    </xf>
    <xf numFmtId="0" fontId="30" fillId="0" borderId="15" xfId="4" applyFont="1" applyBorder="1" applyAlignment="1">
      <alignment horizontal="center" vertical="top" wrapText="1"/>
    </xf>
    <xf numFmtId="0" fontId="30" fillId="0" borderId="13" xfId="4" applyFont="1" applyBorder="1" applyAlignment="1">
      <alignment horizontal="center" vertical="top" wrapText="1"/>
    </xf>
    <xf numFmtId="0" fontId="34" fillId="0" borderId="93" xfId="4" applyFont="1" applyBorder="1" applyAlignment="1">
      <alignment horizontal="right" vertical="center" wrapText="1"/>
    </xf>
    <xf numFmtId="0" fontId="34" fillId="0" borderId="94" xfId="4" applyFont="1" applyBorder="1" applyAlignment="1">
      <alignment horizontal="right" vertical="center" wrapText="1"/>
    </xf>
    <xf numFmtId="0" fontId="34" fillId="0" borderId="44" xfId="4" applyFont="1" applyBorder="1" applyAlignment="1">
      <alignment horizontal="left" vertical="center"/>
    </xf>
    <xf numFmtId="0" fontId="37" fillId="0" borderId="48" xfId="4" applyFont="1" applyFill="1" applyBorder="1" applyAlignment="1">
      <alignment horizontal="left" vertical="center" wrapText="1"/>
    </xf>
    <xf numFmtId="0" fontId="38" fillId="0" borderId="48" xfId="4" applyFont="1" applyBorder="1" applyAlignment="1">
      <alignment horizontal="left" vertical="center" wrapText="1"/>
    </xf>
    <xf numFmtId="0" fontId="30" fillId="0" borderId="51" xfId="4" applyFont="1" applyFill="1" applyBorder="1" applyAlignment="1">
      <alignment horizontal="center" vertical="top" wrapText="1"/>
    </xf>
    <xf numFmtId="0" fontId="30" fillId="0" borderId="52" xfId="4" applyFont="1" applyFill="1" applyBorder="1" applyAlignment="1">
      <alignment horizontal="center" vertical="top" wrapText="1"/>
    </xf>
    <xf numFmtId="0" fontId="30" fillId="0" borderId="45" xfId="4" applyFont="1" applyFill="1" applyBorder="1" applyAlignment="1">
      <alignment horizontal="center" vertical="top" wrapText="1"/>
    </xf>
    <xf numFmtId="0" fontId="37" fillId="0" borderId="0" xfId="4" applyFont="1" applyBorder="1" applyAlignment="1">
      <alignment horizontal="left" vertical="center" wrapText="1"/>
    </xf>
    <xf numFmtId="0" fontId="37" fillId="0" borderId="65" xfId="4" applyFont="1" applyBorder="1" applyAlignment="1">
      <alignment horizontal="center" vertical="center" wrapText="1"/>
    </xf>
    <xf numFmtId="0" fontId="37" fillId="0" borderId="67" xfId="4" applyFont="1" applyBorder="1" applyAlignment="1">
      <alignment horizontal="center" vertical="center" wrapText="1"/>
    </xf>
    <xf numFmtId="0" fontId="35" fillId="7" borderId="71" xfId="4" applyFont="1" applyFill="1" applyBorder="1" applyAlignment="1">
      <alignment horizontal="center" vertical="center" wrapText="1"/>
    </xf>
    <xf numFmtId="0" fontId="35" fillId="7" borderId="60" xfId="4" applyFont="1" applyFill="1" applyBorder="1" applyAlignment="1">
      <alignment horizontal="center" vertical="center" wrapText="1"/>
    </xf>
    <xf numFmtId="0" fontId="35" fillId="7" borderId="47" xfId="4" applyFont="1" applyFill="1" applyBorder="1" applyAlignment="1">
      <alignment horizontal="center" vertical="center" wrapText="1"/>
    </xf>
    <xf numFmtId="0" fontId="42" fillId="13" borderId="54" xfId="4" applyFont="1" applyFill="1" applyBorder="1" applyAlignment="1">
      <alignment horizontal="center" vertical="top" wrapText="1"/>
    </xf>
    <xf numFmtId="0" fontId="42" fillId="13" borderId="60" xfId="4" applyFont="1" applyFill="1" applyBorder="1" applyAlignment="1">
      <alignment horizontal="center" vertical="top" wrapText="1"/>
    </xf>
    <xf numFmtId="0" fontId="42" fillId="13" borderId="80" xfId="4" applyFont="1" applyFill="1" applyBorder="1" applyAlignment="1">
      <alignment horizontal="center" vertical="top" wrapText="1"/>
    </xf>
    <xf numFmtId="0" fontId="37" fillId="0" borderId="77" xfId="4" applyFont="1" applyBorder="1" applyAlignment="1">
      <alignment horizontal="left" vertical="center" wrapText="1"/>
    </xf>
    <xf numFmtId="0" fontId="35" fillId="7" borderId="65" xfId="4" applyFont="1" applyFill="1" applyBorder="1" applyAlignment="1">
      <alignment horizontal="center" vertical="top" wrapText="1"/>
    </xf>
    <xf numFmtId="0" fontId="35" fillId="7" borderId="67" xfId="4" applyFont="1" applyFill="1" applyBorder="1" applyAlignment="1">
      <alignment horizontal="center" vertical="top" wrapText="1"/>
    </xf>
    <xf numFmtId="0" fontId="34" fillId="0" borderId="44" xfId="4" applyFont="1" applyBorder="1" applyAlignment="1">
      <alignment horizontal="left" vertical="center" wrapText="1"/>
    </xf>
    <xf numFmtId="0" fontId="37" fillId="0" borderId="84" xfId="4" applyFont="1" applyFill="1" applyBorder="1" applyAlignment="1">
      <alignment horizontal="left" vertical="center" wrapText="1"/>
    </xf>
    <xf numFmtId="0" fontId="30" fillId="0" borderId="70" xfId="4" applyFont="1" applyFill="1" applyBorder="1" applyAlignment="1">
      <alignment horizontal="center" vertical="top" wrapText="1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6" fillId="0" borderId="0" xfId="3" applyFont="1" applyAlignment="1">
      <alignment vertical="top" wrapText="1"/>
    </xf>
    <xf numFmtId="0" fontId="31" fillId="0" borderId="0" xfId="4" applyFont="1" applyBorder="1" applyAlignment="1">
      <alignment horizontal="center" vertical="center"/>
    </xf>
    <xf numFmtId="0" fontId="70" fillId="0" borderId="86" xfId="23" applyFont="1" applyBorder="1" applyAlignment="1">
      <alignment horizontal="center"/>
    </xf>
    <xf numFmtId="0" fontId="70" fillId="0" borderId="119" xfId="23" applyFont="1" applyBorder="1" applyAlignment="1">
      <alignment horizontal="center"/>
    </xf>
    <xf numFmtId="0" fontId="70" fillId="0" borderId="112" xfId="23" applyFont="1" applyBorder="1" applyAlignment="1">
      <alignment horizontal="center"/>
    </xf>
    <xf numFmtId="0" fontId="70" fillId="0" borderId="0" xfId="23" applyFont="1" applyBorder="1" applyAlignment="1">
      <alignment horizontal="center"/>
    </xf>
    <xf numFmtId="0" fontId="70" fillId="0" borderId="101" xfId="23" applyFont="1" applyBorder="1" applyAlignment="1">
      <alignment horizontal="center"/>
    </xf>
    <xf numFmtId="0" fontId="70" fillId="0" borderId="24" xfId="23" applyFont="1" applyBorder="1" applyAlignment="1">
      <alignment horizontal="center"/>
    </xf>
    <xf numFmtId="0" fontId="49" fillId="0" borderId="0" xfId="23" applyFont="1" applyBorder="1" applyAlignment="1">
      <alignment horizontal="center" vertical="center"/>
    </xf>
    <xf numFmtId="49" fontId="54" fillId="15" borderId="116" xfId="23" applyNumberFormat="1" applyFont="1" applyFill="1" applyBorder="1" applyAlignment="1" applyProtection="1">
      <alignment horizontal="center" vertical="center" wrapText="1"/>
      <protection locked="0"/>
    </xf>
    <xf numFmtId="49" fontId="54" fillId="15" borderId="117" xfId="23" applyNumberFormat="1" applyFont="1" applyFill="1" applyBorder="1" applyAlignment="1" applyProtection="1">
      <alignment horizontal="center" vertical="center" wrapText="1"/>
      <protection locked="0"/>
    </xf>
    <xf numFmtId="49" fontId="54" fillId="15" borderId="115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54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106" xfId="23" applyNumberFormat="1" applyFont="1" applyFill="1" applyBorder="1" applyAlignment="1" applyProtection="1">
      <alignment horizontal="center" vertical="center" wrapText="1"/>
      <protection locked="0"/>
    </xf>
    <xf numFmtId="49" fontId="55" fillId="15" borderId="47" xfId="23" applyNumberFormat="1" applyFont="1" applyFill="1" applyBorder="1" applyAlignment="1" applyProtection="1">
      <alignment horizontal="center" vertical="center" wrapText="1"/>
      <protection locked="0"/>
    </xf>
    <xf numFmtId="49" fontId="54" fillId="15" borderId="15" xfId="23" applyNumberFormat="1" applyFont="1" applyFill="1" applyBorder="1" applyAlignment="1" applyProtection="1">
      <alignment horizontal="center" vertical="center" wrapText="1"/>
      <protection locked="0"/>
    </xf>
    <xf numFmtId="49" fontId="54" fillId="15" borderId="113" xfId="23" applyNumberFormat="1" applyFont="1" applyFill="1" applyBorder="1" applyAlignment="1" applyProtection="1">
      <alignment horizontal="center" vertical="center" wrapText="1"/>
      <protection locked="0"/>
    </xf>
    <xf numFmtId="49" fontId="54" fillId="15" borderId="13" xfId="23" applyNumberFormat="1" applyFont="1" applyFill="1" applyBorder="1" applyAlignment="1" applyProtection="1">
      <alignment horizontal="center" vertical="center" wrapText="1"/>
      <protection locked="0"/>
    </xf>
    <xf numFmtId="49" fontId="69" fillId="15" borderId="15" xfId="23" applyNumberFormat="1" applyFont="1" applyFill="1" applyBorder="1" applyAlignment="1" applyProtection="1">
      <alignment horizontal="right" vertical="center" wrapText="1"/>
      <protection locked="0"/>
    </xf>
    <xf numFmtId="0" fontId="35" fillId="0" borderId="0" xfId="31" applyFont="1" applyBorder="1" applyAlignment="1">
      <alignment horizontal="right"/>
    </xf>
    <xf numFmtId="0" fontId="49" fillId="0" borderId="24" xfId="31" applyFont="1" applyBorder="1" applyAlignment="1">
      <alignment horizontal="center" vertical="center" wrapText="1"/>
    </xf>
  </cellXfs>
  <cellStyles count="34">
    <cellStyle name="ConditionalStyle_1" xfId="8"/>
    <cellStyle name="Excel Built-in Normal" xfId="9"/>
    <cellStyle name="Normalny" xfId="0" builtinId="0"/>
    <cellStyle name="Normalny 10" xfId="7"/>
    <cellStyle name="Normalny 11" xfId="10"/>
    <cellStyle name="Normalny 12" xfId="11"/>
    <cellStyle name="Normalny 13" xfId="12"/>
    <cellStyle name="Normalny 14" xfId="13"/>
    <cellStyle name="Normalny 15" xfId="14"/>
    <cellStyle name="Normalny 16" xfId="15"/>
    <cellStyle name="Normalny 17" xfId="2"/>
    <cellStyle name="Normalny 18" xfId="16"/>
    <cellStyle name="Normalny 19" xfId="17"/>
    <cellStyle name="Normalny 2" xfId="18"/>
    <cellStyle name="Normalny 20" xfId="19"/>
    <cellStyle name="Normalny 20 2" xfId="5"/>
    <cellStyle name="Normalny 21" xfId="20"/>
    <cellStyle name="Normalny 22" xfId="21"/>
    <cellStyle name="Normalny 23" xfId="33"/>
    <cellStyle name="Normalny 3" xfId="22"/>
    <cellStyle name="Normalny 3 2" xfId="23"/>
    <cellStyle name="Normalny 4" xfId="24"/>
    <cellStyle name="Normalny 4 2" xfId="25"/>
    <cellStyle name="Normalny 5" xfId="26"/>
    <cellStyle name="Normalny 6" xfId="27"/>
    <cellStyle name="Normalny 7" xfId="28"/>
    <cellStyle name="Normalny 8" xfId="29"/>
    <cellStyle name="Normalny 9" xfId="30"/>
    <cellStyle name="Normalny_Przedsiewzięcia FS Zbiorcze 2" xfId="31"/>
    <cellStyle name="Normalny_załaczniki maj" xfId="4"/>
    <cellStyle name="Normalny_załaczniki maj_sołectwa - podział środków 2010" xfId="32"/>
    <cellStyle name="Normalny_Załączniki budżet 2010" xfId="1"/>
    <cellStyle name="Normalny_Zeszyt1" xfId="3"/>
    <cellStyle name="Walutowy_Załączniki budżet 2010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showGridLines="0" topLeftCell="A175" workbookViewId="0">
      <selection activeCell="G180" sqref="G180"/>
    </sheetView>
  </sheetViews>
  <sheetFormatPr defaultRowHeight="12.75" x14ac:dyDescent="0.2"/>
  <cols>
    <col min="1" max="1" width="6.28515625" style="873" customWidth="1"/>
    <col min="2" max="2" width="7.5703125" style="873" customWidth="1"/>
    <col min="3" max="3" width="8.140625" style="873" customWidth="1"/>
    <col min="4" max="4" width="31.28515625" style="873" customWidth="1"/>
    <col min="5" max="5" width="13.140625" style="873" customWidth="1"/>
    <col min="6" max="6" width="12.42578125" style="873" customWidth="1"/>
    <col min="7" max="7" width="13.140625" style="873" customWidth="1"/>
    <col min="8" max="249" width="9.140625" style="873"/>
    <col min="250" max="250" width="2.140625" style="873" customWidth="1"/>
    <col min="251" max="251" width="8.7109375" style="873" customWidth="1"/>
    <col min="252" max="252" width="9.85546875" style="873" customWidth="1"/>
    <col min="253" max="253" width="1" style="873" customWidth="1"/>
    <col min="254" max="254" width="10.85546875" style="873" customWidth="1"/>
    <col min="255" max="255" width="54.5703125" style="873" customWidth="1"/>
    <col min="256" max="257" width="22.85546875" style="873" customWidth="1"/>
    <col min="258" max="258" width="9.85546875" style="873" customWidth="1"/>
    <col min="259" max="259" width="13" style="873" customWidth="1"/>
    <col min="260" max="260" width="1" style="873" customWidth="1"/>
    <col min="261" max="505" width="9.140625" style="873"/>
    <col min="506" max="506" width="2.140625" style="873" customWidth="1"/>
    <col min="507" max="507" width="8.7109375" style="873" customWidth="1"/>
    <col min="508" max="508" width="9.85546875" style="873" customWidth="1"/>
    <col min="509" max="509" width="1" style="873" customWidth="1"/>
    <col min="510" max="510" width="10.85546875" style="873" customWidth="1"/>
    <col min="511" max="511" width="54.5703125" style="873" customWidth="1"/>
    <col min="512" max="513" width="22.85546875" style="873" customWidth="1"/>
    <col min="514" max="514" width="9.85546875" style="873" customWidth="1"/>
    <col min="515" max="515" width="13" style="873" customWidth="1"/>
    <col min="516" max="516" width="1" style="873" customWidth="1"/>
    <col min="517" max="761" width="9.140625" style="873"/>
    <col min="762" max="762" width="2.140625" style="873" customWidth="1"/>
    <col min="763" max="763" width="8.7109375" style="873" customWidth="1"/>
    <col min="764" max="764" width="9.85546875" style="873" customWidth="1"/>
    <col min="765" max="765" width="1" style="873" customWidth="1"/>
    <col min="766" max="766" width="10.85546875" style="873" customWidth="1"/>
    <col min="767" max="767" width="54.5703125" style="873" customWidth="1"/>
    <col min="768" max="769" width="22.85546875" style="873" customWidth="1"/>
    <col min="770" max="770" width="9.85546875" style="873" customWidth="1"/>
    <col min="771" max="771" width="13" style="873" customWidth="1"/>
    <col min="772" max="772" width="1" style="873" customWidth="1"/>
    <col min="773" max="1017" width="9.140625" style="873"/>
    <col min="1018" max="1018" width="2.140625" style="873" customWidth="1"/>
    <col min="1019" max="1019" width="8.7109375" style="873" customWidth="1"/>
    <col min="1020" max="1020" width="9.85546875" style="873" customWidth="1"/>
    <col min="1021" max="1021" width="1" style="873" customWidth="1"/>
    <col min="1022" max="1022" width="10.85546875" style="873" customWidth="1"/>
    <col min="1023" max="1023" width="54.5703125" style="873" customWidth="1"/>
    <col min="1024" max="1025" width="22.85546875" style="873" customWidth="1"/>
    <col min="1026" max="1026" width="9.85546875" style="873" customWidth="1"/>
    <col min="1027" max="1027" width="13" style="873" customWidth="1"/>
    <col min="1028" max="1028" width="1" style="873" customWidth="1"/>
    <col min="1029" max="1273" width="9.140625" style="873"/>
    <col min="1274" max="1274" width="2.140625" style="873" customWidth="1"/>
    <col min="1275" max="1275" width="8.7109375" style="873" customWidth="1"/>
    <col min="1276" max="1276" width="9.85546875" style="873" customWidth="1"/>
    <col min="1277" max="1277" width="1" style="873" customWidth="1"/>
    <col min="1278" max="1278" width="10.85546875" style="873" customWidth="1"/>
    <col min="1279" max="1279" width="54.5703125" style="873" customWidth="1"/>
    <col min="1280" max="1281" width="22.85546875" style="873" customWidth="1"/>
    <col min="1282" max="1282" width="9.85546875" style="873" customWidth="1"/>
    <col min="1283" max="1283" width="13" style="873" customWidth="1"/>
    <col min="1284" max="1284" width="1" style="873" customWidth="1"/>
    <col min="1285" max="1529" width="9.140625" style="873"/>
    <col min="1530" max="1530" width="2.140625" style="873" customWidth="1"/>
    <col min="1531" max="1531" width="8.7109375" style="873" customWidth="1"/>
    <col min="1532" max="1532" width="9.85546875" style="873" customWidth="1"/>
    <col min="1533" max="1533" width="1" style="873" customWidth="1"/>
    <col min="1534" max="1534" width="10.85546875" style="873" customWidth="1"/>
    <col min="1535" max="1535" width="54.5703125" style="873" customWidth="1"/>
    <col min="1536" max="1537" width="22.85546875" style="873" customWidth="1"/>
    <col min="1538" max="1538" width="9.85546875" style="873" customWidth="1"/>
    <col min="1539" max="1539" width="13" style="873" customWidth="1"/>
    <col min="1540" max="1540" width="1" style="873" customWidth="1"/>
    <col min="1541" max="1785" width="9.140625" style="873"/>
    <col min="1786" max="1786" width="2.140625" style="873" customWidth="1"/>
    <col min="1787" max="1787" width="8.7109375" style="873" customWidth="1"/>
    <col min="1788" max="1788" width="9.85546875" style="873" customWidth="1"/>
    <col min="1789" max="1789" width="1" style="873" customWidth="1"/>
    <col min="1790" max="1790" width="10.85546875" style="873" customWidth="1"/>
    <col min="1791" max="1791" width="54.5703125" style="873" customWidth="1"/>
    <col min="1792" max="1793" width="22.85546875" style="873" customWidth="1"/>
    <col min="1794" max="1794" width="9.85546875" style="873" customWidth="1"/>
    <col min="1795" max="1795" width="13" style="873" customWidth="1"/>
    <col min="1796" max="1796" width="1" style="873" customWidth="1"/>
    <col min="1797" max="2041" width="9.140625" style="873"/>
    <col min="2042" max="2042" width="2.140625" style="873" customWidth="1"/>
    <col min="2043" max="2043" width="8.7109375" style="873" customWidth="1"/>
    <col min="2044" max="2044" width="9.85546875" style="873" customWidth="1"/>
    <col min="2045" max="2045" width="1" style="873" customWidth="1"/>
    <col min="2046" max="2046" width="10.85546875" style="873" customWidth="1"/>
    <col min="2047" max="2047" width="54.5703125" style="873" customWidth="1"/>
    <col min="2048" max="2049" width="22.85546875" style="873" customWidth="1"/>
    <col min="2050" max="2050" width="9.85546875" style="873" customWidth="1"/>
    <col min="2051" max="2051" width="13" style="873" customWidth="1"/>
    <col min="2052" max="2052" width="1" style="873" customWidth="1"/>
    <col min="2053" max="2297" width="9.140625" style="873"/>
    <col min="2298" max="2298" width="2.140625" style="873" customWidth="1"/>
    <col min="2299" max="2299" width="8.7109375" style="873" customWidth="1"/>
    <col min="2300" max="2300" width="9.85546875" style="873" customWidth="1"/>
    <col min="2301" max="2301" width="1" style="873" customWidth="1"/>
    <col min="2302" max="2302" width="10.85546875" style="873" customWidth="1"/>
    <col min="2303" max="2303" width="54.5703125" style="873" customWidth="1"/>
    <col min="2304" max="2305" width="22.85546875" style="873" customWidth="1"/>
    <col min="2306" max="2306" width="9.85546875" style="873" customWidth="1"/>
    <col min="2307" max="2307" width="13" style="873" customWidth="1"/>
    <col min="2308" max="2308" width="1" style="873" customWidth="1"/>
    <col min="2309" max="2553" width="9.140625" style="873"/>
    <col min="2554" max="2554" width="2.140625" style="873" customWidth="1"/>
    <col min="2555" max="2555" width="8.7109375" style="873" customWidth="1"/>
    <col min="2556" max="2556" width="9.85546875" style="873" customWidth="1"/>
    <col min="2557" max="2557" width="1" style="873" customWidth="1"/>
    <col min="2558" max="2558" width="10.85546875" style="873" customWidth="1"/>
    <col min="2559" max="2559" width="54.5703125" style="873" customWidth="1"/>
    <col min="2560" max="2561" width="22.85546875" style="873" customWidth="1"/>
    <col min="2562" max="2562" width="9.85546875" style="873" customWidth="1"/>
    <col min="2563" max="2563" width="13" style="873" customWidth="1"/>
    <col min="2564" max="2564" width="1" style="873" customWidth="1"/>
    <col min="2565" max="2809" width="9.140625" style="873"/>
    <col min="2810" max="2810" width="2.140625" style="873" customWidth="1"/>
    <col min="2811" max="2811" width="8.7109375" style="873" customWidth="1"/>
    <col min="2812" max="2812" width="9.85546875" style="873" customWidth="1"/>
    <col min="2813" max="2813" width="1" style="873" customWidth="1"/>
    <col min="2814" max="2814" width="10.85546875" style="873" customWidth="1"/>
    <col min="2815" max="2815" width="54.5703125" style="873" customWidth="1"/>
    <col min="2816" max="2817" width="22.85546875" style="873" customWidth="1"/>
    <col min="2818" max="2818" width="9.85546875" style="873" customWidth="1"/>
    <col min="2819" max="2819" width="13" style="873" customWidth="1"/>
    <col min="2820" max="2820" width="1" style="873" customWidth="1"/>
    <col min="2821" max="3065" width="9.140625" style="873"/>
    <col min="3066" max="3066" width="2.140625" style="873" customWidth="1"/>
    <col min="3067" max="3067" width="8.7109375" style="873" customWidth="1"/>
    <col min="3068" max="3068" width="9.85546875" style="873" customWidth="1"/>
    <col min="3069" max="3069" width="1" style="873" customWidth="1"/>
    <col min="3070" max="3070" width="10.85546875" style="873" customWidth="1"/>
    <col min="3071" max="3071" width="54.5703125" style="873" customWidth="1"/>
    <col min="3072" max="3073" width="22.85546875" style="873" customWidth="1"/>
    <col min="3074" max="3074" width="9.85546875" style="873" customWidth="1"/>
    <col min="3075" max="3075" width="13" style="873" customWidth="1"/>
    <col min="3076" max="3076" width="1" style="873" customWidth="1"/>
    <col min="3077" max="3321" width="9.140625" style="873"/>
    <col min="3322" max="3322" width="2.140625" style="873" customWidth="1"/>
    <col min="3323" max="3323" width="8.7109375" style="873" customWidth="1"/>
    <col min="3324" max="3324" width="9.85546875" style="873" customWidth="1"/>
    <col min="3325" max="3325" width="1" style="873" customWidth="1"/>
    <col min="3326" max="3326" width="10.85546875" style="873" customWidth="1"/>
    <col min="3327" max="3327" width="54.5703125" style="873" customWidth="1"/>
    <col min="3328" max="3329" width="22.85546875" style="873" customWidth="1"/>
    <col min="3330" max="3330" width="9.85546875" style="873" customWidth="1"/>
    <col min="3331" max="3331" width="13" style="873" customWidth="1"/>
    <col min="3332" max="3332" width="1" style="873" customWidth="1"/>
    <col min="3333" max="3577" width="9.140625" style="873"/>
    <col min="3578" max="3578" width="2.140625" style="873" customWidth="1"/>
    <col min="3579" max="3579" width="8.7109375" style="873" customWidth="1"/>
    <col min="3580" max="3580" width="9.85546875" style="873" customWidth="1"/>
    <col min="3581" max="3581" width="1" style="873" customWidth="1"/>
    <col min="3582" max="3582" width="10.85546875" style="873" customWidth="1"/>
    <col min="3583" max="3583" width="54.5703125" style="873" customWidth="1"/>
    <col min="3584" max="3585" width="22.85546875" style="873" customWidth="1"/>
    <col min="3586" max="3586" width="9.85546875" style="873" customWidth="1"/>
    <col min="3587" max="3587" width="13" style="873" customWidth="1"/>
    <col min="3588" max="3588" width="1" style="873" customWidth="1"/>
    <col min="3589" max="3833" width="9.140625" style="873"/>
    <col min="3834" max="3834" width="2.140625" style="873" customWidth="1"/>
    <col min="3835" max="3835" width="8.7109375" style="873" customWidth="1"/>
    <col min="3836" max="3836" width="9.85546875" style="873" customWidth="1"/>
    <col min="3837" max="3837" width="1" style="873" customWidth="1"/>
    <col min="3838" max="3838" width="10.85546875" style="873" customWidth="1"/>
    <col min="3839" max="3839" width="54.5703125" style="873" customWidth="1"/>
    <col min="3840" max="3841" width="22.85546875" style="873" customWidth="1"/>
    <col min="3842" max="3842" width="9.85546875" style="873" customWidth="1"/>
    <col min="3843" max="3843" width="13" style="873" customWidth="1"/>
    <col min="3844" max="3844" width="1" style="873" customWidth="1"/>
    <col min="3845" max="4089" width="9.140625" style="873"/>
    <col min="4090" max="4090" width="2.140625" style="873" customWidth="1"/>
    <col min="4091" max="4091" width="8.7109375" style="873" customWidth="1"/>
    <col min="4092" max="4092" width="9.85546875" style="873" customWidth="1"/>
    <col min="4093" max="4093" width="1" style="873" customWidth="1"/>
    <col min="4094" max="4094" width="10.85546875" style="873" customWidth="1"/>
    <col min="4095" max="4095" width="54.5703125" style="873" customWidth="1"/>
    <col min="4096" max="4097" width="22.85546875" style="873" customWidth="1"/>
    <col min="4098" max="4098" width="9.85546875" style="873" customWidth="1"/>
    <col min="4099" max="4099" width="13" style="873" customWidth="1"/>
    <col min="4100" max="4100" width="1" style="873" customWidth="1"/>
    <col min="4101" max="4345" width="9.140625" style="873"/>
    <col min="4346" max="4346" width="2.140625" style="873" customWidth="1"/>
    <col min="4347" max="4347" width="8.7109375" style="873" customWidth="1"/>
    <col min="4348" max="4348" width="9.85546875" style="873" customWidth="1"/>
    <col min="4349" max="4349" width="1" style="873" customWidth="1"/>
    <col min="4350" max="4350" width="10.85546875" style="873" customWidth="1"/>
    <col min="4351" max="4351" width="54.5703125" style="873" customWidth="1"/>
    <col min="4352" max="4353" width="22.85546875" style="873" customWidth="1"/>
    <col min="4354" max="4354" width="9.85546875" style="873" customWidth="1"/>
    <col min="4355" max="4355" width="13" style="873" customWidth="1"/>
    <col min="4356" max="4356" width="1" style="873" customWidth="1"/>
    <col min="4357" max="4601" width="9.140625" style="873"/>
    <col min="4602" max="4602" width="2.140625" style="873" customWidth="1"/>
    <col min="4603" max="4603" width="8.7109375" style="873" customWidth="1"/>
    <col min="4604" max="4604" width="9.85546875" style="873" customWidth="1"/>
    <col min="4605" max="4605" width="1" style="873" customWidth="1"/>
    <col min="4606" max="4606" width="10.85546875" style="873" customWidth="1"/>
    <col min="4607" max="4607" width="54.5703125" style="873" customWidth="1"/>
    <col min="4608" max="4609" width="22.85546875" style="873" customWidth="1"/>
    <col min="4610" max="4610" width="9.85546875" style="873" customWidth="1"/>
    <col min="4611" max="4611" width="13" style="873" customWidth="1"/>
    <col min="4612" max="4612" width="1" style="873" customWidth="1"/>
    <col min="4613" max="4857" width="9.140625" style="873"/>
    <col min="4858" max="4858" width="2.140625" style="873" customWidth="1"/>
    <col min="4859" max="4859" width="8.7109375" style="873" customWidth="1"/>
    <col min="4860" max="4860" width="9.85546875" style="873" customWidth="1"/>
    <col min="4861" max="4861" width="1" style="873" customWidth="1"/>
    <col min="4862" max="4862" width="10.85546875" style="873" customWidth="1"/>
    <col min="4863" max="4863" width="54.5703125" style="873" customWidth="1"/>
    <col min="4864" max="4865" width="22.85546875" style="873" customWidth="1"/>
    <col min="4866" max="4866" width="9.85546875" style="873" customWidth="1"/>
    <col min="4867" max="4867" width="13" style="873" customWidth="1"/>
    <col min="4868" max="4868" width="1" style="873" customWidth="1"/>
    <col min="4869" max="5113" width="9.140625" style="873"/>
    <col min="5114" max="5114" width="2.140625" style="873" customWidth="1"/>
    <col min="5115" max="5115" width="8.7109375" style="873" customWidth="1"/>
    <col min="5116" max="5116" width="9.85546875" style="873" customWidth="1"/>
    <col min="5117" max="5117" width="1" style="873" customWidth="1"/>
    <col min="5118" max="5118" width="10.85546875" style="873" customWidth="1"/>
    <col min="5119" max="5119" width="54.5703125" style="873" customWidth="1"/>
    <col min="5120" max="5121" width="22.85546875" style="873" customWidth="1"/>
    <col min="5122" max="5122" width="9.85546875" style="873" customWidth="1"/>
    <col min="5123" max="5123" width="13" style="873" customWidth="1"/>
    <col min="5124" max="5124" width="1" style="873" customWidth="1"/>
    <col min="5125" max="5369" width="9.140625" style="873"/>
    <col min="5370" max="5370" width="2.140625" style="873" customWidth="1"/>
    <col min="5371" max="5371" width="8.7109375" style="873" customWidth="1"/>
    <col min="5372" max="5372" width="9.85546875" style="873" customWidth="1"/>
    <col min="5373" max="5373" width="1" style="873" customWidth="1"/>
    <col min="5374" max="5374" width="10.85546875" style="873" customWidth="1"/>
    <col min="5375" max="5375" width="54.5703125" style="873" customWidth="1"/>
    <col min="5376" max="5377" width="22.85546875" style="873" customWidth="1"/>
    <col min="5378" max="5378" width="9.85546875" style="873" customWidth="1"/>
    <col min="5379" max="5379" width="13" style="873" customWidth="1"/>
    <col min="5380" max="5380" width="1" style="873" customWidth="1"/>
    <col min="5381" max="5625" width="9.140625" style="873"/>
    <col min="5626" max="5626" width="2.140625" style="873" customWidth="1"/>
    <col min="5627" max="5627" width="8.7109375" style="873" customWidth="1"/>
    <col min="5628" max="5628" width="9.85546875" style="873" customWidth="1"/>
    <col min="5629" max="5629" width="1" style="873" customWidth="1"/>
    <col min="5630" max="5630" width="10.85546875" style="873" customWidth="1"/>
    <col min="5631" max="5631" width="54.5703125" style="873" customWidth="1"/>
    <col min="5632" max="5633" width="22.85546875" style="873" customWidth="1"/>
    <col min="5634" max="5634" width="9.85546875" style="873" customWidth="1"/>
    <col min="5635" max="5635" width="13" style="873" customWidth="1"/>
    <col min="5636" max="5636" width="1" style="873" customWidth="1"/>
    <col min="5637" max="5881" width="9.140625" style="873"/>
    <col min="5882" max="5882" width="2.140625" style="873" customWidth="1"/>
    <col min="5883" max="5883" width="8.7109375" style="873" customWidth="1"/>
    <col min="5884" max="5884" width="9.85546875" style="873" customWidth="1"/>
    <col min="5885" max="5885" width="1" style="873" customWidth="1"/>
    <col min="5886" max="5886" width="10.85546875" style="873" customWidth="1"/>
    <col min="5887" max="5887" width="54.5703125" style="873" customWidth="1"/>
    <col min="5888" max="5889" width="22.85546875" style="873" customWidth="1"/>
    <col min="5890" max="5890" width="9.85546875" style="873" customWidth="1"/>
    <col min="5891" max="5891" width="13" style="873" customWidth="1"/>
    <col min="5892" max="5892" width="1" style="873" customWidth="1"/>
    <col min="5893" max="6137" width="9.140625" style="873"/>
    <col min="6138" max="6138" width="2.140625" style="873" customWidth="1"/>
    <col min="6139" max="6139" width="8.7109375" style="873" customWidth="1"/>
    <col min="6140" max="6140" width="9.85546875" style="873" customWidth="1"/>
    <col min="6141" max="6141" width="1" style="873" customWidth="1"/>
    <col min="6142" max="6142" width="10.85546875" style="873" customWidth="1"/>
    <col min="6143" max="6143" width="54.5703125" style="873" customWidth="1"/>
    <col min="6144" max="6145" width="22.85546875" style="873" customWidth="1"/>
    <col min="6146" max="6146" width="9.85546875" style="873" customWidth="1"/>
    <col min="6147" max="6147" width="13" style="873" customWidth="1"/>
    <col min="6148" max="6148" width="1" style="873" customWidth="1"/>
    <col min="6149" max="6393" width="9.140625" style="873"/>
    <col min="6394" max="6394" width="2.140625" style="873" customWidth="1"/>
    <col min="6395" max="6395" width="8.7109375" style="873" customWidth="1"/>
    <col min="6396" max="6396" width="9.85546875" style="873" customWidth="1"/>
    <col min="6397" max="6397" width="1" style="873" customWidth="1"/>
    <col min="6398" max="6398" width="10.85546875" style="873" customWidth="1"/>
    <col min="6399" max="6399" width="54.5703125" style="873" customWidth="1"/>
    <col min="6400" max="6401" width="22.85546875" style="873" customWidth="1"/>
    <col min="6402" max="6402" width="9.85546875" style="873" customWidth="1"/>
    <col min="6403" max="6403" width="13" style="873" customWidth="1"/>
    <col min="6404" max="6404" width="1" style="873" customWidth="1"/>
    <col min="6405" max="6649" width="9.140625" style="873"/>
    <col min="6650" max="6650" width="2.140625" style="873" customWidth="1"/>
    <col min="6651" max="6651" width="8.7109375" style="873" customWidth="1"/>
    <col min="6652" max="6652" width="9.85546875" style="873" customWidth="1"/>
    <col min="6653" max="6653" width="1" style="873" customWidth="1"/>
    <col min="6654" max="6654" width="10.85546875" style="873" customWidth="1"/>
    <col min="6655" max="6655" width="54.5703125" style="873" customWidth="1"/>
    <col min="6656" max="6657" width="22.85546875" style="873" customWidth="1"/>
    <col min="6658" max="6658" width="9.85546875" style="873" customWidth="1"/>
    <col min="6659" max="6659" width="13" style="873" customWidth="1"/>
    <col min="6660" max="6660" width="1" style="873" customWidth="1"/>
    <col min="6661" max="6905" width="9.140625" style="873"/>
    <col min="6906" max="6906" width="2.140625" style="873" customWidth="1"/>
    <col min="6907" max="6907" width="8.7109375" style="873" customWidth="1"/>
    <col min="6908" max="6908" width="9.85546875" style="873" customWidth="1"/>
    <col min="6909" max="6909" width="1" style="873" customWidth="1"/>
    <col min="6910" max="6910" width="10.85546875" style="873" customWidth="1"/>
    <col min="6911" max="6911" width="54.5703125" style="873" customWidth="1"/>
    <col min="6912" max="6913" width="22.85546875" style="873" customWidth="1"/>
    <col min="6914" max="6914" width="9.85546875" style="873" customWidth="1"/>
    <col min="6915" max="6915" width="13" style="873" customWidth="1"/>
    <col min="6916" max="6916" width="1" style="873" customWidth="1"/>
    <col min="6917" max="7161" width="9.140625" style="873"/>
    <col min="7162" max="7162" width="2.140625" style="873" customWidth="1"/>
    <col min="7163" max="7163" width="8.7109375" style="873" customWidth="1"/>
    <col min="7164" max="7164" width="9.85546875" style="873" customWidth="1"/>
    <col min="7165" max="7165" width="1" style="873" customWidth="1"/>
    <col min="7166" max="7166" width="10.85546875" style="873" customWidth="1"/>
    <col min="7167" max="7167" width="54.5703125" style="873" customWidth="1"/>
    <col min="7168" max="7169" width="22.85546875" style="873" customWidth="1"/>
    <col min="7170" max="7170" width="9.85546875" style="873" customWidth="1"/>
    <col min="7171" max="7171" width="13" style="873" customWidth="1"/>
    <col min="7172" max="7172" width="1" style="873" customWidth="1"/>
    <col min="7173" max="7417" width="9.140625" style="873"/>
    <col min="7418" max="7418" width="2.140625" style="873" customWidth="1"/>
    <col min="7419" max="7419" width="8.7109375" style="873" customWidth="1"/>
    <col min="7420" max="7420" width="9.85546875" style="873" customWidth="1"/>
    <col min="7421" max="7421" width="1" style="873" customWidth="1"/>
    <col min="7422" max="7422" width="10.85546875" style="873" customWidth="1"/>
    <col min="7423" max="7423" width="54.5703125" style="873" customWidth="1"/>
    <col min="7424" max="7425" width="22.85546875" style="873" customWidth="1"/>
    <col min="7426" max="7426" width="9.85546875" style="873" customWidth="1"/>
    <col min="7427" max="7427" width="13" style="873" customWidth="1"/>
    <col min="7428" max="7428" width="1" style="873" customWidth="1"/>
    <col min="7429" max="7673" width="9.140625" style="873"/>
    <col min="7674" max="7674" width="2.140625" style="873" customWidth="1"/>
    <col min="7675" max="7675" width="8.7109375" style="873" customWidth="1"/>
    <col min="7676" max="7676" width="9.85546875" style="873" customWidth="1"/>
    <col min="7677" max="7677" width="1" style="873" customWidth="1"/>
    <col min="7678" max="7678" width="10.85546875" style="873" customWidth="1"/>
    <col min="7679" max="7679" width="54.5703125" style="873" customWidth="1"/>
    <col min="7680" max="7681" width="22.85546875" style="873" customWidth="1"/>
    <col min="7682" max="7682" width="9.85546875" style="873" customWidth="1"/>
    <col min="7683" max="7683" width="13" style="873" customWidth="1"/>
    <col min="7684" max="7684" width="1" style="873" customWidth="1"/>
    <col min="7685" max="7929" width="9.140625" style="873"/>
    <col min="7930" max="7930" width="2.140625" style="873" customWidth="1"/>
    <col min="7931" max="7931" width="8.7109375" style="873" customWidth="1"/>
    <col min="7932" max="7932" width="9.85546875" style="873" customWidth="1"/>
    <col min="7933" max="7933" width="1" style="873" customWidth="1"/>
    <col min="7934" max="7934" width="10.85546875" style="873" customWidth="1"/>
    <col min="7935" max="7935" width="54.5703125" style="873" customWidth="1"/>
    <col min="7936" max="7937" width="22.85546875" style="873" customWidth="1"/>
    <col min="7938" max="7938" width="9.85546875" style="873" customWidth="1"/>
    <col min="7939" max="7939" width="13" style="873" customWidth="1"/>
    <col min="7940" max="7940" width="1" style="873" customWidth="1"/>
    <col min="7941" max="8185" width="9.140625" style="873"/>
    <col min="8186" max="8186" width="2.140625" style="873" customWidth="1"/>
    <col min="8187" max="8187" width="8.7109375" style="873" customWidth="1"/>
    <col min="8188" max="8188" width="9.85546875" style="873" customWidth="1"/>
    <col min="8189" max="8189" width="1" style="873" customWidth="1"/>
    <col min="8190" max="8190" width="10.85546875" style="873" customWidth="1"/>
    <col min="8191" max="8191" width="54.5703125" style="873" customWidth="1"/>
    <col min="8192" max="8193" width="22.85546875" style="873" customWidth="1"/>
    <col min="8194" max="8194" width="9.85546875" style="873" customWidth="1"/>
    <col min="8195" max="8195" width="13" style="873" customWidth="1"/>
    <col min="8196" max="8196" width="1" style="873" customWidth="1"/>
    <col min="8197" max="8441" width="9.140625" style="873"/>
    <col min="8442" max="8442" width="2.140625" style="873" customWidth="1"/>
    <col min="8443" max="8443" width="8.7109375" style="873" customWidth="1"/>
    <col min="8444" max="8444" width="9.85546875" style="873" customWidth="1"/>
    <col min="8445" max="8445" width="1" style="873" customWidth="1"/>
    <col min="8446" max="8446" width="10.85546875" style="873" customWidth="1"/>
    <col min="8447" max="8447" width="54.5703125" style="873" customWidth="1"/>
    <col min="8448" max="8449" width="22.85546875" style="873" customWidth="1"/>
    <col min="8450" max="8450" width="9.85546875" style="873" customWidth="1"/>
    <col min="8451" max="8451" width="13" style="873" customWidth="1"/>
    <col min="8452" max="8452" width="1" style="873" customWidth="1"/>
    <col min="8453" max="8697" width="9.140625" style="873"/>
    <col min="8698" max="8698" width="2.140625" style="873" customWidth="1"/>
    <col min="8699" max="8699" width="8.7109375" style="873" customWidth="1"/>
    <col min="8700" max="8700" width="9.85546875" style="873" customWidth="1"/>
    <col min="8701" max="8701" width="1" style="873" customWidth="1"/>
    <col min="8702" max="8702" width="10.85546875" style="873" customWidth="1"/>
    <col min="8703" max="8703" width="54.5703125" style="873" customWidth="1"/>
    <col min="8704" max="8705" width="22.85546875" style="873" customWidth="1"/>
    <col min="8706" max="8706" width="9.85546875" style="873" customWidth="1"/>
    <col min="8707" max="8707" width="13" style="873" customWidth="1"/>
    <col min="8708" max="8708" width="1" style="873" customWidth="1"/>
    <col min="8709" max="8953" width="9.140625" style="873"/>
    <col min="8954" max="8954" width="2.140625" style="873" customWidth="1"/>
    <col min="8955" max="8955" width="8.7109375" style="873" customWidth="1"/>
    <col min="8956" max="8956" width="9.85546875" style="873" customWidth="1"/>
    <col min="8957" max="8957" width="1" style="873" customWidth="1"/>
    <col min="8958" max="8958" width="10.85546875" style="873" customWidth="1"/>
    <col min="8959" max="8959" width="54.5703125" style="873" customWidth="1"/>
    <col min="8960" max="8961" width="22.85546875" style="873" customWidth="1"/>
    <col min="8962" max="8962" width="9.85546875" style="873" customWidth="1"/>
    <col min="8963" max="8963" width="13" style="873" customWidth="1"/>
    <col min="8964" max="8964" width="1" style="873" customWidth="1"/>
    <col min="8965" max="9209" width="9.140625" style="873"/>
    <col min="9210" max="9210" width="2.140625" style="873" customWidth="1"/>
    <col min="9211" max="9211" width="8.7109375" style="873" customWidth="1"/>
    <col min="9212" max="9212" width="9.85546875" style="873" customWidth="1"/>
    <col min="9213" max="9213" width="1" style="873" customWidth="1"/>
    <col min="9214" max="9214" width="10.85546875" style="873" customWidth="1"/>
    <col min="9215" max="9215" width="54.5703125" style="873" customWidth="1"/>
    <col min="9216" max="9217" width="22.85546875" style="873" customWidth="1"/>
    <col min="9218" max="9218" width="9.85546875" style="873" customWidth="1"/>
    <col min="9219" max="9219" width="13" style="873" customWidth="1"/>
    <col min="9220" max="9220" width="1" style="873" customWidth="1"/>
    <col min="9221" max="9465" width="9.140625" style="873"/>
    <col min="9466" max="9466" width="2.140625" style="873" customWidth="1"/>
    <col min="9467" max="9467" width="8.7109375" style="873" customWidth="1"/>
    <col min="9468" max="9468" width="9.85546875" style="873" customWidth="1"/>
    <col min="9469" max="9469" width="1" style="873" customWidth="1"/>
    <col min="9470" max="9470" width="10.85546875" style="873" customWidth="1"/>
    <col min="9471" max="9471" width="54.5703125" style="873" customWidth="1"/>
    <col min="9472" max="9473" width="22.85546875" style="873" customWidth="1"/>
    <col min="9474" max="9474" width="9.85546875" style="873" customWidth="1"/>
    <col min="9475" max="9475" width="13" style="873" customWidth="1"/>
    <col min="9476" max="9476" width="1" style="873" customWidth="1"/>
    <col min="9477" max="9721" width="9.140625" style="873"/>
    <col min="9722" max="9722" width="2.140625" style="873" customWidth="1"/>
    <col min="9723" max="9723" width="8.7109375" style="873" customWidth="1"/>
    <col min="9724" max="9724" width="9.85546875" style="873" customWidth="1"/>
    <col min="9725" max="9725" width="1" style="873" customWidth="1"/>
    <col min="9726" max="9726" width="10.85546875" style="873" customWidth="1"/>
    <col min="9727" max="9727" width="54.5703125" style="873" customWidth="1"/>
    <col min="9728" max="9729" width="22.85546875" style="873" customWidth="1"/>
    <col min="9730" max="9730" width="9.85546875" style="873" customWidth="1"/>
    <col min="9731" max="9731" width="13" style="873" customWidth="1"/>
    <col min="9732" max="9732" width="1" style="873" customWidth="1"/>
    <col min="9733" max="9977" width="9.140625" style="873"/>
    <col min="9978" max="9978" width="2.140625" style="873" customWidth="1"/>
    <col min="9979" max="9979" width="8.7109375" style="873" customWidth="1"/>
    <col min="9980" max="9980" width="9.85546875" style="873" customWidth="1"/>
    <col min="9981" max="9981" width="1" style="873" customWidth="1"/>
    <col min="9982" max="9982" width="10.85546875" style="873" customWidth="1"/>
    <col min="9983" max="9983" width="54.5703125" style="873" customWidth="1"/>
    <col min="9984" max="9985" width="22.85546875" style="873" customWidth="1"/>
    <col min="9986" max="9986" width="9.85546875" style="873" customWidth="1"/>
    <col min="9987" max="9987" width="13" style="873" customWidth="1"/>
    <col min="9988" max="9988" width="1" style="873" customWidth="1"/>
    <col min="9989" max="10233" width="9.140625" style="873"/>
    <col min="10234" max="10234" width="2.140625" style="873" customWidth="1"/>
    <col min="10235" max="10235" width="8.7109375" style="873" customWidth="1"/>
    <col min="10236" max="10236" width="9.85546875" style="873" customWidth="1"/>
    <col min="10237" max="10237" width="1" style="873" customWidth="1"/>
    <col min="10238" max="10238" width="10.85546875" style="873" customWidth="1"/>
    <col min="10239" max="10239" width="54.5703125" style="873" customWidth="1"/>
    <col min="10240" max="10241" width="22.85546875" style="873" customWidth="1"/>
    <col min="10242" max="10242" width="9.85546875" style="873" customWidth="1"/>
    <col min="10243" max="10243" width="13" style="873" customWidth="1"/>
    <col min="10244" max="10244" width="1" style="873" customWidth="1"/>
    <col min="10245" max="10489" width="9.140625" style="873"/>
    <col min="10490" max="10490" width="2.140625" style="873" customWidth="1"/>
    <col min="10491" max="10491" width="8.7109375" style="873" customWidth="1"/>
    <col min="10492" max="10492" width="9.85546875" style="873" customWidth="1"/>
    <col min="10493" max="10493" width="1" style="873" customWidth="1"/>
    <col min="10494" max="10494" width="10.85546875" style="873" customWidth="1"/>
    <col min="10495" max="10495" width="54.5703125" style="873" customWidth="1"/>
    <col min="10496" max="10497" width="22.85546875" style="873" customWidth="1"/>
    <col min="10498" max="10498" width="9.85546875" style="873" customWidth="1"/>
    <col min="10499" max="10499" width="13" style="873" customWidth="1"/>
    <col min="10500" max="10500" width="1" style="873" customWidth="1"/>
    <col min="10501" max="10745" width="9.140625" style="873"/>
    <col min="10746" max="10746" width="2.140625" style="873" customWidth="1"/>
    <col min="10747" max="10747" width="8.7109375" style="873" customWidth="1"/>
    <col min="10748" max="10748" width="9.85546875" style="873" customWidth="1"/>
    <col min="10749" max="10749" width="1" style="873" customWidth="1"/>
    <col min="10750" max="10750" width="10.85546875" style="873" customWidth="1"/>
    <col min="10751" max="10751" width="54.5703125" style="873" customWidth="1"/>
    <col min="10752" max="10753" width="22.85546875" style="873" customWidth="1"/>
    <col min="10754" max="10754" width="9.85546875" style="873" customWidth="1"/>
    <col min="10755" max="10755" width="13" style="873" customWidth="1"/>
    <col min="10756" max="10756" width="1" style="873" customWidth="1"/>
    <col min="10757" max="11001" width="9.140625" style="873"/>
    <col min="11002" max="11002" width="2.140625" style="873" customWidth="1"/>
    <col min="11003" max="11003" width="8.7109375" style="873" customWidth="1"/>
    <col min="11004" max="11004" width="9.85546875" style="873" customWidth="1"/>
    <col min="11005" max="11005" width="1" style="873" customWidth="1"/>
    <col min="11006" max="11006" width="10.85546875" style="873" customWidth="1"/>
    <col min="11007" max="11007" width="54.5703125" style="873" customWidth="1"/>
    <col min="11008" max="11009" width="22.85546875" style="873" customWidth="1"/>
    <col min="11010" max="11010" width="9.85546875" style="873" customWidth="1"/>
    <col min="11011" max="11011" width="13" style="873" customWidth="1"/>
    <col min="11012" max="11012" width="1" style="873" customWidth="1"/>
    <col min="11013" max="11257" width="9.140625" style="873"/>
    <col min="11258" max="11258" width="2.140625" style="873" customWidth="1"/>
    <col min="11259" max="11259" width="8.7109375" style="873" customWidth="1"/>
    <col min="11260" max="11260" width="9.85546875" style="873" customWidth="1"/>
    <col min="11261" max="11261" width="1" style="873" customWidth="1"/>
    <col min="11262" max="11262" width="10.85546875" style="873" customWidth="1"/>
    <col min="11263" max="11263" width="54.5703125" style="873" customWidth="1"/>
    <col min="11264" max="11265" width="22.85546875" style="873" customWidth="1"/>
    <col min="11266" max="11266" width="9.85546875" style="873" customWidth="1"/>
    <col min="11267" max="11267" width="13" style="873" customWidth="1"/>
    <col min="11268" max="11268" width="1" style="873" customWidth="1"/>
    <col min="11269" max="11513" width="9.140625" style="873"/>
    <col min="11514" max="11514" width="2.140625" style="873" customWidth="1"/>
    <col min="11515" max="11515" width="8.7109375" style="873" customWidth="1"/>
    <col min="11516" max="11516" width="9.85546875" style="873" customWidth="1"/>
    <col min="11517" max="11517" width="1" style="873" customWidth="1"/>
    <col min="11518" max="11518" width="10.85546875" style="873" customWidth="1"/>
    <col min="11519" max="11519" width="54.5703125" style="873" customWidth="1"/>
    <col min="11520" max="11521" width="22.85546875" style="873" customWidth="1"/>
    <col min="11522" max="11522" width="9.85546875" style="873" customWidth="1"/>
    <col min="11523" max="11523" width="13" style="873" customWidth="1"/>
    <col min="11524" max="11524" width="1" style="873" customWidth="1"/>
    <col min="11525" max="11769" width="9.140625" style="873"/>
    <col min="11770" max="11770" width="2.140625" style="873" customWidth="1"/>
    <col min="11771" max="11771" width="8.7109375" style="873" customWidth="1"/>
    <col min="11772" max="11772" width="9.85546875" style="873" customWidth="1"/>
    <col min="11773" max="11773" width="1" style="873" customWidth="1"/>
    <col min="11774" max="11774" width="10.85546875" style="873" customWidth="1"/>
    <col min="11775" max="11775" width="54.5703125" style="873" customWidth="1"/>
    <col min="11776" max="11777" width="22.85546875" style="873" customWidth="1"/>
    <col min="11778" max="11778" width="9.85546875" style="873" customWidth="1"/>
    <col min="11779" max="11779" width="13" style="873" customWidth="1"/>
    <col min="11780" max="11780" width="1" style="873" customWidth="1"/>
    <col min="11781" max="12025" width="9.140625" style="873"/>
    <col min="12026" max="12026" width="2.140625" style="873" customWidth="1"/>
    <col min="12027" max="12027" width="8.7109375" style="873" customWidth="1"/>
    <col min="12028" max="12028" width="9.85546875" style="873" customWidth="1"/>
    <col min="12029" max="12029" width="1" style="873" customWidth="1"/>
    <col min="12030" max="12030" width="10.85546875" style="873" customWidth="1"/>
    <col min="12031" max="12031" width="54.5703125" style="873" customWidth="1"/>
    <col min="12032" max="12033" width="22.85546875" style="873" customWidth="1"/>
    <col min="12034" max="12034" width="9.85546875" style="873" customWidth="1"/>
    <col min="12035" max="12035" width="13" style="873" customWidth="1"/>
    <col min="12036" max="12036" width="1" style="873" customWidth="1"/>
    <col min="12037" max="12281" width="9.140625" style="873"/>
    <col min="12282" max="12282" width="2.140625" style="873" customWidth="1"/>
    <col min="12283" max="12283" width="8.7109375" style="873" customWidth="1"/>
    <col min="12284" max="12284" width="9.85546875" style="873" customWidth="1"/>
    <col min="12285" max="12285" width="1" style="873" customWidth="1"/>
    <col min="12286" max="12286" width="10.85546875" style="873" customWidth="1"/>
    <col min="12287" max="12287" width="54.5703125" style="873" customWidth="1"/>
    <col min="12288" max="12289" width="22.85546875" style="873" customWidth="1"/>
    <col min="12290" max="12290" width="9.85546875" style="873" customWidth="1"/>
    <col min="12291" max="12291" width="13" style="873" customWidth="1"/>
    <col min="12292" max="12292" width="1" style="873" customWidth="1"/>
    <col min="12293" max="12537" width="9.140625" style="873"/>
    <col min="12538" max="12538" width="2.140625" style="873" customWidth="1"/>
    <col min="12539" max="12539" width="8.7109375" style="873" customWidth="1"/>
    <col min="12540" max="12540" width="9.85546875" style="873" customWidth="1"/>
    <col min="12541" max="12541" width="1" style="873" customWidth="1"/>
    <col min="12542" max="12542" width="10.85546875" style="873" customWidth="1"/>
    <col min="12543" max="12543" width="54.5703125" style="873" customWidth="1"/>
    <col min="12544" max="12545" width="22.85546875" style="873" customWidth="1"/>
    <col min="12546" max="12546" width="9.85546875" style="873" customWidth="1"/>
    <col min="12547" max="12547" width="13" style="873" customWidth="1"/>
    <col min="12548" max="12548" width="1" style="873" customWidth="1"/>
    <col min="12549" max="12793" width="9.140625" style="873"/>
    <col min="12794" max="12794" width="2.140625" style="873" customWidth="1"/>
    <col min="12795" max="12795" width="8.7109375" style="873" customWidth="1"/>
    <col min="12796" max="12796" width="9.85546875" style="873" customWidth="1"/>
    <col min="12797" max="12797" width="1" style="873" customWidth="1"/>
    <col min="12798" max="12798" width="10.85546875" style="873" customWidth="1"/>
    <col min="12799" max="12799" width="54.5703125" style="873" customWidth="1"/>
    <col min="12800" max="12801" width="22.85546875" style="873" customWidth="1"/>
    <col min="12802" max="12802" width="9.85546875" style="873" customWidth="1"/>
    <col min="12803" max="12803" width="13" style="873" customWidth="1"/>
    <col min="12804" max="12804" width="1" style="873" customWidth="1"/>
    <col min="12805" max="13049" width="9.140625" style="873"/>
    <col min="13050" max="13050" width="2.140625" style="873" customWidth="1"/>
    <col min="13051" max="13051" width="8.7109375" style="873" customWidth="1"/>
    <col min="13052" max="13052" width="9.85546875" style="873" customWidth="1"/>
    <col min="13053" max="13053" width="1" style="873" customWidth="1"/>
    <col min="13054" max="13054" width="10.85546875" style="873" customWidth="1"/>
    <col min="13055" max="13055" width="54.5703125" style="873" customWidth="1"/>
    <col min="13056" max="13057" width="22.85546875" style="873" customWidth="1"/>
    <col min="13058" max="13058" width="9.85546875" style="873" customWidth="1"/>
    <col min="13059" max="13059" width="13" style="873" customWidth="1"/>
    <col min="13060" max="13060" width="1" style="873" customWidth="1"/>
    <col min="13061" max="13305" width="9.140625" style="873"/>
    <col min="13306" max="13306" width="2.140625" style="873" customWidth="1"/>
    <col min="13307" max="13307" width="8.7109375" style="873" customWidth="1"/>
    <col min="13308" max="13308" width="9.85546875" style="873" customWidth="1"/>
    <col min="13309" max="13309" width="1" style="873" customWidth="1"/>
    <col min="13310" max="13310" width="10.85546875" style="873" customWidth="1"/>
    <col min="13311" max="13311" width="54.5703125" style="873" customWidth="1"/>
    <col min="13312" max="13313" width="22.85546875" style="873" customWidth="1"/>
    <col min="13314" max="13314" width="9.85546875" style="873" customWidth="1"/>
    <col min="13315" max="13315" width="13" style="873" customWidth="1"/>
    <col min="13316" max="13316" width="1" style="873" customWidth="1"/>
    <col min="13317" max="13561" width="9.140625" style="873"/>
    <col min="13562" max="13562" width="2.140625" style="873" customWidth="1"/>
    <col min="13563" max="13563" width="8.7109375" style="873" customWidth="1"/>
    <col min="13564" max="13564" width="9.85546875" style="873" customWidth="1"/>
    <col min="13565" max="13565" width="1" style="873" customWidth="1"/>
    <col min="13566" max="13566" width="10.85546875" style="873" customWidth="1"/>
    <col min="13567" max="13567" width="54.5703125" style="873" customWidth="1"/>
    <col min="13568" max="13569" width="22.85546875" style="873" customWidth="1"/>
    <col min="13570" max="13570" width="9.85546875" style="873" customWidth="1"/>
    <col min="13571" max="13571" width="13" style="873" customWidth="1"/>
    <col min="13572" max="13572" width="1" style="873" customWidth="1"/>
    <col min="13573" max="13817" width="9.140625" style="873"/>
    <col min="13818" max="13818" width="2.140625" style="873" customWidth="1"/>
    <col min="13819" max="13819" width="8.7109375" style="873" customWidth="1"/>
    <col min="13820" max="13820" width="9.85546875" style="873" customWidth="1"/>
    <col min="13821" max="13821" width="1" style="873" customWidth="1"/>
    <col min="13822" max="13822" width="10.85546875" style="873" customWidth="1"/>
    <col min="13823" max="13823" width="54.5703125" style="873" customWidth="1"/>
    <col min="13824" max="13825" width="22.85546875" style="873" customWidth="1"/>
    <col min="13826" max="13826" width="9.85546875" style="873" customWidth="1"/>
    <col min="13827" max="13827" width="13" style="873" customWidth="1"/>
    <col min="13828" max="13828" width="1" style="873" customWidth="1"/>
    <col min="13829" max="14073" width="9.140625" style="873"/>
    <col min="14074" max="14074" width="2.140625" style="873" customWidth="1"/>
    <col min="14075" max="14075" width="8.7109375" style="873" customWidth="1"/>
    <col min="14076" max="14076" width="9.85546875" style="873" customWidth="1"/>
    <col min="14077" max="14077" width="1" style="873" customWidth="1"/>
    <col min="14078" max="14078" width="10.85546875" style="873" customWidth="1"/>
    <col min="14079" max="14079" width="54.5703125" style="873" customWidth="1"/>
    <col min="14080" max="14081" width="22.85546875" style="873" customWidth="1"/>
    <col min="14082" max="14082" width="9.85546875" style="873" customWidth="1"/>
    <col min="14083" max="14083" width="13" style="873" customWidth="1"/>
    <col min="14084" max="14084" width="1" style="873" customWidth="1"/>
    <col min="14085" max="14329" width="9.140625" style="873"/>
    <col min="14330" max="14330" width="2.140625" style="873" customWidth="1"/>
    <col min="14331" max="14331" width="8.7109375" style="873" customWidth="1"/>
    <col min="14332" max="14332" width="9.85546875" style="873" customWidth="1"/>
    <col min="14333" max="14333" width="1" style="873" customWidth="1"/>
    <col min="14334" max="14334" width="10.85546875" style="873" customWidth="1"/>
    <col min="14335" max="14335" width="54.5703125" style="873" customWidth="1"/>
    <col min="14336" max="14337" width="22.85546875" style="873" customWidth="1"/>
    <col min="14338" max="14338" width="9.85546875" style="873" customWidth="1"/>
    <col min="14339" max="14339" width="13" style="873" customWidth="1"/>
    <col min="14340" max="14340" width="1" style="873" customWidth="1"/>
    <col min="14341" max="14585" width="9.140625" style="873"/>
    <col min="14586" max="14586" width="2.140625" style="873" customWidth="1"/>
    <col min="14587" max="14587" width="8.7109375" style="873" customWidth="1"/>
    <col min="14588" max="14588" width="9.85546875" style="873" customWidth="1"/>
    <col min="14589" max="14589" width="1" style="873" customWidth="1"/>
    <col min="14590" max="14590" width="10.85546875" style="873" customWidth="1"/>
    <col min="14591" max="14591" width="54.5703125" style="873" customWidth="1"/>
    <col min="14592" max="14593" width="22.85546875" style="873" customWidth="1"/>
    <col min="14594" max="14594" width="9.85546875" style="873" customWidth="1"/>
    <col min="14595" max="14595" width="13" style="873" customWidth="1"/>
    <col min="14596" max="14596" width="1" style="873" customWidth="1"/>
    <col min="14597" max="14841" width="9.140625" style="873"/>
    <col min="14842" max="14842" width="2.140625" style="873" customWidth="1"/>
    <col min="14843" max="14843" width="8.7109375" style="873" customWidth="1"/>
    <col min="14844" max="14844" width="9.85546875" style="873" customWidth="1"/>
    <col min="14845" max="14845" width="1" style="873" customWidth="1"/>
    <col min="14846" max="14846" width="10.85546875" style="873" customWidth="1"/>
    <col min="14847" max="14847" width="54.5703125" style="873" customWidth="1"/>
    <col min="14848" max="14849" width="22.85546875" style="873" customWidth="1"/>
    <col min="14850" max="14850" width="9.85546875" style="873" customWidth="1"/>
    <col min="14851" max="14851" width="13" style="873" customWidth="1"/>
    <col min="14852" max="14852" width="1" style="873" customWidth="1"/>
    <col min="14853" max="15097" width="9.140625" style="873"/>
    <col min="15098" max="15098" width="2.140625" style="873" customWidth="1"/>
    <col min="15099" max="15099" width="8.7109375" style="873" customWidth="1"/>
    <col min="15100" max="15100" width="9.85546875" style="873" customWidth="1"/>
    <col min="15101" max="15101" width="1" style="873" customWidth="1"/>
    <col min="15102" max="15102" width="10.85546875" style="873" customWidth="1"/>
    <col min="15103" max="15103" width="54.5703125" style="873" customWidth="1"/>
    <col min="15104" max="15105" width="22.85546875" style="873" customWidth="1"/>
    <col min="15106" max="15106" width="9.85546875" style="873" customWidth="1"/>
    <col min="15107" max="15107" width="13" style="873" customWidth="1"/>
    <col min="15108" max="15108" width="1" style="873" customWidth="1"/>
    <col min="15109" max="15353" width="9.140625" style="873"/>
    <col min="15354" max="15354" width="2.140625" style="873" customWidth="1"/>
    <col min="15355" max="15355" width="8.7109375" style="873" customWidth="1"/>
    <col min="15356" max="15356" width="9.85546875" style="873" customWidth="1"/>
    <col min="15357" max="15357" width="1" style="873" customWidth="1"/>
    <col min="15358" max="15358" width="10.85546875" style="873" customWidth="1"/>
    <col min="15359" max="15359" width="54.5703125" style="873" customWidth="1"/>
    <col min="15360" max="15361" width="22.85546875" style="873" customWidth="1"/>
    <col min="15362" max="15362" width="9.85546875" style="873" customWidth="1"/>
    <col min="15363" max="15363" width="13" style="873" customWidth="1"/>
    <col min="15364" max="15364" width="1" style="873" customWidth="1"/>
    <col min="15365" max="15609" width="9.140625" style="873"/>
    <col min="15610" max="15610" width="2.140625" style="873" customWidth="1"/>
    <col min="15611" max="15611" width="8.7109375" style="873" customWidth="1"/>
    <col min="15612" max="15612" width="9.85546875" style="873" customWidth="1"/>
    <col min="15613" max="15613" width="1" style="873" customWidth="1"/>
    <col min="15614" max="15614" width="10.85546875" style="873" customWidth="1"/>
    <col min="15615" max="15615" width="54.5703125" style="873" customWidth="1"/>
    <col min="15616" max="15617" width="22.85546875" style="873" customWidth="1"/>
    <col min="15618" max="15618" width="9.85546875" style="873" customWidth="1"/>
    <col min="15619" max="15619" width="13" style="873" customWidth="1"/>
    <col min="15620" max="15620" width="1" style="873" customWidth="1"/>
    <col min="15621" max="15865" width="9.140625" style="873"/>
    <col min="15866" max="15866" width="2.140625" style="873" customWidth="1"/>
    <col min="15867" max="15867" width="8.7109375" style="873" customWidth="1"/>
    <col min="15868" max="15868" width="9.85546875" style="873" customWidth="1"/>
    <col min="15869" max="15869" width="1" style="873" customWidth="1"/>
    <col min="15870" max="15870" width="10.85546875" style="873" customWidth="1"/>
    <col min="15871" max="15871" width="54.5703125" style="873" customWidth="1"/>
    <col min="15872" max="15873" width="22.85546875" style="873" customWidth="1"/>
    <col min="15874" max="15874" width="9.85546875" style="873" customWidth="1"/>
    <col min="15875" max="15875" width="13" style="873" customWidth="1"/>
    <col min="15876" max="15876" width="1" style="873" customWidth="1"/>
    <col min="15877" max="16121" width="9.140625" style="873"/>
    <col min="16122" max="16122" width="2.140625" style="873" customWidth="1"/>
    <col min="16123" max="16123" width="8.7109375" style="873" customWidth="1"/>
    <col min="16124" max="16124" width="9.85546875" style="873" customWidth="1"/>
    <col min="16125" max="16125" width="1" style="873" customWidth="1"/>
    <col min="16126" max="16126" width="10.85546875" style="873" customWidth="1"/>
    <col min="16127" max="16127" width="54.5703125" style="873" customWidth="1"/>
    <col min="16128" max="16129" width="22.85546875" style="873" customWidth="1"/>
    <col min="16130" max="16130" width="9.85546875" style="873" customWidth="1"/>
    <col min="16131" max="16131" width="13" style="873" customWidth="1"/>
    <col min="16132" max="16132" width="1" style="873" customWidth="1"/>
    <col min="16133" max="16384" width="9.140625" style="873"/>
  </cols>
  <sheetData>
    <row r="1" spans="1:7" ht="21" customHeight="1" x14ac:dyDescent="0.2">
      <c r="A1" s="889" t="s">
        <v>913</v>
      </c>
      <c r="B1" s="889"/>
      <c r="C1" s="889"/>
      <c r="D1" s="889"/>
      <c r="E1" s="889"/>
      <c r="F1" s="889"/>
      <c r="G1" s="889"/>
    </row>
    <row r="2" spans="1:7" ht="45.75" customHeight="1" x14ac:dyDescent="0.2">
      <c r="A2" s="890" t="s">
        <v>608</v>
      </c>
      <c r="B2" s="890"/>
      <c r="C2" s="890"/>
      <c r="D2" s="890"/>
      <c r="E2" s="890"/>
      <c r="F2" s="891"/>
      <c r="G2" s="891"/>
    </row>
    <row r="3" spans="1:7" x14ac:dyDescent="0.2">
      <c r="A3" s="887" t="s">
        <v>2</v>
      </c>
      <c r="B3" s="887" t="s">
        <v>3</v>
      </c>
      <c r="C3" s="887" t="s">
        <v>136</v>
      </c>
      <c r="D3" s="887" t="s">
        <v>67</v>
      </c>
      <c r="E3" s="887" t="s">
        <v>609</v>
      </c>
      <c r="F3" s="887" t="s">
        <v>8</v>
      </c>
      <c r="G3" s="887" t="s">
        <v>610</v>
      </c>
    </row>
    <row r="4" spans="1:7" x14ac:dyDescent="0.2">
      <c r="A4" s="874" t="s">
        <v>10</v>
      </c>
      <c r="B4" s="874"/>
      <c r="C4" s="874"/>
      <c r="D4" s="875" t="s">
        <v>11</v>
      </c>
      <c r="E4" s="876" t="s">
        <v>611</v>
      </c>
      <c r="F4" s="876" t="s">
        <v>612</v>
      </c>
      <c r="G4" s="876" t="s">
        <v>613</v>
      </c>
    </row>
    <row r="5" spans="1:7" ht="15" x14ac:dyDescent="0.2">
      <c r="A5" s="877"/>
      <c r="B5" s="886" t="s">
        <v>614</v>
      </c>
      <c r="C5" s="878"/>
      <c r="D5" s="879" t="s">
        <v>615</v>
      </c>
      <c r="E5" s="880" t="s">
        <v>616</v>
      </c>
      <c r="F5" s="880" t="s">
        <v>617</v>
      </c>
      <c r="G5" s="880" t="s">
        <v>616</v>
      </c>
    </row>
    <row r="6" spans="1:7" ht="67.5" x14ac:dyDescent="0.2">
      <c r="A6" s="881"/>
      <c r="B6" s="881"/>
      <c r="C6" s="882" t="s">
        <v>427</v>
      </c>
      <c r="D6" s="883" t="s">
        <v>618</v>
      </c>
      <c r="E6" s="884" t="s">
        <v>616</v>
      </c>
      <c r="F6" s="884" t="s">
        <v>617</v>
      </c>
      <c r="G6" s="884" t="s">
        <v>616</v>
      </c>
    </row>
    <row r="7" spans="1:7" ht="15" x14ac:dyDescent="0.2">
      <c r="A7" s="877"/>
      <c r="B7" s="886" t="s">
        <v>12</v>
      </c>
      <c r="C7" s="878"/>
      <c r="D7" s="879" t="s">
        <v>13</v>
      </c>
      <c r="E7" s="880" t="s">
        <v>619</v>
      </c>
      <c r="F7" s="880" t="s">
        <v>612</v>
      </c>
      <c r="G7" s="880" t="s">
        <v>620</v>
      </c>
    </row>
    <row r="8" spans="1:7" ht="67.5" x14ac:dyDescent="0.2">
      <c r="A8" s="881"/>
      <c r="B8" s="881"/>
      <c r="C8" s="882" t="s">
        <v>621</v>
      </c>
      <c r="D8" s="883" t="s">
        <v>622</v>
      </c>
      <c r="E8" s="884" t="s">
        <v>623</v>
      </c>
      <c r="F8" s="884" t="s">
        <v>617</v>
      </c>
      <c r="G8" s="884" t="s">
        <v>623</v>
      </c>
    </row>
    <row r="9" spans="1:7" ht="67.5" x14ac:dyDescent="0.2">
      <c r="A9" s="881"/>
      <c r="B9" s="881"/>
      <c r="C9" s="882" t="s">
        <v>624</v>
      </c>
      <c r="D9" s="883" t="s">
        <v>625</v>
      </c>
      <c r="E9" s="884" t="s">
        <v>626</v>
      </c>
      <c r="F9" s="884" t="s">
        <v>612</v>
      </c>
      <c r="G9" s="884" t="s">
        <v>627</v>
      </c>
    </row>
    <row r="10" spans="1:7" x14ac:dyDescent="0.2">
      <c r="A10" s="874" t="s">
        <v>628</v>
      </c>
      <c r="B10" s="874"/>
      <c r="C10" s="874"/>
      <c r="D10" s="875" t="s">
        <v>629</v>
      </c>
      <c r="E10" s="876" t="s">
        <v>630</v>
      </c>
      <c r="F10" s="876" t="s">
        <v>617</v>
      </c>
      <c r="G10" s="876" t="s">
        <v>630</v>
      </c>
    </row>
    <row r="11" spans="1:7" ht="15" x14ac:dyDescent="0.2">
      <c r="A11" s="877"/>
      <c r="B11" s="886" t="s">
        <v>631</v>
      </c>
      <c r="C11" s="878"/>
      <c r="D11" s="879" t="s">
        <v>13</v>
      </c>
      <c r="E11" s="880" t="s">
        <v>630</v>
      </c>
      <c r="F11" s="880" t="s">
        <v>617</v>
      </c>
      <c r="G11" s="880" t="s">
        <v>630</v>
      </c>
    </row>
    <row r="12" spans="1:7" x14ac:dyDescent="0.2">
      <c r="A12" s="881"/>
      <c r="B12" s="881"/>
      <c r="C12" s="882" t="s">
        <v>632</v>
      </c>
      <c r="D12" s="883" t="s">
        <v>633</v>
      </c>
      <c r="E12" s="884" t="s">
        <v>630</v>
      </c>
      <c r="F12" s="884" t="s">
        <v>617</v>
      </c>
      <c r="G12" s="884" t="s">
        <v>630</v>
      </c>
    </row>
    <row r="13" spans="1:7" x14ac:dyDescent="0.2">
      <c r="A13" s="874" t="s">
        <v>154</v>
      </c>
      <c r="B13" s="874"/>
      <c r="C13" s="874"/>
      <c r="D13" s="875" t="s">
        <v>634</v>
      </c>
      <c r="E13" s="876" t="s">
        <v>635</v>
      </c>
      <c r="F13" s="876" t="s">
        <v>617</v>
      </c>
      <c r="G13" s="876" t="s">
        <v>635</v>
      </c>
    </row>
    <row r="14" spans="1:7" ht="15" x14ac:dyDescent="0.2">
      <c r="A14" s="877"/>
      <c r="B14" s="886" t="s">
        <v>156</v>
      </c>
      <c r="C14" s="878"/>
      <c r="D14" s="879" t="s">
        <v>157</v>
      </c>
      <c r="E14" s="880" t="s">
        <v>635</v>
      </c>
      <c r="F14" s="880" t="s">
        <v>617</v>
      </c>
      <c r="G14" s="880" t="s">
        <v>635</v>
      </c>
    </row>
    <row r="15" spans="1:7" ht="45" x14ac:dyDescent="0.2">
      <c r="A15" s="881"/>
      <c r="B15" s="881"/>
      <c r="C15" s="882" t="s">
        <v>636</v>
      </c>
      <c r="D15" s="883" t="s">
        <v>637</v>
      </c>
      <c r="E15" s="884" t="s">
        <v>635</v>
      </c>
      <c r="F15" s="884" t="s">
        <v>617</v>
      </c>
      <c r="G15" s="884" t="s">
        <v>635</v>
      </c>
    </row>
    <row r="16" spans="1:7" x14ac:dyDescent="0.2">
      <c r="A16" s="874" t="s">
        <v>479</v>
      </c>
      <c r="B16" s="874"/>
      <c r="C16" s="874"/>
      <c r="D16" s="875" t="s">
        <v>98</v>
      </c>
      <c r="E16" s="876" t="s">
        <v>638</v>
      </c>
      <c r="F16" s="876" t="s">
        <v>617</v>
      </c>
      <c r="G16" s="876" t="s">
        <v>638</v>
      </c>
    </row>
    <row r="17" spans="1:7" ht="15" x14ac:dyDescent="0.2">
      <c r="A17" s="877"/>
      <c r="B17" s="886" t="s">
        <v>480</v>
      </c>
      <c r="C17" s="878"/>
      <c r="D17" s="879" t="s">
        <v>398</v>
      </c>
      <c r="E17" s="880" t="s">
        <v>638</v>
      </c>
      <c r="F17" s="880" t="s">
        <v>617</v>
      </c>
      <c r="G17" s="880" t="s">
        <v>638</v>
      </c>
    </row>
    <row r="18" spans="1:7" ht="22.5" x14ac:dyDescent="0.2">
      <c r="A18" s="881"/>
      <c r="B18" s="881"/>
      <c r="C18" s="882" t="s">
        <v>639</v>
      </c>
      <c r="D18" s="883" t="s">
        <v>640</v>
      </c>
      <c r="E18" s="884" t="s">
        <v>641</v>
      </c>
      <c r="F18" s="884" t="s">
        <v>617</v>
      </c>
      <c r="G18" s="884" t="s">
        <v>641</v>
      </c>
    </row>
    <row r="19" spans="1:7" ht="22.5" x14ac:dyDescent="0.2">
      <c r="A19" s="881"/>
      <c r="B19" s="881"/>
      <c r="C19" s="882" t="s">
        <v>642</v>
      </c>
      <c r="D19" s="883" t="s">
        <v>643</v>
      </c>
      <c r="E19" s="884" t="s">
        <v>644</v>
      </c>
      <c r="F19" s="884" t="s">
        <v>617</v>
      </c>
      <c r="G19" s="884" t="s">
        <v>644</v>
      </c>
    </row>
    <row r="20" spans="1:7" ht="67.5" x14ac:dyDescent="0.2">
      <c r="A20" s="881"/>
      <c r="B20" s="881"/>
      <c r="C20" s="882" t="s">
        <v>621</v>
      </c>
      <c r="D20" s="883" t="s">
        <v>622</v>
      </c>
      <c r="E20" s="884" t="s">
        <v>645</v>
      </c>
      <c r="F20" s="884" t="s">
        <v>617</v>
      </c>
      <c r="G20" s="884" t="s">
        <v>645</v>
      </c>
    </row>
    <row r="21" spans="1:7" ht="45" x14ac:dyDescent="0.2">
      <c r="A21" s="881"/>
      <c r="B21" s="881"/>
      <c r="C21" s="882" t="s">
        <v>646</v>
      </c>
      <c r="D21" s="883" t="s">
        <v>647</v>
      </c>
      <c r="E21" s="884" t="s">
        <v>648</v>
      </c>
      <c r="F21" s="884" t="s">
        <v>617</v>
      </c>
      <c r="G21" s="884" t="s">
        <v>648</v>
      </c>
    </row>
    <row r="22" spans="1:7" ht="33.75" x14ac:dyDescent="0.2">
      <c r="A22" s="881"/>
      <c r="B22" s="881"/>
      <c r="C22" s="882" t="s">
        <v>649</v>
      </c>
      <c r="D22" s="883" t="s">
        <v>650</v>
      </c>
      <c r="E22" s="884" t="s">
        <v>651</v>
      </c>
      <c r="F22" s="884" t="s">
        <v>617</v>
      </c>
      <c r="G22" s="884" t="s">
        <v>651</v>
      </c>
    </row>
    <row r="23" spans="1:7" ht="22.5" x14ac:dyDescent="0.2">
      <c r="A23" s="881"/>
      <c r="B23" s="881"/>
      <c r="C23" s="882" t="s">
        <v>652</v>
      </c>
      <c r="D23" s="883" t="s">
        <v>653</v>
      </c>
      <c r="E23" s="884" t="s">
        <v>654</v>
      </c>
      <c r="F23" s="884" t="s">
        <v>617</v>
      </c>
      <c r="G23" s="884" t="s">
        <v>654</v>
      </c>
    </row>
    <row r="24" spans="1:7" x14ac:dyDescent="0.2">
      <c r="A24" s="881"/>
      <c r="B24" s="881"/>
      <c r="C24" s="882" t="s">
        <v>655</v>
      </c>
      <c r="D24" s="883" t="s">
        <v>656</v>
      </c>
      <c r="E24" s="884" t="s">
        <v>657</v>
      </c>
      <c r="F24" s="884" t="s">
        <v>617</v>
      </c>
      <c r="G24" s="884" t="s">
        <v>657</v>
      </c>
    </row>
    <row r="25" spans="1:7" x14ac:dyDescent="0.2">
      <c r="A25" s="874" t="s">
        <v>658</v>
      </c>
      <c r="B25" s="874"/>
      <c r="C25" s="874"/>
      <c r="D25" s="875" t="s">
        <v>49</v>
      </c>
      <c r="E25" s="876" t="s">
        <v>659</v>
      </c>
      <c r="F25" s="876" t="s">
        <v>617</v>
      </c>
      <c r="G25" s="876" t="s">
        <v>659</v>
      </c>
    </row>
    <row r="26" spans="1:7" ht="15" x14ac:dyDescent="0.2">
      <c r="A26" s="877"/>
      <c r="B26" s="886" t="s">
        <v>660</v>
      </c>
      <c r="C26" s="878"/>
      <c r="D26" s="879" t="s">
        <v>50</v>
      </c>
      <c r="E26" s="880" t="s">
        <v>659</v>
      </c>
      <c r="F26" s="880" t="s">
        <v>617</v>
      </c>
      <c r="G26" s="880" t="s">
        <v>659</v>
      </c>
    </row>
    <row r="27" spans="1:7" ht="45" x14ac:dyDescent="0.2">
      <c r="A27" s="881"/>
      <c r="B27" s="881"/>
      <c r="C27" s="882" t="s">
        <v>661</v>
      </c>
      <c r="D27" s="883" t="s">
        <v>51</v>
      </c>
      <c r="E27" s="884" t="s">
        <v>659</v>
      </c>
      <c r="F27" s="884" t="s">
        <v>617</v>
      </c>
      <c r="G27" s="884" t="s">
        <v>659</v>
      </c>
    </row>
    <row r="28" spans="1:7" x14ac:dyDescent="0.2">
      <c r="A28" s="874" t="s">
        <v>489</v>
      </c>
      <c r="B28" s="874"/>
      <c r="C28" s="874"/>
      <c r="D28" s="875" t="s">
        <v>21</v>
      </c>
      <c r="E28" s="876" t="s">
        <v>662</v>
      </c>
      <c r="F28" s="876" t="s">
        <v>617</v>
      </c>
      <c r="G28" s="876" t="s">
        <v>662</v>
      </c>
    </row>
    <row r="29" spans="1:7" ht="15" x14ac:dyDescent="0.2">
      <c r="A29" s="877"/>
      <c r="B29" s="886" t="s">
        <v>663</v>
      </c>
      <c r="C29" s="878"/>
      <c r="D29" s="879" t="s">
        <v>22</v>
      </c>
      <c r="E29" s="880" t="s">
        <v>664</v>
      </c>
      <c r="F29" s="880" t="s">
        <v>617</v>
      </c>
      <c r="G29" s="880" t="s">
        <v>664</v>
      </c>
    </row>
    <row r="30" spans="1:7" ht="67.5" x14ac:dyDescent="0.2">
      <c r="A30" s="881"/>
      <c r="B30" s="881"/>
      <c r="C30" s="882" t="s">
        <v>624</v>
      </c>
      <c r="D30" s="883" t="s">
        <v>625</v>
      </c>
      <c r="E30" s="884" t="s">
        <v>664</v>
      </c>
      <c r="F30" s="884" t="s">
        <v>617</v>
      </c>
      <c r="G30" s="884" t="s">
        <v>664</v>
      </c>
    </row>
    <row r="31" spans="1:7" ht="22.5" x14ac:dyDescent="0.2">
      <c r="A31" s="877"/>
      <c r="B31" s="886" t="s">
        <v>490</v>
      </c>
      <c r="C31" s="878"/>
      <c r="D31" s="879" t="s">
        <v>665</v>
      </c>
      <c r="E31" s="880" t="s">
        <v>666</v>
      </c>
      <c r="F31" s="880" t="s">
        <v>617</v>
      </c>
      <c r="G31" s="880" t="s">
        <v>666</v>
      </c>
    </row>
    <row r="32" spans="1:7" ht="33.75" x14ac:dyDescent="0.2">
      <c r="A32" s="881"/>
      <c r="B32" s="881"/>
      <c r="C32" s="882" t="s">
        <v>667</v>
      </c>
      <c r="D32" s="883" t="s">
        <v>668</v>
      </c>
      <c r="E32" s="884" t="s">
        <v>669</v>
      </c>
      <c r="F32" s="884" t="s">
        <v>617</v>
      </c>
      <c r="G32" s="884" t="s">
        <v>669</v>
      </c>
    </row>
    <row r="33" spans="1:7" x14ac:dyDescent="0.2">
      <c r="A33" s="881"/>
      <c r="B33" s="881"/>
      <c r="C33" s="882" t="s">
        <v>670</v>
      </c>
      <c r="D33" s="883" t="s">
        <v>671</v>
      </c>
      <c r="E33" s="884" t="s">
        <v>672</v>
      </c>
      <c r="F33" s="884" t="s">
        <v>617</v>
      </c>
      <c r="G33" s="884" t="s">
        <v>672</v>
      </c>
    </row>
    <row r="34" spans="1:7" ht="22.5" x14ac:dyDescent="0.2">
      <c r="A34" s="877"/>
      <c r="B34" s="886" t="s">
        <v>673</v>
      </c>
      <c r="C34" s="878"/>
      <c r="D34" s="879" t="s">
        <v>674</v>
      </c>
      <c r="E34" s="880" t="s">
        <v>675</v>
      </c>
      <c r="F34" s="880" t="s">
        <v>617</v>
      </c>
      <c r="G34" s="880" t="s">
        <v>675</v>
      </c>
    </row>
    <row r="35" spans="1:7" ht="67.5" x14ac:dyDescent="0.2">
      <c r="A35" s="881"/>
      <c r="B35" s="881"/>
      <c r="C35" s="882" t="s">
        <v>676</v>
      </c>
      <c r="D35" s="883" t="s">
        <v>677</v>
      </c>
      <c r="E35" s="884" t="s">
        <v>675</v>
      </c>
      <c r="F35" s="884" t="s">
        <v>617</v>
      </c>
      <c r="G35" s="884" t="s">
        <v>675</v>
      </c>
    </row>
    <row r="36" spans="1:7" ht="33.75" x14ac:dyDescent="0.2">
      <c r="A36" s="874" t="s">
        <v>678</v>
      </c>
      <c r="B36" s="874"/>
      <c r="C36" s="874"/>
      <c r="D36" s="875" t="s">
        <v>679</v>
      </c>
      <c r="E36" s="876" t="s">
        <v>680</v>
      </c>
      <c r="F36" s="876" t="s">
        <v>617</v>
      </c>
      <c r="G36" s="876" t="s">
        <v>680</v>
      </c>
    </row>
    <row r="37" spans="1:7" ht="22.5" x14ac:dyDescent="0.2">
      <c r="A37" s="877"/>
      <c r="B37" s="886" t="s">
        <v>681</v>
      </c>
      <c r="C37" s="878"/>
      <c r="D37" s="879" t="s">
        <v>682</v>
      </c>
      <c r="E37" s="880" t="s">
        <v>680</v>
      </c>
      <c r="F37" s="880" t="s">
        <v>617</v>
      </c>
      <c r="G37" s="880" t="s">
        <v>680</v>
      </c>
    </row>
    <row r="38" spans="1:7" ht="67.5" x14ac:dyDescent="0.2">
      <c r="A38" s="881"/>
      <c r="B38" s="881"/>
      <c r="C38" s="882" t="s">
        <v>624</v>
      </c>
      <c r="D38" s="883" t="s">
        <v>625</v>
      </c>
      <c r="E38" s="884" t="s">
        <v>680</v>
      </c>
      <c r="F38" s="884" t="s">
        <v>617</v>
      </c>
      <c r="G38" s="884" t="s">
        <v>680</v>
      </c>
    </row>
    <row r="39" spans="1:7" ht="22.5" x14ac:dyDescent="0.2">
      <c r="A39" s="874" t="s">
        <v>185</v>
      </c>
      <c r="B39" s="874"/>
      <c r="C39" s="874"/>
      <c r="D39" s="875" t="s">
        <v>112</v>
      </c>
      <c r="E39" s="876" t="s">
        <v>683</v>
      </c>
      <c r="F39" s="876" t="s">
        <v>617</v>
      </c>
      <c r="G39" s="876" t="s">
        <v>683</v>
      </c>
    </row>
    <row r="40" spans="1:7" ht="15" x14ac:dyDescent="0.2">
      <c r="A40" s="877"/>
      <c r="B40" s="886" t="s">
        <v>187</v>
      </c>
      <c r="C40" s="878"/>
      <c r="D40" s="879" t="s">
        <v>113</v>
      </c>
      <c r="E40" s="880" t="s">
        <v>683</v>
      </c>
      <c r="F40" s="880" t="s">
        <v>617</v>
      </c>
      <c r="G40" s="880" t="s">
        <v>683</v>
      </c>
    </row>
    <row r="41" spans="1:7" x14ac:dyDescent="0.2">
      <c r="A41" s="881"/>
      <c r="B41" s="881"/>
      <c r="C41" s="882" t="s">
        <v>56</v>
      </c>
      <c r="D41" s="883" t="s">
        <v>57</v>
      </c>
      <c r="E41" s="884" t="s">
        <v>683</v>
      </c>
      <c r="F41" s="884" t="s">
        <v>617</v>
      </c>
      <c r="G41" s="884" t="s">
        <v>683</v>
      </c>
    </row>
    <row r="42" spans="1:7" ht="56.25" x14ac:dyDescent="0.2">
      <c r="A42" s="874" t="s">
        <v>684</v>
      </c>
      <c r="B42" s="874"/>
      <c r="C42" s="874"/>
      <c r="D42" s="875" t="s">
        <v>685</v>
      </c>
      <c r="E42" s="876" t="s">
        <v>686</v>
      </c>
      <c r="F42" s="876" t="s">
        <v>617</v>
      </c>
      <c r="G42" s="876" t="s">
        <v>686</v>
      </c>
    </row>
    <row r="43" spans="1:7" ht="22.5" x14ac:dyDescent="0.2">
      <c r="A43" s="877"/>
      <c r="B43" s="886" t="s">
        <v>687</v>
      </c>
      <c r="C43" s="878"/>
      <c r="D43" s="879" t="s">
        <v>688</v>
      </c>
      <c r="E43" s="880" t="s">
        <v>689</v>
      </c>
      <c r="F43" s="880" t="s">
        <v>617</v>
      </c>
      <c r="G43" s="880" t="s">
        <v>689</v>
      </c>
    </row>
    <row r="44" spans="1:7" ht="33.75" x14ac:dyDescent="0.2">
      <c r="A44" s="881"/>
      <c r="B44" s="881"/>
      <c r="C44" s="882" t="s">
        <v>690</v>
      </c>
      <c r="D44" s="883" t="s">
        <v>691</v>
      </c>
      <c r="E44" s="884" t="s">
        <v>689</v>
      </c>
      <c r="F44" s="884" t="s">
        <v>617</v>
      </c>
      <c r="G44" s="884" t="s">
        <v>689</v>
      </c>
    </row>
    <row r="45" spans="1:7" ht="56.25" x14ac:dyDescent="0.2">
      <c r="A45" s="877"/>
      <c r="B45" s="886" t="s">
        <v>692</v>
      </c>
      <c r="C45" s="878"/>
      <c r="D45" s="879" t="s">
        <v>693</v>
      </c>
      <c r="E45" s="880" t="s">
        <v>694</v>
      </c>
      <c r="F45" s="880" t="s">
        <v>617</v>
      </c>
      <c r="G45" s="880" t="s">
        <v>694</v>
      </c>
    </row>
    <row r="46" spans="1:7" x14ac:dyDescent="0.2">
      <c r="A46" s="881"/>
      <c r="B46" s="881"/>
      <c r="C46" s="882" t="s">
        <v>695</v>
      </c>
      <c r="D46" s="883" t="s">
        <v>696</v>
      </c>
      <c r="E46" s="884" t="s">
        <v>697</v>
      </c>
      <c r="F46" s="884" t="s">
        <v>617</v>
      </c>
      <c r="G46" s="884" t="s">
        <v>697</v>
      </c>
    </row>
    <row r="47" spans="1:7" x14ac:dyDescent="0.2">
      <c r="A47" s="881"/>
      <c r="B47" s="881"/>
      <c r="C47" s="882" t="s">
        <v>698</v>
      </c>
      <c r="D47" s="883" t="s">
        <v>699</v>
      </c>
      <c r="E47" s="884" t="s">
        <v>700</v>
      </c>
      <c r="F47" s="884" t="s">
        <v>617</v>
      </c>
      <c r="G47" s="884" t="s">
        <v>700</v>
      </c>
    </row>
    <row r="48" spans="1:7" x14ac:dyDescent="0.2">
      <c r="A48" s="881"/>
      <c r="B48" s="881"/>
      <c r="C48" s="882" t="s">
        <v>701</v>
      </c>
      <c r="D48" s="883" t="s">
        <v>702</v>
      </c>
      <c r="E48" s="884" t="s">
        <v>703</v>
      </c>
      <c r="F48" s="884" t="s">
        <v>617</v>
      </c>
      <c r="G48" s="884" t="s">
        <v>703</v>
      </c>
    </row>
    <row r="49" spans="1:7" ht="22.5" x14ac:dyDescent="0.2">
      <c r="A49" s="881"/>
      <c r="B49" s="881"/>
      <c r="C49" s="882" t="s">
        <v>704</v>
      </c>
      <c r="D49" s="883" t="s">
        <v>705</v>
      </c>
      <c r="E49" s="884" t="s">
        <v>706</v>
      </c>
      <c r="F49" s="884" t="s">
        <v>617</v>
      </c>
      <c r="G49" s="884" t="s">
        <v>706</v>
      </c>
    </row>
    <row r="50" spans="1:7" ht="22.5" x14ac:dyDescent="0.2">
      <c r="A50" s="881"/>
      <c r="B50" s="881"/>
      <c r="C50" s="882" t="s">
        <v>707</v>
      </c>
      <c r="D50" s="883" t="s">
        <v>708</v>
      </c>
      <c r="E50" s="884" t="s">
        <v>709</v>
      </c>
      <c r="F50" s="884" t="s">
        <v>617</v>
      </c>
      <c r="G50" s="884" t="s">
        <v>709</v>
      </c>
    </row>
    <row r="51" spans="1:7" ht="22.5" x14ac:dyDescent="0.2">
      <c r="A51" s="881"/>
      <c r="B51" s="881"/>
      <c r="C51" s="882" t="s">
        <v>652</v>
      </c>
      <c r="D51" s="883" t="s">
        <v>653</v>
      </c>
      <c r="E51" s="884" t="s">
        <v>710</v>
      </c>
      <c r="F51" s="884" t="s">
        <v>617</v>
      </c>
      <c r="G51" s="884" t="s">
        <v>710</v>
      </c>
    </row>
    <row r="52" spans="1:7" ht="22.5" x14ac:dyDescent="0.2">
      <c r="A52" s="881"/>
      <c r="B52" s="881"/>
      <c r="C52" s="882" t="s">
        <v>711</v>
      </c>
      <c r="D52" s="883" t="s">
        <v>712</v>
      </c>
      <c r="E52" s="884" t="s">
        <v>713</v>
      </c>
      <c r="F52" s="884" t="s">
        <v>617</v>
      </c>
      <c r="G52" s="884" t="s">
        <v>713</v>
      </c>
    </row>
    <row r="53" spans="1:7" ht="56.25" x14ac:dyDescent="0.2">
      <c r="A53" s="877"/>
      <c r="B53" s="886" t="s">
        <v>714</v>
      </c>
      <c r="C53" s="878"/>
      <c r="D53" s="879" t="s">
        <v>715</v>
      </c>
      <c r="E53" s="880" t="s">
        <v>716</v>
      </c>
      <c r="F53" s="880" t="s">
        <v>617</v>
      </c>
      <c r="G53" s="880" t="s">
        <v>716</v>
      </c>
    </row>
    <row r="54" spans="1:7" x14ac:dyDescent="0.2">
      <c r="A54" s="881"/>
      <c r="B54" s="881"/>
      <c r="C54" s="882" t="s">
        <v>695</v>
      </c>
      <c r="D54" s="883" t="s">
        <v>696</v>
      </c>
      <c r="E54" s="884" t="s">
        <v>717</v>
      </c>
      <c r="F54" s="884" t="s">
        <v>617</v>
      </c>
      <c r="G54" s="884" t="s">
        <v>717</v>
      </c>
    </row>
    <row r="55" spans="1:7" x14ac:dyDescent="0.2">
      <c r="A55" s="881"/>
      <c r="B55" s="881"/>
      <c r="C55" s="882" t="s">
        <v>698</v>
      </c>
      <c r="D55" s="883" t="s">
        <v>699</v>
      </c>
      <c r="E55" s="884" t="s">
        <v>718</v>
      </c>
      <c r="F55" s="884" t="s">
        <v>617</v>
      </c>
      <c r="G55" s="884" t="s">
        <v>718</v>
      </c>
    </row>
    <row r="56" spans="1:7" x14ac:dyDescent="0.2">
      <c r="A56" s="881"/>
      <c r="B56" s="881"/>
      <c r="C56" s="882" t="s">
        <v>701</v>
      </c>
      <c r="D56" s="883" t="s">
        <v>702</v>
      </c>
      <c r="E56" s="884" t="s">
        <v>719</v>
      </c>
      <c r="F56" s="884" t="s">
        <v>617</v>
      </c>
      <c r="G56" s="884" t="s">
        <v>719</v>
      </c>
    </row>
    <row r="57" spans="1:7" ht="22.5" x14ac:dyDescent="0.2">
      <c r="A57" s="881"/>
      <c r="B57" s="881"/>
      <c r="C57" s="882" t="s">
        <v>704</v>
      </c>
      <c r="D57" s="883" t="s">
        <v>705</v>
      </c>
      <c r="E57" s="884" t="s">
        <v>720</v>
      </c>
      <c r="F57" s="884" t="s">
        <v>617</v>
      </c>
      <c r="G57" s="884" t="s">
        <v>720</v>
      </c>
    </row>
    <row r="58" spans="1:7" x14ac:dyDescent="0.2">
      <c r="A58" s="881"/>
      <c r="B58" s="881"/>
      <c r="C58" s="882" t="s">
        <v>721</v>
      </c>
      <c r="D58" s="883" t="s">
        <v>722</v>
      </c>
      <c r="E58" s="884" t="s">
        <v>723</v>
      </c>
      <c r="F58" s="884" t="s">
        <v>617</v>
      </c>
      <c r="G58" s="884" t="s">
        <v>723</v>
      </c>
    </row>
    <row r="59" spans="1:7" x14ac:dyDescent="0.2">
      <c r="A59" s="881"/>
      <c r="B59" s="881"/>
      <c r="C59" s="882" t="s">
        <v>724</v>
      </c>
      <c r="D59" s="883" t="s">
        <v>725</v>
      </c>
      <c r="E59" s="884" t="s">
        <v>726</v>
      </c>
      <c r="F59" s="884" t="s">
        <v>617</v>
      </c>
      <c r="G59" s="884" t="s">
        <v>726</v>
      </c>
    </row>
    <row r="60" spans="1:7" ht="22.5" x14ac:dyDescent="0.2">
      <c r="A60" s="881"/>
      <c r="B60" s="881"/>
      <c r="C60" s="882" t="s">
        <v>707</v>
      </c>
      <c r="D60" s="883" t="s">
        <v>708</v>
      </c>
      <c r="E60" s="884" t="s">
        <v>727</v>
      </c>
      <c r="F60" s="884" t="s">
        <v>617</v>
      </c>
      <c r="G60" s="884" t="s">
        <v>727</v>
      </c>
    </row>
    <row r="61" spans="1:7" ht="22.5" x14ac:dyDescent="0.2">
      <c r="A61" s="881"/>
      <c r="B61" s="881"/>
      <c r="C61" s="882" t="s">
        <v>728</v>
      </c>
      <c r="D61" s="883" t="s">
        <v>729</v>
      </c>
      <c r="E61" s="884" t="s">
        <v>709</v>
      </c>
      <c r="F61" s="884" t="s">
        <v>617</v>
      </c>
      <c r="G61" s="884" t="s">
        <v>709</v>
      </c>
    </row>
    <row r="62" spans="1:7" x14ac:dyDescent="0.2">
      <c r="A62" s="881"/>
      <c r="B62" s="881"/>
      <c r="C62" s="882" t="s">
        <v>632</v>
      </c>
      <c r="D62" s="883" t="s">
        <v>633</v>
      </c>
      <c r="E62" s="884" t="s">
        <v>617</v>
      </c>
      <c r="F62" s="884" t="s">
        <v>617</v>
      </c>
      <c r="G62" s="884" t="s">
        <v>617</v>
      </c>
    </row>
    <row r="63" spans="1:7" ht="22.5" x14ac:dyDescent="0.2">
      <c r="A63" s="881"/>
      <c r="B63" s="881"/>
      <c r="C63" s="882" t="s">
        <v>652</v>
      </c>
      <c r="D63" s="883" t="s">
        <v>653</v>
      </c>
      <c r="E63" s="884" t="s">
        <v>723</v>
      </c>
      <c r="F63" s="884" t="s">
        <v>617</v>
      </c>
      <c r="G63" s="884" t="s">
        <v>723</v>
      </c>
    </row>
    <row r="64" spans="1:7" ht="33.75" x14ac:dyDescent="0.2">
      <c r="A64" s="877"/>
      <c r="B64" s="886" t="s">
        <v>730</v>
      </c>
      <c r="C64" s="878"/>
      <c r="D64" s="879" t="s">
        <v>731</v>
      </c>
      <c r="E64" s="880" t="s">
        <v>732</v>
      </c>
      <c r="F64" s="880" t="s">
        <v>617</v>
      </c>
      <c r="G64" s="880" t="s">
        <v>732</v>
      </c>
    </row>
    <row r="65" spans="1:7" x14ac:dyDescent="0.2">
      <c r="A65" s="881"/>
      <c r="B65" s="881"/>
      <c r="C65" s="882" t="s">
        <v>733</v>
      </c>
      <c r="D65" s="883" t="s">
        <v>734</v>
      </c>
      <c r="E65" s="884" t="s">
        <v>726</v>
      </c>
      <c r="F65" s="884" t="s">
        <v>617</v>
      </c>
      <c r="G65" s="884" t="s">
        <v>726</v>
      </c>
    </row>
    <row r="66" spans="1:7" ht="22.5" x14ac:dyDescent="0.2">
      <c r="A66" s="881"/>
      <c r="B66" s="881"/>
      <c r="C66" s="882" t="s">
        <v>735</v>
      </c>
      <c r="D66" s="883" t="s">
        <v>736</v>
      </c>
      <c r="E66" s="884" t="s">
        <v>737</v>
      </c>
      <c r="F66" s="884" t="s">
        <v>617</v>
      </c>
      <c r="G66" s="884" t="s">
        <v>737</v>
      </c>
    </row>
    <row r="67" spans="1:7" ht="45" x14ac:dyDescent="0.2">
      <c r="A67" s="881"/>
      <c r="B67" s="881"/>
      <c r="C67" s="882" t="s">
        <v>636</v>
      </c>
      <c r="D67" s="883" t="s">
        <v>637</v>
      </c>
      <c r="E67" s="884" t="s">
        <v>738</v>
      </c>
      <c r="F67" s="884" t="s">
        <v>617</v>
      </c>
      <c r="G67" s="884" t="s">
        <v>738</v>
      </c>
    </row>
    <row r="68" spans="1:7" ht="22.5" x14ac:dyDescent="0.2">
      <c r="A68" s="877"/>
      <c r="B68" s="886" t="s">
        <v>739</v>
      </c>
      <c r="C68" s="878"/>
      <c r="D68" s="879" t="s">
        <v>740</v>
      </c>
      <c r="E68" s="880" t="s">
        <v>741</v>
      </c>
      <c r="F68" s="880" t="s">
        <v>617</v>
      </c>
      <c r="G68" s="880" t="s">
        <v>741</v>
      </c>
    </row>
    <row r="69" spans="1:7" ht="22.5" x14ac:dyDescent="0.2">
      <c r="A69" s="881"/>
      <c r="B69" s="881"/>
      <c r="C69" s="882" t="s">
        <v>742</v>
      </c>
      <c r="D69" s="883" t="s">
        <v>688</v>
      </c>
      <c r="E69" s="884" t="s">
        <v>743</v>
      </c>
      <c r="F69" s="884" t="s">
        <v>617</v>
      </c>
      <c r="G69" s="884" t="s">
        <v>743</v>
      </c>
    </row>
    <row r="70" spans="1:7" ht="22.5" x14ac:dyDescent="0.2">
      <c r="A70" s="881"/>
      <c r="B70" s="881"/>
      <c r="C70" s="882" t="s">
        <v>744</v>
      </c>
      <c r="D70" s="883" t="s">
        <v>745</v>
      </c>
      <c r="E70" s="884" t="s">
        <v>746</v>
      </c>
      <c r="F70" s="884" t="s">
        <v>617</v>
      </c>
      <c r="G70" s="884" t="s">
        <v>746</v>
      </c>
    </row>
    <row r="71" spans="1:7" x14ac:dyDescent="0.2">
      <c r="A71" s="874" t="s">
        <v>747</v>
      </c>
      <c r="B71" s="874"/>
      <c r="C71" s="874"/>
      <c r="D71" s="875" t="s">
        <v>394</v>
      </c>
      <c r="E71" s="876" t="s">
        <v>748</v>
      </c>
      <c r="F71" s="876" t="s">
        <v>617</v>
      </c>
      <c r="G71" s="876" t="s">
        <v>748</v>
      </c>
    </row>
    <row r="72" spans="1:7" ht="22.5" x14ac:dyDescent="0.2">
      <c r="A72" s="877"/>
      <c r="B72" s="886" t="s">
        <v>749</v>
      </c>
      <c r="C72" s="878"/>
      <c r="D72" s="879" t="s">
        <v>750</v>
      </c>
      <c r="E72" s="880" t="s">
        <v>751</v>
      </c>
      <c r="F72" s="880" t="s">
        <v>617</v>
      </c>
      <c r="G72" s="880" t="s">
        <v>751</v>
      </c>
    </row>
    <row r="73" spans="1:7" x14ac:dyDescent="0.2">
      <c r="A73" s="881"/>
      <c r="B73" s="881"/>
      <c r="C73" s="882" t="s">
        <v>752</v>
      </c>
      <c r="D73" s="883" t="s">
        <v>753</v>
      </c>
      <c r="E73" s="884" t="s">
        <v>751</v>
      </c>
      <c r="F73" s="884" t="s">
        <v>617</v>
      </c>
      <c r="G73" s="884" t="s">
        <v>751</v>
      </c>
    </row>
    <row r="74" spans="1:7" ht="22.5" x14ac:dyDescent="0.2">
      <c r="A74" s="877"/>
      <c r="B74" s="886" t="s">
        <v>754</v>
      </c>
      <c r="C74" s="878"/>
      <c r="D74" s="879" t="s">
        <v>755</v>
      </c>
      <c r="E74" s="880" t="s">
        <v>756</v>
      </c>
      <c r="F74" s="880" t="s">
        <v>617</v>
      </c>
      <c r="G74" s="880" t="s">
        <v>756</v>
      </c>
    </row>
    <row r="75" spans="1:7" x14ac:dyDescent="0.2">
      <c r="A75" s="881"/>
      <c r="B75" s="881"/>
      <c r="C75" s="882" t="s">
        <v>752</v>
      </c>
      <c r="D75" s="883" t="s">
        <v>753</v>
      </c>
      <c r="E75" s="884" t="s">
        <v>756</v>
      </c>
      <c r="F75" s="884" t="s">
        <v>617</v>
      </c>
      <c r="G75" s="884" t="s">
        <v>756</v>
      </c>
    </row>
    <row r="76" spans="1:7" ht="15" x14ac:dyDescent="0.2">
      <c r="A76" s="877"/>
      <c r="B76" s="886" t="s">
        <v>757</v>
      </c>
      <c r="C76" s="878"/>
      <c r="D76" s="879" t="s">
        <v>395</v>
      </c>
      <c r="E76" s="880" t="s">
        <v>758</v>
      </c>
      <c r="F76" s="880" t="s">
        <v>617</v>
      </c>
      <c r="G76" s="880" t="s">
        <v>758</v>
      </c>
    </row>
    <row r="77" spans="1:7" x14ac:dyDescent="0.2">
      <c r="A77" s="881"/>
      <c r="B77" s="881"/>
      <c r="C77" s="882" t="s">
        <v>655</v>
      </c>
      <c r="D77" s="883" t="s">
        <v>656</v>
      </c>
      <c r="E77" s="884" t="s">
        <v>759</v>
      </c>
      <c r="F77" s="884" t="s">
        <v>617</v>
      </c>
      <c r="G77" s="884" t="s">
        <v>759</v>
      </c>
    </row>
    <row r="78" spans="1:7" x14ac:dyDescent="0.2">
      <c r="A78" s="881"/>
      <c r="B78" s="881"/>
      <c r="C78" s="882" t="s">
        <v>670</v>
      </c>
      <c r="D78" s="883" t="s">
        <v>671</v>
      </c>
      <c r="E78" s="884" t="s">
        <v>760</v>
      </c>
      <c r="F78" s="884" t="s">
        <v>617</v>
      </c>
      <c r="G78" s="884" t="s">
        <v>760</v>
      </c>
    </row>
    <row r="79" spans="1:7" ht="45" x14ac:dyDescent="0.2">
      <c r="A79" s="881"/>
      <c r="B79" s="881"/>
      <c r="C79" s="882" t="s">
        <v>761</v>
      </c>
      <c r="D79" s="883" t="s">
        <v>762</v>
      </c>
      <c r="E79" s="884" t="s">
        <v>763</v>
      </c>
      <c r="F79" s="884" t="s">
        <v>617</v>
      </c>
      <c r="G79" s="884" t="s">
        <v>763</v>
      </c>
    </row>
    <row r="80" spans="1:7" ht="56.25" x14ac:dyDescent="0.2">
      <c r="A80" s="881"/>
      <c r="B80" s="881"/>
      <c r="C80" s="882" t="s">
        <v>764</v>
      </c>
      <c r="D80" s="883" t="s">
        <v>765</v>
      </c>
      <c r="E80" s="884" t="s">
        <v>766</v>
      </c>
      <c r="F80" s="884" t="s">
        <v>617</v>
      </c>
      <c r="G80" s="884" t="s">
        <v>766</v>
      </c>
    </row>
    <row r="81" spans="1:7" ht="22.5" x14ac:dyDescent="0.2">
      <c r="A81" s="877"/>
      <c r="B81" s="886" t="s">
        <v>767</v>
      </c>
      <c r="C81" s="878"/>
      <c r="D81" s="879" t="s">
        <v>768</v>
      </c>
      <c r="E81" s="880" t="s">
        <v>769</v>
      </c>
      <c r="F81" s="880" t="s">
        <v>617</v>
      </c>
      <c r="G81" s="880" t="s">
        <v>769</v>
      </c>
    </row>
    <row r="82" spans="1:7" x14ac:dyDescent="0.2">
      <c r="A82" s="881"/>
      <c r="B82" s="881"/>
      <c r="C82" s="882" t="s">
        <v>752</v>
      </c>
      <c r="D82" s="883" t="s">
        <v>753</v>
      </c>
      <c r="E82" s="884" t="s">
        <v>769</v>
      </c>
      <c r="F82" s="884" t="s">
        <v>617</v>
      </c>
      <c r="G82" s="884" t="s">
        <v>769</v>
      </c>
    </row>
    <row r="83" spans="1:7" x14ac:dyDescent="0.2">
      <c r="A83" s="874" t="s">
        <v>194</v>
      </c>
      <c r="B83" s="874"/>
      <c r="C83" s="874"/>
      <c r="D83" s="875" t="s">
        <v>84</v>
      </c>
      <c r="E83" s="876" t="s">
        <v>770</v>
      </c>
      <c r="F83" s="876" t="s">
        <v>914</v>
      </c>
      <c r="G83" s="876" t="s">
        <v>915</v>
      </c>
    </row>
    <row r="84" spans="1:7" ht="15" x14ac:dyDescent="0.2">
      <c r="A84" s="877"/>
      <c r="B84" s="886" t="s">
        <v>520</v>
      </c>
      <c r="C84" s="878"/>
      <c r="D84" s="879" t="s">
        <v>24</v>
      </c>
      <c r="E84" s="880" t="s">
        <v>772</v>
      </c>
      <c r="F84" s="880" t="s">
        <v>771</v>
      </c>
      <c r="G84" s="880" t="s">
        <v>773</v>
      </c>
    </row>
    <row r="85" spans="1:7" ht="67.5" x14ac:dyDescent="0.2">
      <c r="A85" s="881"/>
      <c r="B85" s="881"/>
      <c r="C85" s="882" t="s">
        <v>621</v>
      </c>
      <c r="D85" s="883" t="s">
        <v>622</v>
      </c>
      <c r="E85" s="884" t="s">
        <v>723</v>
      </c>
      <c r="F85" s="884" t="s">
        <v>617</v>
      </c>
      <c r="G85" s="884" t="s">
        <v>723</v>
      </c>
    </row>
    <row r="86" spans="1:7" x14ac:dyDescent="0.2">
      <c r="A86" s="881"/>
      <c r="B86" s="881"/>
      <c r="C86" s="882" t="s">
        <v>670</v>
      </c>
      <c r="D86" s="883" t="s">
        <v>671</v>
      </c>
      <c r="E86" s="884" t="s">
        <v>666</v>
      </c>
      <c r="F86" s="884" t="s">
        <v>617</v>
      </c>
      <c r="G86" s="884" t="s">
        <v>666</v>
      </c>
    </row>
    <row r="87" spans="1:7" ht="67.5" x14ac:dyDescent="0.2">
      <c r="A87" s="881"/>
      <c r="B87" s="881"/>
      <c r="C87" s="882" t="s">
        <v>624</v>
      </c>
      <c r="D87" s="883" t="s">
        <v>625</v>
      </c>
      <c r="E87" s="884" t="s">
        <v>774</v>
      </c>
      <c r="F87" s="884" t="s">
        <v>771</v>
      </c>
      <c r="G87" s="884" t="s">
        <v>775</v>
      </c>
    </row>
    <row r="88" spans="1:7" ht="45" x14ac:dyDescent="0.2">
      <c r="A88" s="881"/>
      <c r="B88" s="881"/>
      <c r="C88" s="882" t="s">
        <v>761</v>
      </c>
      <c r="D88" s="883" t="s">
        <v>762</v>
      </c>
      <c r="E88" s="884" t="s">
        <v>776</v>
      </c>
      <c r="F88" s="884" t="s">
        <v>617</v>
      </c>
      <c r="G88" s="884" t="s">
        <v>776</v>
      </c>
    </row>
    <row r="89" spans="1:7" ht="22.5" x14ac:dyDescent="0.2">
      <c r="A89" s="877"/>
      <c r="B89" s="886" t="s">
        <v>777</v>
      </c>
      <c r="C89" s="878"/>
      <c r="D89" s="879" t="s">
        <v>85</v>
      </c>
      <c r="E89" s="880" t="s">
        <v>778</v>
      </c>
      <c r="F89" s="880" t="s">
        <v>617</v>
      </c>
      <c r="G89" s="880" t="s">
        <v>778</v>
      </c>
    </row>
    <row r="90" spans="1:7" ht="45" x14ac:dyDescent="0.2">
      <c r="A90" s="881"/>
      <c r="B90" s="881"/>
      <c r="C90" s="882" t="s">
        <v>761</v>
      </c>
      <c r="D90" s="883" t="s">
        <v>762</v>
      </c>
      <c r="E90" s="884" t="s">
        <v>778</v>
      </c>
      <c r="F90" s="884" t="s">
        <v>617</v>
      </c>
      <c r="G90" s="884" t="s">
        <v>778</v>
      </c>
    </row>
    <row r="91" spans="1:7" ht="15" x14ac:dyDescent="0.2">
      <c r="A91" s="877"/>
      <c r="B91" s="886" t="s">
        <v>524</v>
      </c>
      <c r="C91" s="878"/>
      <c r="D91" s="879" t="s">
        <v>779</v>
      </c>
      <c r="E91" s="880" t="s">
        <v>780</v>
      </c>
      <c r="F91" s="880" t="s">
        <v>916</v>
      </c>
      <c r="G91" s="880" t="s">
        <v>918</v>
      </c>
    </row>
    <row r="92" spans="1:7" ht="22.5" x14ac:dyDescent="0.2">
      <c r="A92" s="881"/>
      <c r="B92" s="881"/>
      <c r="C92" s="882" t="s">
        <v>781</v>
      </c>
      <c r="D92" s="883" t="s">
        <v>782</v>
      </c>
      <c r="E92" s="884" t="s">
        <v>783</v>
      </c>
      <c r="F92" s="884" t="s">
        <v>617</v>
      </c>
      <c r="G92" s="884" t="s">
        <v>783</v>
      </c>
    </row>
    <row r="93" spans="1:7" ht="45" x14ac:dyDescent="0.2">
      <c r="A93" s="881"/>
      <c r="B93" s="881"/>
      <c r="C93" s="882" t="s">
        <v>784</v>
      </c>
      <c r="D93" s="883" t="s">
        <v>785</v>
      </c>
      <c r="E93" s="884" t="s">
        <v>786</v>
      </c>
      <c r="F93" s="884" t="s">
        <v>916</v>
      </c>
      <c r="G93" s="884" t="s">
        <v>917</v>
      </c>
    </row>
    <row r="94" spans="1:7" ht="67.5" x14ac:dyDescent="0.2">
      <c r="A94" s="881"/>
      <c r="B94" s="881"/>
      <c r="C94" s="882" t="s">
        <v>621</v>
      </c>
      <c r="D94" s="883" t="s">
        <v>622</v>
      </c>
      <c r="E94" s="884" t="s">
        <v>787</v>
      </c>
      <c r="F94" s="884" t="s">
        <v>617</v>
      </c>
      <c r="G94" s="884" t="s">
        <v>787</v>
      </c>
    </row>
    <row r="95" spans="1:7" x14ac:dyDescent="0.2">
      <c r="A95" s="881"/>
      <c r="B95" s="881"/>
      <c r="C95" s="882" t="s">
        <v>670</v>
      </c>
      <c r="D95" s="883" t="s">
        <v>671</v>
      </c>
      <c r="E95" s="884" t="s">
        <v>788</v>
      </c>
      <c r="F95" s="884" t="s">
        <v>617</v>
      </c>
      <c r="G95" s="884" t="s">
        <v>788</v>
      </c>
    </row>
    <row r="96" spans="1:7" ht="45" x14ac:dyDescent="0.2">
      <c r="A96" s="881"/>
      <c r="B96" s="881"/>
      <c r="C96" s="882" t="s">
        <v>761</v>
      </c>
      <c r="D96" s="883" t="s">
        <v>762</v>
      </c>
      <c r="E96" s="884" t="s">
        <v>789</v>
      </c>
      <c r="F96" s="884" t="s">
        <v>617</v>
      </c>
      <c r="G96" s="884" t="s">
        <v>789</v>
      </c>
    </row>
    <row r="97" spans="1:7" ht="45" x14ac:dyDescent="0.2">
      <c r="A97" s="881"/>
      <c r="B97" s="881"/>
      <c r="C97" s="882" t="s">
        <v>790</v>
      </c>
      <c r="D97" s="883" t="s">
        <v>791</v>
      </c>
      <c r="E97" s="884" t="s">
        <v>792</v>
      </c>
      <c r="F97" s="884" t="s">
        <v>617</v>
      </c>
      <c r="G97" s="884" t="s">
        <v>792</v>
      </c>
    </row>
    <row r="98" spans="1:7" ht="15" x14ac:dyDescent="0.2">
      <c r="A98" s="877"/>
      <c r="B98" s="886" t="s">
        <v>793</v>
      </c>
      <c r="C98" s="878"/>
      <c r="D98" s="879" t="s">
        <v>26</v>
      </c>
      <c r="E98" s="880" t="s">
        <v>794</v>
      </c>
      <c r="F98" s="880" t="s">
        <v>617</v>
      </c>
      <c r="G98" s="880" t="s">
        <v>794</v>
      </c>
    </row>
    <row r="99" spans="1:7" ht="67.5" x14ac:dyDescent="0.2">
      <c r="A99" s="881"/>
      <c r="B99" s="881"/>
      <c r="C99" s="882" t="s">
        <v>621</v>
      </c>
      <c r="D99" s="883" t="s">
        <v>622</v>
      </c>
      <c r="E99" s="884" t="s">
        <v>795</v>
      </c>
      <c r="F99" s="884" t="s">
        <v>617</v>
      </c>
      <c r="G99" s="884" t="s">
        <v>795</v>
      </c>
    </row>
    <row r="100" spans="1:7" ht="67.5" x14ac:dyDescent="0.2">
      <c r="A100" s="881"/>
      <c r="B100" s="881"/>
      <c r="C100" s="882" t="s">
        <v>624</v>
      </c>
      <c r="D100" s="883" t="s">
        <v>625</v>
      </c>
      <c r="E100" s="884" t="s">
        <v>796</v>
      </c>
      <c r="F100" s="884" t="s">
        <v>617</v>
      </c>
      <c r="G100" s="884" t="s">
        <v>796</v>
      </c>
    </row>
    <row r="101" spans="1:7" ht="15" x14ac:dyDescent="0.2">
      <c r="A101" s="877"/>
      <c r="B101" s="886" t="s">
        <v>797</v>
      </c>
      <c r="C101" s="878"/>
      <c r="D101" s="879" t="s">
        <v>798</v>
      </c>
      <c r="E101" s="880" t="s">
        <v>799</v>
      </c>
      <c r="F101" s="880" t="s">
        <v>617</v>
      </c>
      <c r="G101" s="880" t="s">
        <v>799</v>
      </c>
    </row>
    <row r="102" spans="1:7" x14ac:dyDescent="0.2">
      <c r="A102" s="881"/>
      <c r="B102" s="881"/>
      <c r="C102" s="882" t="s">
        <v>56</v>
      </c>
      <c r="D102" s="883" t="s">
        <v>57</v>
      </c>
      <c r="E102" s="884" t="s">
        <v>800</v>
      </c>
      <c r="F102" s="884" t="s">
        <v>617</v>
      </c>
      <c r="G102" s="884" t="s">
        <v>800</v>
      </c>
    </row>
    <row r="103" spans="1:7" ht="67.5" x14ac:dyDescent="0.2">
      <c r="A103" s="881"/>
      <c r="B103" s="881"/>
      <c r="C103" s="882" t="s">
        <v>676</v>
      </c>
      <c r="D103" s="883" t="s">
        <v>677</v>
      </c>
      <c r="E103" s="884" t="s">
        <v>801</v>
      </c>
      <c r="F103" s="884" t="s">
        <v>617</v>
      </c>
      <c r="G103" s="884" t="s">
        <v>801</v>
      </c>
    </row>
    <row r="104" spans="1:7" ht="78.75" x14ac:dyDescent="0.2">
      <c r="A104" s="877"/>
      <c r="B104" s="886" t="s">
        <v>802</v>
      </c>
      <c r="C104" s="878"/>
      <c r="D104" s="879" t="s">
        <v>28</v>
      </c>
      <c r="E104" s="880" t="s">
        <v>803</v>
      </c>
      <c r="F104" s="880" t="s">
        <v>617</v>
      </c>
      <c r="G104" s="880" t="s">
        <v>803</v>
      </c>
    </row>
    <row r="105" spans="1:7" ht="67.5" x14ac:dyDescent="0.2">
      <c r="A105" s="881"/>
      <c r="B105" s="881"/>
      <c r="C105" s="882" t="s">
        <v>624</v>
      </c>
      <c r="D105" s="883" t="s">
        <v>625</v>
      </c>
      <c r="E105" s="884" t="s">
        <v>803</v>
      </c>
      <c r="F105" s="884" t="s">
        <v>617</v>
      </c>
      <c r="G105" s="884" t="s">
        <v>803</v>
      </c>
    </row>
    <row r="106" spans="1:7" ht="15" x14ac:dyDescent="0.2">
      <c r="A106" s="877"/>
      <c r="B106" s="886" t="s">
        <v>195</v>
      </c>
      <c r="C106" s="878"/>
      <c r="D106" s="879" t="s">
        <v>13</v>
      </c>
      <c r="E106" s="880" t="s">
        <v>804</v>
      </c>
      <c r="F106" s="880" t="s">
        <v>617</v>
      </c>
      <c r="G106" s="880" t="s">
        <v>804</v>
      </c>
    </row>
    <row r="107" spans="1:7" x14ac:dyDescent="0.2">
      <c r="A107" s="881"/>
      <c r="B107" s="881"/>
      <c r="C107" s="882" t="s">
        <v>805</v>
      </c>
      <c r="D107" s="883" t="s">
        <v>57</v>
      </c>
      <c r="E107" s="884" t="s">
        <v>806</v>
      </c>
      <c r="F107" s="884" t="s">
        <v>617</v>
      </c>
      <c r="G107" s="884" t="s">
        <v>806</v>
      </c>
    </row>
    <row r="108" spans="1:7" ht="90" x14ac:dyDescent="0.2">
      <c r="A108" s="881"/>
      <c r="B108" s="881"/>
      <c r="C108" s="882" t="s">
        <v>807</v>
      </c>
      <c r="D108" s="883" t="s">
        <v>808</v>
      </c>
      <c r="E108" s="884" t="s">
        <v>809</v>
      </c>
      <c r="F108" s="884" t="s">
        <v>617</v>
      </c>
      <c r="G108" s="884" t="s">
        <v>809</v>
      </c>
    </row>
    <row r="109" spans="1:7" ht="90" x14ac:dyDescent="0.2">
      <c r="A109" s="881"/>
      <c r="B109" s="881"/>
      <c r="C109" s="882" t="s">
        <v>810</v>
      </c>
      <c r="D109" s="883" t="s">
        <v>808</v>
      </c>
      <c r="E109" s="884" t="s">
        <v>811</v>
      </c>
      <c r="F109" s="884" t="s">
        <v>617</v>
      </c>
      <c r="G109" s="884" t="s">
        <v>811</v>
      </c>
    </row>
    <row r="110" spans="1:7" ht="78.75" x14ac:dyDescent="0.2">
      <c r="A110" s="881"/>
      <c r="B110" s="881"/>
      <c r="C110" s="882" t="s">
        <v>812</v>
      </c>
      <c r="D110" s="883" t="s">
        <v>813</v>
      </c>
      <c r="E110" s="884" t="s">
        <v>814</v>
      </c>
      <c r="F110" s="884" t="s">
        <v>617</v>
      </c>
      <c r="G110" s="884" t="s">
        <v>814</v>
      </c>
    </row>
    <row r="111" spans="1:7" ht="78.75" x14ac:dyDescent="0.2">
      <c r="A111" s="881"/>
      <c r="B111" s="881"/>
      <c r="C111" s="882" t="s">
        <v>815</v>
      </c>
      <c r="D111" s="883" t="s">
        <v>813</v>
      </c>
      <c r="E111" s="884" t="s">
        <v>816</v>
      </c>
      <c r="F111" s="884" t="s">
        <v>617</v>
      </c>
      <c r="G111" s="884" t="s">
        <v>816</v>
      </c>
    </row>
    <row r="112" spans="1:7" x14ac:dyDescent="0.2">
      <c r="A112" s="874" t="s">
        <v>540</v>
      </c>
      <c r="B112" s="874"/>
      <c r="C112" s="874"/>
      <c r="D112" s="875" t="s">
        <v>30</v>
      </c>
      <c r="E112" s="876" t="s">
        <v>817</v>
      </c>
      <c r="F112" s="876" t="s">
        <v>818</v>
      </c>
      <c r="G112" s="876" t="s">
        <v>819</v>
      </c>
    </row>
    <row r="113" spans="1:7" ht="67.5" x14ac:dyDescent="0.2">
      <c r="A113" s="877"/>
      <c r="B113" s="886" t="s">
        <v>820</v>
      </c>
      <c r="C113" s="878"/>
      <c r="D113" s="879" t="s">
        <v>821</v>
      </c>
      <c r="E113" s="880" t="s">
        <v>822</v>
      </c>
      <c r="F113" s="880" t="s">
        <v>823</v>
      </c>
      <c r="G113" s="880" t="s">
        <v>824</v>
      </c>
    </row>
    <row r="114" spans="1:7" ht="67.5" x14ac:dyDescent="0.2">
      <c r="A114" s="881"/>
      <c r="B114" s="881"/>
      <c r="C114" s="882" t="s">
        <v>624</v>
      </c>
      <c r="D114" s="883" t="s">
        <v>625</v>
      </c>
      <c r="E114" s="884" t="s">
        <v>825</v>
      </c>
      <c r="F114" s="884" t="s">
        <v>826</v>
      </c>
      <c r="G114" s="884" t="s">
        <v>827</v>
      </c>
    </row>
    <row r="115" spans="1:7" ht="45" x14ac:dyDescent="0.2">
      <c r="A115" s="881"/>
      <c r="B115" s="881"/>
      <c r="C115" s="882" t="s">
        <v>761</v>
      </c>
      <c r="D115" s="883" t="s">
        <v>762</v>
      </c>
      <c r="E115" s="884" t="s">
        <v>828</v>
      </c>
      <c r="F115" s="884" t="s">
        <v>829</v>
      </c>
      <c r="G115" s="884" t="s">
        <v>830</v>
      </c>
    </row>
    <row r="116" spans="1:7" ht="67.5" x14ac:dyDescent="0.2">
      <c r="A116" s="881"/>
      <c r="B116" s="881"/>
      <c r="C116" s="882" t="s">
        <v>831</v>
      </c>
      <c r="D116" s="883" t="s">
        <v>832</v>
      </c>
      <c r="E116" s="884" t="s">
        <v>833</v>
      </c>
      <c r="F116" s="884" t="s">
        <v>617</v>
      </c>
      <c r="G116" s="884" t="s">
        <v>833</v>
      </c>
    </row>
    <row r="117" spans="1:7" ht="22.5" x14ac:dyDescent="0.2">
      <c r="A117" s="881"/>
      <c r="B117" s="881"/>
      <c r="C117" s="882" t="s">
        <v>834</v>
      </c>
      <c r="D117" s="883" t="s">
        <v>835</v>
      </c>
      <c r="E117" s="884" t="s">
        <v>617</v>
      </c>
      <c r="F117" s="884" t="s">
        <v>617</v>
      </c>
      <c r="G117" s="884" t="s">
        <v>617</v>
      </c>
    </row>
    <row r="118" spans="1:7" ht="33.75" x14ac:dyDescent="0.2">
      <c r="A118" s="877"/>
      <c r="B118" s="886" t="s">
        <v>836</v>
      </c>
      <c r="C118" s="878"/>
      <c r="D118" s="879" t="s">
        <v>401</v>
      </c>
      <c r="E118" s="880" t="s">
        <v>837</v>
      </c>
      <c r="F118" s="880" t="s">
        <v>838</v>
      </c>
      <c r="G118" s="880" t="s">
        <v>839</v>
      </c>
    </row>
    <row r="119" spans="1:7" ht="22.5" x14ac:dyDescent="0.2">
      <c r="A119" s="881"/>
      <c r="B119" s="881"/>
      <c r="C119" s="882" t="s">
        <v>840</v>
      </c>
      <c r="D119" s="883" t="s">
        <v>841</v>
      </c>
      <c r="E119" s="884" t="s">
        <v>723</v>
      </c>
      <c r="F119" s="884" t="s">
        <v>617</v>
      </c>
      <c r="G119" s="884" t="s">
        <v>723</v>
      </c>
    </row>
    <row r="120" spans="1:7" ht="45" x14ac:dyDescent="0.2">
      <c r="A120" s="881"/>
      <c r="B120" s="881"/>
      <c r="C120" s="882" t="s">
        <v>761</v>
      </c>
      <c r="D120" s="883" t="s">
        <v>762</v>
      </c>
      <c r="E120" s="884" t="s">
        <v>842</v>
      </c>
      <c r="F120" s="884" t="s">
        <v>838</v>
      </c>
      <c r="G120" s="884" t="s">
        <v>759</v>
      </c>
    </row>
    <row r="121" spans="1:7" ht="15" x14ac:dyDescent="0.2">
      <c r="A121" s="877"/>
      <c r="B121" s="886" t="s">
        <v>843</v>
      </c>
      <c r="C121" s="878"/>
      <c r="D121" s="879" t="s">
        <v>31</v>
      </c>
      <c r="E121" s="880" t="s">
        <v>844</v>
      </c>
      <c r="F121" s="880" t="s">
        <v>738</v>
      </c>
      <c r="G121" s="880" t="s">
        <v>845</v>
      </c>
    </row>
    <row r="122" spans="1:7" ht="67.5" x14ac:dyDescent="0.2">
      <c r="A122" s="881"/>
      <c r="B122" s="881"/>
      <c r="C122" s="882" t="s">
        <v>624</v>
      </c>
      <c r="D122" s="883" t="s">
        <v>625</v>
      </c>
      <c r="E122" s="884" t="s">
        <v>844</v>
      </c>
      <c r="F122" s="884" t="s">
        <v>738</v>
      </c>
      <c r="G122" s="884" t="s">
        <v>845</v>
      </c>
    </row>
    <row r="123" spans="1:7" ht="15" x14ac:dyDescent="0.2">
      <c r="A123" s="877"/>
      <c r="B123" s="886" t="s">
        <v>846</v>
      </c>
      <c r="C123" s="878"/>
      <c r="D123" s="879" t="s">
        <v>402</v>
      </c>
      <c r="E123" s="880" t="s">
        <v>847</v>
      </c>
      <c r="F123" s="880" t="s">
        <v>848</v>
      </c>
      <c r="G123" s="880" t="s">
        <v>849</v>
      </c>
    </row>
    <row r="124" spans="1:7" ht="45" x14ac:dyDescent="0.2">
      <c r="A124" s="881"/>
      <c r="B124" s="881"/>
      <c r="C124" s="882" t="s">
        <v>761</v>
      </c>
      <c r="D124" s="883" t="s">
        <v>762</v>
      </c>
      <c r="E124" s="884" t="s">
        <v>850</v>
      </c>
      <c r="F124" s="884" t="s">
        <v>848</v>
      </c>
      <c r="G124" s="884" t="s">
        <v>851</v>
      </c>
    </row>
    <row r="125" spans="1:7" ht="67.5" x14ac:dyDescent="0.2">
      <c r="A125" s="881"/>
      <c r="B125" s="881"/>
      <c r="C125" s="882" t="s">
        <v>831</v>
      </c>
      <c r="D125" s="883" t="s">
        <v>832</v>
      </c>
      <c r="E125" s="884" t="s">
        <v>852</v>
      </c>
      <c r="F125" s="884" t="s">
        <v>617</v>
      </c>
      <c r="G125" s="884" t="s">
        <v>852</v>
      </c>
    </row>
    <row r="126" spans="1:7" ht="22.5" x14ac:dyDescent="0.2">
      <c r="A126" s="881"/>
      <c r="B126" s="881"/>
      <c r="C126" s="882" t="s">
        <v>834</v>
      </c>
      <c r="D126" s="883" t="s">
        <v>835</v>
      </c>
      <c r="E126" s="884" t="s">
        <v>617</v>
      </c>
      <c r="F126" s="884" t="s">
        <v>617</v>
      </c>
      <c r="G126" s="884" t="s">
        <v>617</v>
      </c>
    </row>
    <row r="127" spans="1:7" ht="15" x14ac:dyDescent="0.2">
      <c r="A127" s="877"/>
      <c r="B127" s="886" t="s">
        <v>541</v>
      </c>
      <c r="C127" s="878"/>
      <c r="D127" s="879" t="s">
        <v>403</v>
      </c>
      <c r="E127" s="880" t="s">
        <v>853</v>
      </c>
      <c r="F127" s="880" t="s">
        <v>617</v>
      </c>
      <c r="G127" s="880" t="s">
        <v>853</v>
      </c>
    </row>
    <row r="128" spans="1:7" ht="45" x14ac:dyDescent="0.2">
      <c r="A128" s="881"/>
      <c r="B128" s="881"/>
      <c r="C128" s="882" t="s">
        <v>761</v>
      </c>
      <c r="D128" s="883" t="s">
        <v>762</v>
      </c>
      <c r="E128" s="884" t="s">
        <v>853</v>
      </c>
      <c r="F128" s="884" t="s">
        <v>617</v>
      </c>
      <c r="G128" s="884" t="s">
        <v>853</v>
      </c>
    </row>
    <row r="129" spans="1:7" ht="22.5" x14ac:dyDescent="0.2">
      <c r="A129" s="877"/>
      <c r="B129" s="886" t="s">
        <v>854</v>
      </c>
      <c r="C129" s="878"/>
      <c r="D129" s="879" t="s">
        <v>35</v>
      </c>
      <c r="E129" s="880" t="s">
        <v>855</v>
      </c>
      <c r="F129" s="880" t="s">
        <v>617</v>
      </c>
      <c r="G129" s="880" t="s">
        <v>855</v>
      </c>
    </row>
    <row r="130" spans="1:7" x14ac:dyDescent="0.2">
      <c r="A130" s="881"/>
      <c r="B130" s="881"/>
      <c r="C130" s="882" t="s">
        <v>56</v>
      </c>
      <c r="D130" s="883" t="s">
        <v>57</v>
      </c>
      <c r="E130" s="884" t="s">
        <v>856</v>
      </c>
      <c r="F130" s="884" t="s">
        <v>617</v>
      </c>
      <c r="G130" s="884" t="s">
        <v>856</v>
      </c>
    </row>
    <row r="131" spans="1:7" ht="67.5" x14ac:dyDescent="0.2">
      <c r="A131" s="881"/>
      <c r="B131" s="881"/>
      <c r="C131" s="882" t="s">
        <v>624</v>
      </c>
      <c r="D131" s="883" t="s">
        <v>625</v>
      </c>
      <c r="E131" s="884" t="s">
        <v>857</v>
      </c>
      <c r="F131" s="884" t="s">
        <v>617</v>
      </c>
      <c r="G131" s="884" t="s">
        <v>857</v>
      </c>
    </row>
    <row r="132" spans="1:7" ht="45" x14ac:dyDescent="0.2">
      <c r="A132" s="881"/>
      <c r="B132" s="881"/>
      <c r="C132" s="882" t="s">
        <v>858</v>
      </c>
      <c r="D132" s="883" t="s">
        <v>859</v>
      </c>
      <c r="E132" s="884" t="s">
        <v>860</v>
      </c>
      <c r="F132" s="884" t="s">
        <v>617</v>
      </c>
      <c r="G132" s="884" t="s">
        <v>860</v>
      </c>
    </row>
    <row r="133" spans="1:7" ht="15" x14ac:dyDescent="0.2">
      <c r="A133" s="877"/>
      <c r="B133" s="886" t="s">
        <v>861</v>
      </c>
      <c r="C133" s="878"/>
      <c r="D133" s="879" t="s">
        <v>862</v>
      </c>
      <c r="E133" s="880" t="s">
        <v>863</v>
      </c>
      <c r="F133" s="880" t="s">
        <v>617</v>
      </c>
      <c r="G133" s="880" t="s">
        <v>863</v>
      </c>
    </row>
    <row r="134" spans="1:7" ht="45" x14ac:dyDescent="0.2">
      <c r="A134" s="881"/>
      <c r="B134" s="881"/>
      <c r="C134" s="882" t="s">
        <v>761</v>
      </c>
      <c r="D134" s="883" t="s">
        <v>762</v>
      </c>
      <c r="E134" s="884" t="s">
        <v>863</v>
      </c>
      <c r="F134" s="884" t="s">
        <v>617</v>
      </c>
      <c r="G134" s="884" t="s">
        <v>863</v>
      </c>
    </row>
    <row r="135" spans="1:7" ht="22.5" x14ac:dyDescent="0.2">
      <c r="A135" s="874" t="s">
        <v>545</v>
      </c>
      <c r="B135" s="874"/>
      <c r="C135" s="874"/>
      <c r="D135" s="875" t="s">
        <v>117</v>
      </c>
      <c r="E135" s="876" t="s">
        <v>864</v>
      </c>
      <c r="F135" s="876" t="s">
        <v>617</v>
      </c>
      <c r="G135" s="876" t="s">
        <v>864</v>
      </c>
    </row>
    <row r="136" spans="1:7" ht="15" x14ac:dyDescent="0.2">
      <c r="A136" s="877"/>
      <c r="B136" s="886" t="s">
        <v>550</v>
      </c>
      <c r="C136" s="878"/>
      <c r="D136" s="879" t="s">
        <v>13</v>
      </c>
      <c r="E136" s="880" t="s">
        <v>864</v>
      </c>
      <c r="F136" s="880" t="s">
        <v>617</v>
      </c>
      <c r="G136" s="880" t="s">
        <v>864</v>
      </c>
    </row>
    <row r="137" spans="1:7" ht="78.75" x14ac:dyDescent="0.2">
      <c r="A137" s="881"/>
      <c r="B137" s="881"/>
      <c r="C137" s="882" t="s">
        <v>812</v>
      </c>
      <c r="D137" s="883" t="s">
        <v>813</v>
      </c>
      <c r="E137" s="884" t="s">
        <v>865</v>
      </c>
      <c r="F137" s="884" t="s">
        <v>617</v>
      </c>
      <c r="G137" s="884" t="s">
        <v>865</v>
      </c>
    </row>
    <row r="138" spans="1:7" ht="78.75" x14ac:dyDescent="0.2">
      <c r="A138" s="881"/>
      <c r="B138" s="881"/>
      <c r="C138" s="882" t="s">
        <v>866</v>
      </c>
      <c r="D138" s="883" t="s">
        <v>813</v>
      </c>
      <c r="E138" s="884" t="s">
        <v>617</v>
      </c>
      <c r="F138" s="884" t="s">
        <v>617</v>
      </c>
      <c r="G138" s="884" t="s">
        <v>617</v>
      </c>
    </row>
    <row r="139" spans="1:7" ht="78.75" x14ac:dyDescent="0.2">
      <c r="A139" s="881"/>
      <c r="B139" s="881"/>
      <c r="C139" s="882" t="s">
        <v>815</v>
      </c>
      <c r="D139" s="883" t="s">
        <v>813</v>
      </c>
      <c r="E139" s="884" t="s">
        <v>867</v>
      </c>
      <c r="F139" s="884" t="s">
        <v>617</v>
      </c>
      <c r="G139" s="884" t="s">
        <v>867</v>
      </c>
    </row>
    <row r="140" spans="1:7" x14ac:dyDescent="0.2">
      <c r="A140" s="874" t="s">
        <v>868</v>
      </c>
      <c r="B140" s="874"/>
      <c r="C140" s="874"/>
      <c r="D140" s="875" t="s">
        <v>405</v>
      </c>
      <c r="E140" s="876" t="s">
        <v>869</v>
      </c>
      <c r="F140" s="876" t="s">
        <v>617</v>
      </c>
      <c r="G140" s="876" t="s">
        <v>869</v>
      </c>
    </row>
    <row r="141" spans="1:7" ht="22.5" x14ac:dyDescent="0.2">
      <c r="A141" s="877"/>
      <c r="B141" s="886" t="s">
        <v>870</v>
      </c>
      <c r="C141" s="878"/>
      <c r="D141" s="879" t="s">
        <v>406</v>
      </c>
      <c r="E141" s="880" t="s">
        <v>869</v>
      </c>
      <c r="F141" s="880" t="s">
        <v>617</v>
      </c>
      <c r="G141" s="880" t="s">
        <v>869</v>
      </c>
    </row>
    <row r="142" spans="1:7" ht="45" x14ac:dyDescent="0.2">
      <c r="A142" s="881"/>
      <c r="B142" s="881"/>
      <c r="C142" s="882" t="s">
        <v>761</v>
      </c>
      <c r="D142" s="883" t="s">
        <v>762</v>
      </c>
      <c r="E142" s="884" t="s">
        <v>871</v>
      </c>
      <c r="F142" s="884" t="s">
        <v>617</v>
      </c>
      <c r="G142" s="884" t="s">
        <v>871</v>
      </c>
    </row>
    <row r="143" spans="1:7" ht="67.5" x14ac:dyDescent="0.2">
      <c r="A143" s="881"/>
      <c r="B143" s="881"/>
      <c r="C143" s="882" t="s">
        <v>872</v>
      </c>
      <c r="D143" s="883" t="s">
        <v>873</v>
      </c>
      <c r="E143" s="884" t="s">
        <v>874</v>
      </c>
      <c r="F143" s="884" t="s">
        <v>617</v>
      </c>
      <c r="G143" s="884" t="s">
        <v>874</v>
      </c>
    </row>
    <row r="144" spans="1:7" x14ac:dyDescent="0.2">
      <c r="A144" s="874" t="s">
        <v>875</v>
      </c>
      <c r="B144" s="874"/>
      <c r="C144" s="874"/>
      <c r="D144" s="875" t="s">
        <v>36</v>
      </c>
      <c r="E144" s="876" t="s">
        <v>876</v>
      </c>
      <c r="F144" s="876" t="s">
        <v>877</v>
      </c>
      <c r="G144" s="876" t="s">
        <v>878</v>
      </c>
    </row>
    <row r="145" spans="1:7" ht="15" x14ac:dyDescent="0.2">
      <c r="A145" s="877"/>
      <c r="B145" s="886" t="s">
        <v>879</v>
      </c>
      <c r="C145" s="878"/>
      <c r="D145" s="879" t="s">
        <v>880</v>
      </c>
      <c r="E145" s="880" t="s">
        <v>881</v>
      </c>
      <c r="F145" s="880" t="s">
        <v>617</v>
      </c>
      <c r="G145" s="880" t="s">
        <v>881</v>
      </c>
    </row>
    <row r="146" spans="1:7" ht="67.5" x14ac:dyDescent="0.2">
      <c r="A146" s="881"/>
      <c r="B146" s="881"/>
      <c r="C146" s="882" t="s">
        <v>882</v>
      </c>
      <c r="D146" s="883" t="s">
        <v>883</v>
      </c>
      <c r="E146" s="884" t="s">
        <v>683</v>
      </c>
      <c r="F146" s="884" t="s">
        <v>617</v>
      </c>
      <c r="G146" s="884" t="s">
        <v>683</v>
      </c>
    </row>
    <row r="147" spans="1:7" ht="90" x14ac:dyDescent="0.2">
      <c r="A147" s="881"/>
      <c r="B147" s="881"/>
      <c r="C147" s="882" t="s">
        <v>884</v>
      </c>
      <c r="D147" s="883" t="s">
        <v>885</v>
      </c>
      <c r="E147" s="884" t="s">
        <v>886</v>
      </c>
      <c r="F147" s="884" t="s">
        <v>617</v>
      </c>
      <c r="G147" s="884" t="s">
        <v>886</v>
      </c>
    </row>
    <row r="148" spans="1:7" ht="67.5" x14ac:dyDescent="0.2">
      <c r="A148" s="881"/>
      <c r="B148" s="881"/>
      <c r="C148" s="882" t="s">
        <v>831</v>
      </c>
      <c r="D148" s="883" t="s">
        <v>832</v>
      </c>
      <c r="E148" s="884" t="s">
        <v>887</v>
      </c>
      <c r="F148" s="884" t="s">
        <v>617</v>
      </c>
      <c r="G148" s="884" t="s">
        <v>887</v>
      </c>
    </row>
    <row r="149" spans="1:7" ht="22.5" x14ac:dyDescent="0.2">
      <c r="A149" s="881"/>
      <c r="B149" s="881"/>
      <c r="C149" s="882" t="s">
        <v>834</v>
      </c>
      <c r="D149" s="883" t="s">
        <v>835</v>
      </c>
      <c r="E149" s="884" t="s">
        <v>617</v>
      </c>
      <c r="F149" s="884" t="s">
        <v>617</v>
      </c>
      <c r="G149" s="884" t="s">
        <v>617</v>
      </c>
    </row>
    <row r="150" spans="1:7" ht="56.25" x14ac:dyDescent="0.2">
      <c r="A150" s="877"/>
      <c r="B150" s="886" t="s">
        <v>888</v>
      </c>
      <c r="C150" s="878"/>
      <c r="D150" s="879" t="s">
        <v>889</v>
      </c>
      <c r="E150" s="880" t="s">
        <v>890</v>
      </c>
      <c r="F150" s="880" t="s">
        <v>891</v>
      </c>
      <c r="G150" s="880" t="s">
        <v>892</v>
      </c>
    </row>
    <row r="151" spans="1:7" ht="67.5" x14ac:dyDescent="0.2">
      <c r="A151" s="881"/>
      <c r="B151" s="881"/>
      <c r="C151" s="882" t="s">
        <v>882</v>
      </c>
      <c r="D151" s="883" t="s">
        <v>883</v>
      </c>
      <c r="E151" s="884" t="s">
        <v>893</v>
      </c>
      <c r="F151" s="884" t="s">
        <v>617</v>
      </c>
      <c r="G151" s="884" t="s">
        <v>893</v>
      </c>
    </row>
    <row r="152" spans="1:7" ht="67.5" x14ac:dyDescent="0.2">
      <c r="A152" s="881"/>
      <c r="B152" s="881"/>
      <c r="C152" s="882" t="s">
        <v>624</v>
      </c>
      <c r="D152" s="883" t="s">
        <v>625</v>
      </c>
      <c r="E152" s="884" t="s">
        <v>894</v>
      </c>
      <c r="F152" s="884" t="s">
        <v>891</v>
      </c>
      <c r="G152" s="884" t="s">
        <v>895</v>
      </c>
    </row>
    <row r="153" spans="1:7" ht="45" x14ac:dyDescent="0.2">
      <c r="A153" s="881"/>
      <c r="B153" s="881"/>
      <c r="C153" s="882" t="s">
        <v>858</v>
      </c>
      <c r="D153" s="883" t="s">
        <v>859</v>
      </c>
      <c r="E153" s="884" t="s">
        <v>896</v>
      </c>
      <c r="F153" s="884" t="s">
        <v>617</v>
      </c>
      <c r="G153" s="884" t="s">
        <v>896</v>
      </c>
    </row>
    <row r="154" spans="1:7" ht="67.5" x14ac:dyDescent="0.2">
      <c r="A154" s="881"/>
      <c r="B154" s="881"/>
      <c r="C154" s="882" t="s">
        <v>831</v>
      </c>
      <c r="D154" s="883" t="s">
        <v>832</v>
      </c>
      <c r="E154" s="884" t="s">
        <v>630</v>
      </c>
      <c r="F154" s="884" t="s">
        <v>617</v>
      </c>
      <c r="G154" s="884" t="s">
        <v>630</v>
      </c>
    </row>
    <row r="155" spans="1:7" ht="22.5" x14ac:dyDescent="0.2">
      <c r="A155" s="881"/>
      <c r="B155" s="881"/>
      <c r="C155" s="882" t="s">
        <v>834</v>
      </c>
      <c r="D155" s="883" t="s">
        <v>835</v>
      </c>
      <c r="E155" s="884" t="s">
        <v>617</v>
      </c>
      <c r="F155" s="884" t="s">
        <v>617</v>
      </c>
      <c r="G155" s="884" t="s">
        <v>617</v>
      </c>
    </row>
    <row r="156" spans="1:7" ht="15" x14ac:dyDescent="0.2">
      <c r="A156" s="877"/>
      <c r="B156" s="886" t="s">
        <v>897</v>
      </c>
      <c r="C156" s="878"/>
      <c r="D156" s="879" t="s">
        <v>46</v>
      </c>
      <c r="E156" s="880" t="s">
        <v>898</v>
      </c>
      <c r="F156" s="880" t="s">
        <v>617</v>
      </c>
      <c r="G156" s="880" t="s">
        <v>898</v>
      </c>
    </row>
    <row r="157" spans="1:7" ht="67.5" x14ac:dyDescent="0.2">
      <c r="A157" s="881"/>
      <c r="B157" s="881"/>
      <c r="C157" s="882" t="s">
        <v>624</v>
      </c>
      <c r="D157" s="883" t="s">
        <v>625</v>
      </c>
      <c r="E157" s="884" t="s">
        <v>898</v>
      </c>
      <c r="F157" s="884" t="s">
        <v>617</v>
      </c>
      <c r="G157" s="884" t="s">
        <v>898</v>
      </c>
    </row>
    <row r="158" spans="1:7" ht="15" x14ac:dyDescent="0.2">
      <c r="A158" s="877"/>
      <c r="B158" s="886" t="s">
        <v>899</v>
      </c>
      <c r="C158" s="878"/>
      <c r="D158" s="879" t="s">
        <v>599</v>
      </c>
      <c r="E158" s="880" t="s">
        <v>617</v>
      </c>
      <c r="F158" s="880" t="s">
        <v>900</v>
      </c>
      <c r="G158" s="880" t="s">
        <v>900</v>
      </c>
    </row>
    <row r="159" spans="1:7" ht="45" x14ac:dyDescent="0.2">
      <c r="A159" s="881"/>
      <c r="B159" s="881"/>
      <c r="C159" s="882" t="s">
        <v>761</v>
      </c>
      <c r="D159" s="883" t="s">
        <v>762</v>
      </c>
      <c r="E159" s="884" t="s">
        <v>617</v>
      </c>
      <c r="F159" s="884" t="s">
        <v>900</v>
      </c>
      <c r="G159" s="884" t="s">
        <v>900</v>
      </c>
    </row>
    <row r="160" spans="1:7" ht="15" x14ac:dyDescent="0.2">
      <c r="A160" s="877"/>
      <c r="B160" s="886" t="s">
        <v>901</v>
      </c>
      <c r="C160" s="878"/>
      <c r="D160" s="879" t="s">
        <v>13</v>
      </c>
      <c r="E160" s="880" t="s">
        <v>617</v>
      </c>
      <c r="F160" s="880" t="s">
        <v>617</v>
      </c>
      <c r="G160" s="880" t="s">
        <v>617</v>
      </c>
    </row>
    <row r="161" spans="1:7" ht="67.5" x14ac:dyDescent="0.2">
      <c r="A161" s="881"/>
      <c r="B161" s="881"/>
      <c r="C161" s="882" t="s">
        <v>624</v>
      </c>
      <c r="D161" s="883" t="s">
        <v>625</v>
      </c>
      <c r="E161" s="884" t="s">
        <v>617</v>
      </c>
      <c r="F161" s="884" t="s">
        <v>617</v>
      </c>
      <c r="G161" s="884" t="s">
        <v>617</v>
      </c>
    </row>
    <row r="162" spans="1:7" ht="22.5" x14ac:dyDescent="0.2">
      <c r="A162" s="874" t="s">
        <v>199</v>
      </c>
      <c r="B162" s="874"/>
      <c r="C162" s="874"/>
      <c r="D162" s="875" t="s">
        <v>91</v>
      </c>
      <c r="E162" s="876" t="s">
        <v>902</v>
      </c>
      <c r="F162" s="876" t="s">
        <v>617</v>
      </c>
      <c r="G162" s="876" t="s">
        <v>902</v>
      </c>
    </row>
    <row r="163" spans="1:7" ht="15" x14ac:dyDescent="0.2">
      <c r="A163" s="877"/>
      <c r="B163" s="886" t="s">
        <v>903</v>
      </c>
      <c r="C163" s="878"/>
      <c r="D163" s="879" t="s">
        <v>93</v>
      </c>
      <c r="E163" s="880" t="s">
        <v>904</v>
      </c>
      <c r="F163" s="880" t="s">
        <v>617</v>
      </c>
      <c r="G163" s="880" t="s">
        <v>904</v>
      </c>
    </row>
    <row r="164" spans="1:7" ht="45" x14ac:dyDescent="0.2">
      <c r="A164" s="881"/>
      <c r="B164" s="881"/>
      <c r="C164" s="882" t="s">
        <v>636</v>
      </c>
      <c r="D164" s="883" t="s">
        <v>637</v>
      </c>
      <c r="E164" s="884" t="s">
        <v>905</v>
      </c>
      <c r="F164" s="884" t="s">
        <v>617</v>
      </c>
      <c r="G164" s="884" t="s">
        <v>905</v>
      </c>
    </row>
    <row r="165" spans="1:7" ht="22.5" x14ac:dyDescent="0.2">
      <c r="A165" s="881"/>
      <c r="B165" s="881"/>
      <c r="C165" s="882" t="s">
        <v>728</v>
      </c>
      <c r="D165" s="883" t="s">
        <v>729</v>
      </c>
      <c r="E165" s="884" t="s">
        <v>795</v>
      </c>
      <c r="F165" s="884" t="s">
        <v>617</v>
      </c>
      <c r="G165" s="884" t="s">
        <v>795</v>
      </c>
    </row>
    <row r="166" spans="1:7" x14ac:dyDescent="0.2">
      <c r="A166" s="881"/>
      <c r="B166" s="881"/>
      <c r="C166" s="882" t="s">
        <v>632</v>
      </c>
      <c r="D166" s="883" t="s">
        <v>633</v>
      </c>
      <c r="E166" s="884" t="s">
        <v>617</v>
      </c>
      <c r="F166" s="884" t="s">
        <v>617</v>
      </c>
      <c r="G166" s="884" t="s">
        <v>617</v>
      </c>
    </row>
    <row r="167" spans="1:7" ht="33.75" x14ac:dyDescent="0.2">
      <c r="A167" s="877"/>
      <c r="B167" s="886" t="s">
        <v>906</v>
      </c>
      <c r="C167" s="878"/>
      <c r="D167" s="879" t="s">
        <v>907</v>
      </c>
      <c r="E167" s="880" t="s">
        <v>737</v>
      </c>
      <c r="F167" s="880" t="s">
        <v>617</v>
      </c>
      <c r="G167" s="880" t="s">
        <v>737</v>
      </c>
    </row>
    <row r="168" spans="1:7" x14ac:dyDescent="0.2">
      <c r="A168" s="881"/>
      <c r="B168" s="881"/>
      <c r="C168" s="882" t="s">
        <v>632</v>
      </c>
      <c r="D168" s="883" t="s">
        <v>633</v>
      </c>
      <c r="E168" s="884" t="s">
        <v>737</v>
      </c>
      <c r="F168" s="884" t="s">
        <v>617</v>
      </c>
      <c r="G168" s="884" t="s">
        <v>737</v>
      </c>
    </row>
    <row r="169" spans="1:7" ht="15" x14ac:dyDescent="0.2">
      <c r="A169" s="877"/>
      <c r="B169" s="886" t="s">
        <v>571</v>
      </c>
      <c r="C169" s="878"/>
      <c r="D169" s="879" t="s">
        <v>13</v>
      </c>
      <c r="E169" s="880" t="s">
        <v>908</v>
      </c>
      <c r="F169" s="880" t="s">
        <v>617</v>
      </c>
      <c r="G169" s="880" t="s">
        <v>908</v>
      </c>
    </row>
    <row r="170" spans="1:7" x14ac:dyDescent="0.2">
      <c r="A170" s="881"/>
      <c r="B170" s="881"/>
      <c r="C170" s="882" t="s">
        <v>56</v>
      </c>
      <c r="D170" s="883" t="s">
        <v>57</v>
      </c>
      <c r="E170" s="884" t="s">
        <v>908</v>
      </c>
      <c r="F170" s="884" t="s">
        <v>617</v>
      </c>
      <c r="G170" s="884" t="s">
        <v>908</v>
      </c>
    </row>
    <row r="171" spans="1:7" ht="22.5" x14ac:dyDescent="0.2">
      <c r="A171" s="874" t="s">
        <v>217</v>
      </c>
      <c r="B171" s="874"/>
      <c r="C171" s="874"/>
      <c r="D171" s="875" t="s">
        <v>74</v>
      </c>
      <c r="E171" s="876" t="s">
        <v>909</v>
      </c>
      <c r="F171" s="876" t="s">
        <v>617</v>
      </c>
      <c r="G171" s="876" t="s">
        <v>909</v>
      </c>
    </row>
    <row r="172" spans="1:7" ht="15" x14ac:dyDescent="0.2">
      <c r="A172" s="877"/>
      <c r="B172" s="886" t="s">
        <v>218</v>
      </c>
      <c r="C172" s="878"/>
      <c r="D172" s="879" t="s">
        <v>75</v>
      </c>
      <c r="E172" s="880" t="s">
        <v>909</v>
      </c>
      <c r="F172" s="880" t="s">
        <v>617</v>
      </c>
      <c r="G172" s="880" t="s">
        <v>909</v>
      </c>
    </row>
    <row r="173" spans="1:7" x14ac:dyDescent="0.2">
      <c r="A173" s="881"/>
      <c r="B173" s="881"/>
      <c r="C173" s="882" t="s">
        <v>56</v>
      </c>
      <c r="D173" s="883" t="s">
        <v>57</v>
      </c>
      <c r="E173" s="884" t="s">
        <v>909</v>
      </c>
      <c r="F173" s="884" t="s">
        <v>617</v>
      </c>
      <c r="G173" s="884" t="s">
        <v>909</v>
      </c>
    </row>
    <row r="174" spans="1:7" x14ac:dyDescent="0.2">
      <c r="A174" s="874" t="s">
        <v>276</v>
      </c>
      <c r="B174" s="874"/>
      <c r="C174" s="874"/>
      <c r="D174" s="875" t="s">
        <v>277</v>
      </c>
      <c r="E174" s="876" t="s">
        <v>630</v>
      </c>
      <c r="F174" s="876" t="s">
        <v>910</v>
      </c>
      <c r="G174" s="876" t="s">
        <v>911</v>
      </c>
    </row>
    <row r="175" spans="1:7" ht="15" x14ac:dyDescent="0.2">
      <c r="A175" s="877"/>
      <c r="B175" s="886" t="s">
        <v>278</v>
      </c>
      <c r="C175" s="878"/>
      <c r="D175" s="879" t="s">
        <v>279</v>
      </c>
      <c r="E175" s="880" t="s">
        <v>630</v>
      </c>
      <c r="F175" s="880" t="s">
        <v>617</v>
      </c>
      <c r="G175" s="880" t="s">
        <v>630</v>
      </c>
    </row>
    <row r="176" spans="1:7" ht="22.5" x14ac:dyDescent="0.2">
      <c r="A176" s="881"/>
      <c r="B176" s="881"/>
      <c r="C176" s="882" t="s">
        <v>840</v>
      </c>
      <c r="D176" s="883" t="s">
        <v>841</v>
      </c>
      <c r="E176" s="884" t="s">
        <v>630</v>
      </c>
      <c r="F176" s="884" t="s">
        <v>617</v>
      </c>
      <c r="G176" s="884" t="s">
        <v>630</v>
      </c>
    </row>
    <row r="177" spans="1:7" ht="15" x14ac:dyDescent="0.2">
      <c r="A177" s="877"/>
      <c r="B177" s="886" t="s">
        <v>284</v>
      </c>
      <c r="C177" s="878"/>
      <c r="D177" s="879" t="s">
        <v>13</v>
      </c>
      <c r="E177" s="880" t="s">
        <v>617</v>
      </c>
      <c r="F177" s="880" t="s">
        <v>910</v>
      </c>
      <c r="G177" s="880" t="s">
        <v>910</v>
      </c>
    </row>
    <row r="178" spans="1:7" x14ac:dyDescent="0.2">
      <c r="A178" s="881"/>
      <c r="B178" s="881"/>
      <c r="C178" s="882" t="s">
        <v>670</v>
      </c>
      <c r="D178" s="883" t="s">
        <v>671</v>
      </c>
      <c r="E178" s="884" t="s">
        <v>617</v>
      </c>
      <c r="F178" s="884" t="s">
        <v>910</v>
      </c>
      <c r="G178" s="884" t="s">
        <v>910</v>
      </c>
    </row>
    <row r="179" spans="1:7" ht="17.100000000000001" customHeight="1" x14ac:dyDescent="0.2">
      <c r="A179" s="888" t="s">
        <v>298</v>
      </c>
      <c r="B179" s="888"/>
      <c r="C179" s="888"/>
      <c r="D179" s="888"/>
      <c r="E179" s="885" t="s">
        <v>912</v>
      </c>
      <c r="F179" s="885" t="s">
        <v>919</v>
      </c>
      <c r="G179" s="885" t="s">
        <v>920</v>
      </c>
    </row>
  </sheetData>
  <mergeCells count="4">
    <mergeCell ref="A179:D179"/>
    <mergeCell ref="A1:G1"/>
    <mergeCell ref="A2:E2"/>
    <mergeCell ref="F2:G2"/>
  </mergeCells>
  <pageMargins left="0.74803149606299213" right="0" top="0.78740157480314965" bottom="0.19685039370078741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5"/>
  <sheetViews>
    <sheetView showGridLines="0" tabSelected="1" topLeftCell="A4" workbookViewId="0">
      <selection activeCell="L4" sqref="L4"/>
    </sheetView>
  </sheetViews>
  <sheetFormatPr defaultRowHeight="12.75" x14ac:dyDescent="0.2"/>
  <cols>
    <col min="1" max="1" width="5.5703125" style="873" customWidth="1"/>
    <col min="2" max="2" width="7.5703125" style="873" customWidth="1"/>
    <col min="3" max="3" width="8" style="873" customWidth="1"/>
    <col min="4" max="4" width="30.5703125" style="873" customWidth="1"/>
    <col min="5" max="5" width="12.7109375" style="873" customWidth="1"/>
    <col min="6" max="6" width="11.5703125" style="873" customWidth="1"/>
    <col min="7" max="7" width="12" style="873" customWidth="1"/>
    <col min="8" max="250" width="9.140625" style="873"/>
    <col min="251" max="251" width="2.140625" style="873" customWidth="1"/>
    <col min="252" max="252" width="8.7109375" style="873" customWidth="1"/>
    <col min="253" max="253" width="9.85546875" style="873" customWidth="1"/>
    <col min="254" max="254" width="1" style="873" customWidth="1"/>
    <col min="255" max="255" width="10.85546875" style="873" customWidth="1"/>
    <col min="256" max="256" width="1" style="873" customWidth="1"/>
    <col min="257" max="257" width="53.5703125" style="873" customWidth="1"/>
    <col min="258" max="259" width="22.85546875" style="873" customWidth="1"/>
    <col min="260" max="260" width="8.7109375" style="873" customWidth="1"/>
    <col min="261" max="261" width="14.140625" style="873" customWidth="1"/>
    <col min="262" max="506" width="9.140625" style="873"/>
    <col min="507" max="507" width="2.140625" style="873" customWidth="1"/>
    <col min="508" max="508" width="8.7109375" style="873" customWidth="1"/>
    <col min="509" max="509" width="9.85546875" style="873" customWidth="1"/>
    <col min="510" max="510" width="1" style="873" customWidth="1"/>
    <col min="511" max="511" width="10.85546875" style="873" customWidth="1"/>
    <col min="512" max="512" width="1" style="873" customWidth="1"/>
    <col min="513" max="513" width="53.5703125" style="873" customWidth="1"/>
    <col min="514" max="515" width="22.85546875" style="873" customWidth="1"/>
    <col min="516" max="516" width="8.7109375" style="873" customWidth="1"/>
    <col min="517" max="517" width="14.140625" style="873" customWidth="1"/>
    <col min="518" max="762" width="9.140625" style="873"/>
    <col min="763" max="763" width="2.140625" style="873" customWidth="1"/>
    <col min="764" max="764" width="8.7109375" style="873" customWidth="1"/>
    <col min="765" max="765" width="9.85546875" style="873" customWidth="1"/>
    <col min="766" max="766" width="1" style="873" customWidth="1"/>
    <col min="767" max="767" width="10.85546875" style="873" customWidth="1"/>
    <col min="768" max="768" width="1" style="873" customWidth="1"/>
    <col min="769" max="769" width="53.5703125" style="873" customWidth="1"/>
    <col min="770" max="771" width="22.85546875" style="873" customWidth="1"/>
    <col min="772" max="772" width="8.7109375" style="873" customWidth="1"/>
    <col min="773" max="773" width="14.140625" style="873" customWidth="1"/>
    <col min="774" max="1018" width="9.140625" style="873"/>
    <col min="1019" max="1019" width="2.140625" style="873" customWidth="1"/>
    <col min="1020" max="1020" width="8.7109375" style="873" customWidth="1"/>
    <col min="1021" max="1021" width="9.85546875" style="873" customWidth="1"/>
    <col min="1022" max="1022" width="1" style="873" customWidth="1"/>
    <col min="1023" max="1023" width="10.85546875" style="873" customWidth="1"/>
    <col min="1024" max="1024" width="1" style="873" customWidth="1"/>
    <col min="1025" max="1025" width="53.5703125" style="873" customWidth="1"/>
    <col min="1026" max="1027" width="22.85546875" style="873" customWidth="1"/>
    <col min="1028" max="1028" width="8.7109375" style="873" customWidth="1"/>
    <col min="1029" max="1029" width="14.140625" style="873" customWidth="1"/>
    <col min="1030" max="1274" width="9.140625" style="873"/>
    <col min="1275" max="1275" width="2.140625" style="873" customWidth="1"/>
    <col min="1276" max="1276" width="8.7109375" style="873" customWidth="1"/>
    <col min="1277" max="1277" width="9.85546875" style="873" customWidth="1"/>
    <col min="1278" max="1278" width="1" style="873" customWidth="1"/>
    <col min="1279" max="1279" width="10.85546875" style="873" customWidth="1"/>
    <col min="1280" max="1280" width="1" style="873" customWidth="1"/>
    <col min="1281" max="1281" width="53.5703125" style="873" customWidth="1"/>
    <col min="1282" max="1283" width="22.85546875" style="873" customWidth="1"/>
    <col min="1284" max="1284" width="8.7109375" style="873" customWidth="1"/>
    <col min="1285" max="1285" width="14.140625" style="873" customWidth="1"/>
    <col min="1286" max="1530" width="9.140625" style="873"/>
    <col min="1531" max="1531" width="2.140625" style="873" customWidth="1"/>
    <col min="1532" max="1532" width="8.7109375" style="873" customWidth="1"/>
    <col min="1533" max="1533" width="9.85546875" style="873" customWidth="1"/>
    <col min="1534" max="1534" width="1" style="873" customWidth="1"/>
    <col min="1535" max="1535" width="10.85546875" style="873" customWidth="1"/>
    <col min="1536" max="1536" width="1" style="873" customWidth="1"/>
    <col min="1537" max="1537" width="53.5703125" style="873" customWidth="1"/>
    <col min="1538" max="1539" width="22.85546875" style="873" customWidth="1"/>
    <col min="1540" max="1540" width="8.7109375" style="873" customWidth="1"/>
    <col min="1541" max="1541" width="14.140625" style="873" customWidth="1"/>
    <col min="1542" max="1786" width="9.140625" style="873"/>
    <col min="1787" max="1787" width="2.140625" style="873" customWidth="1"/>
    <col min="1788" max="1788" width="8.7109375" style="873" customWidth="1"/>
    <col min="1789" max="1789" width="9.85546875" style="873" customWidth="1"/>
    <col min="1790" max="1790" width="1" style="873" customWidth="1"/>
    <col min="1791" max="1791" width="10.85546875" style="873" customWidth="1"/>
    <col min="1792" max="1792" width="1" style="873" customWidth="1"/>
    <col min="1793" max="1793" width="53.5703125" style="873" customWidth="1"/>
    <col min="1794" max="1795" width="22.85546875" style="873" customWidth="1"/>
    <col min="1796" max="1796" width="8.7109375" style="873" customWidth="1"/>
    <col min="1797" max="1797" width="14.140625" style="873" customWidth="1"/>
    <col min="1798" max="2042" width="9.140625" style="873"/>
    <col min="2043" max="2043" width="2.140625" style="873" customWidth="1"/>
    <col min="2044" max="2044" width="8.7109375" style="873" customWidth="1"/>
    <col min="2045" max="2045" width="9.85546875" style="873" customWidth="1"/>
    <col min="2046" max="2046" width="1" style="873" customWidth="1"/>
    <col min="2047" max="2047" width="10.85546875" style="873" customWidth="1"/>
    <col min="2048" max="2048" width="1" style="873" customWidth="1"/>
    <col min="2049" max="2049" width="53.5703125" style="873" customWidth="1"/>
    <col min="2050" max="2051" width="22.85546875" style="873" customWidth="1"/>
    <col min="2052" max="2052" width="8.7109375" style="873" customWidth="1"/>
    <col min="2053" max="2053" width="14.140625" style="873" customWidth="1"/>
    <col min="2054" max="2298" width="9.140625" style="873"/>
    <col min="2299" max="2299" width="2.140625" style="873" customWidth="1"/>
    <col min="2300" max="2300" width="8.7109375" style="873" customWidth="1"/>
    <col min="2301" max="2301" width="9.85546875" style="873" customWidth="1"/>
    <col min="2302" max="2302" width="1" style="873" customWidth="1"/>
    <col min="2303" max="2303" width="10.85546875" style="873" customWidth="1"/>
    <col min="2304" max="2304" width="1" style="873" customWidth="1"/>
    <col min="2305" max="2305" width="53.5703125" style="873" customWidth="1"/>
    <col min="2306" max="2307" width="22.85546875" style="873" customWidth="1"/>
    <col min="2308" max="2308" width="8.7109375" style="873" customWidth="1"/>
    <col min="2309" max="2309" width="14.140625" style="873" customWidth="1"/>
    <col min="2310" max="2554" width="9.140625" style="873"/>
    <col min="2555" max="2555" width="2.140625" style="873" customWidth="1"/>
    <col min="2556" max="2556" width="8.7109375" style="873" customWidth="1"/>
    <col min="2557" max="2557" width="9.85546875" style="873" customWidth="1"/>
    <col min="2558" max="2558" width="1" style="873" customWidth="1"/>
    <col min="2559" max="2559" width="10.85546875" style="873" customWidth="1"/>
    <col min="2560" max="2560" width="1" style="873" customWidth="1"/>
    <col min="2561" max="2561" width="53.5703125" style="873" customWidth="1"/>
    <col min="2562" max="2563" width="22.85546875" style="873" customWidth="1"/>
    <col min="2564" max="2564" width="8.7109375" style="873" customWidth="1"/>
    <col min="2565" max="2565" width="14.140625" style="873" customWidth="1"/>
    <col min="2566" max="2810" width="9.140625" style="873"/>
    <col min="2811" max="2811" width="2.140625" style="873" customWidth="1"/>
    <col min="2812" max="2812" width="8.7109375" style="873" customWidth="1"/>
    <col min="2813" max="2813" width="9.85546875" style="873" customWidth="1"/>
    <col min="2814" max="2814" width="1" style="873" customWidth="1"/>
    <col min="2815" max="2815" width="10.85546875" style="873" customWidth="1"/>
    <col min="2816" max="2816" width="1" style="873" customWidth="1"/>
    <col min="2817" max="2817" width="53.5703125" style="873" customWidth="1"/>
    <col min="2818" max="2819" width="22.85546875" style="873" customWidth="1"/>
    <col min="2820" max="2820" width="8.7109375" style="873" customWidth="1"/>
    <col min="2821" max="2821" width="14.140625" style="873" customWidth="1"/>
    <col min="2822" max="3066" width="9.140625" style="873"/>
    <col min="3067" max="3067" width="2.140625" style="873" customWidth="1"/>
    <col min="3068" max="3068" width="8.7109375" style="873" customWidth="1"/>
    <col min="3069" max="3069" width="9.85546875" style="873" customWidth="1"/>
    <col min="3070" max="3070" width="1" style="873" customWidth="1"/>
    <col min="3071" max="3071" width="10.85546875" style="873" customWidth="1"/>
    <col min="3072" max="3072" width="1" style="873" customWidth="1"/>
    <col min="3073" max="3073" width="53.5703125" style="873" customWidth="1"/>
    <col min="3074" max="3075" width="22.85546875" style="873" customWidth="1"/>
    <col min="3076" max="3076" width="8.7109375" style="873" customWidth="1"/>
    <col min="3077" max="3077" width="14.140625" style="873" customWidth="1"/>
    <col min="3078" max="3322" width="9.140625" style="873"/>
    <col min="3323" max="3323" width="2.140625" style="873" customWidth="1"/>
    <col min="3324" max="3324" width="8.7109375" style="873" customWidth="1"/>
    <col min="3325" max="3325" width="9.85546875" style="873" customWidth="1"/>
    <col min="3326" max="3326" width="1" style="873" customWidth="1"/>
    <col min="3327" max="3327" width="10.85546875" style="873" customWidth="1"/>
    <col min="3328" max="3328" width="1" style="873" customWidth="1"/>
    <col min="3329" max="3329" width="53.5703125" style="873" customWidth="1"/>
    <col min="3330" max="3331" width="22.85546875" style="873" customWidth="1"/>
    <col min="3332" max="3332" width="8.7109375" style="873" customWidth="1"/>
    <col min="3333" max="3333" width="14.140625" style="873" customWidth="1"/>
    <col min="3334" max="3578" width="9.140625" style="873"/>
    <col min="3579" max="3579" width="2.140625" style="873" customWidth="1"/>
    <col min="3580" max="3580" width="8.7109375" style="873" customWidth="1"/>
    <col min="3581" max="3581" width="9.85546875" style="873" customWidth="1"/>
    <col min="3582" max="3582" width="1" style="873" customWidth="1"/>
    <col min="3583" max="3583" width="10.85546875" style="873" customWidth="1"/>
    <col min="3584" max="3584" width="1" style="873" customWidth="1"/>
    <col min="3585" max="3585" width="53.5703125" style="873" customWidth="1"/>
    <col min="3586" max="3587" width="22.85546875" style="873" customWidth="1"/>
    <col min="3588" max="3588" width="8.7109375" style="873" customWidth="1"/>
    <col min="3589" max="3589" width="14.140625" style="873" customWidth="1"/>
    <col min="3590" max="3834" width="9.140625" style="873"/>
    <col min="3835" max="3835" width="2.140625" style="873" customWidth="1"/>
    <col min="3836" max="3836" width="8.7109375" style="873" customWidth="1"/>
    <col min="3837" max="3837" width="9.85546875" style="873" customWidth="1"/>
    <col min="3838" max="3838" width="1" style="873" customWidth="1"/>
    <col min="3839" max="3839" width="10.85546875" style="873" customWidth="1"/>
    <col min="3840" max="3840" width="1" style="873" customWidth="1"/>
    <col min="3841" max="3841" width="53.5703125" style="873" customWidth="1"/>
    <col min="3842" max="3843" width="22.85546875" style="873" customWidth="1"/>
    <col min="3844" max="3844" width="8.7109375" style="873" customWidth="1"/>
    <col min="3845" max="3845" width="14.140625" style="873" customWidth="1"/>
    <col min="3846" max="4090" width="9.140625" style="873"/>
    <col min="4091" max="4091" width="2.140625" style="873" customWidth="1"/>
    <col min="4092" max="4092" width="8.7109375" style="873" customWidth="1"/>
    <col min="4093" max="4093" width="9.85546875" style="873" customWidth="1"/>
    <col min="4094" max="4094" width="1" style="873" customWidth="1"/>
    <col min="4095" max="4095" width="10.85546875" style="873" customWidth="1"/>
    <col min="4096" max="4096" width="1" style="873" customWidth="1"/>
    <col min="4097" max="4097" width="53.5703125" style="873" customWidth="1"/>
    <col min="4098" max="4099" width="22.85546875" style="873" customWidth="1"/>
    <col min="4100" max="4100" width="8.7109375" style="873" customWidth="1"/>
    <col min="4101" max="4101" width="14.140625" style="873" customWidth="1"/>
    <col min="4102" max="4346" width="9.140625" style="873"/>
    <col min="4347" max="4347" width="2.140625" style="873" customWidth="1"/>
    <col min="4348" max="4348" width="8.7109375" style="873" customWidth="1"/>
    <col min="4349" max="4349" width="9.85546875" style="873" customWidth="1"/>
    <col min="4350" max="4350" width="1" style="873" customWidth="1"/>
    <col min="4351" max="4351" width="10.85546875" style="873" customWidth="1"/>
    <col min="4352" max="4352" width="1" style="873" customWidth="1"/>
    <col min="4353" max="4353" width="53.5703125" style="873" customWidth="1"/>
    <col min="4354" max="4355" width="22.85546875" style="873" customWidth="1"/>
    <col min="4356" max="4356" width="8.7109375" style="873" customWidth="1"/>
    <col min="4357" max="4357" width="14.140625" style="873" customWidth="1"/>
    <col min="4358" max="4602" width="9.140625" style="873"/>
    <col min="4603" max="4603" width="2.140625" style="873" customWidth="1"/>
    <col min="4604" max="4604" width="8.7109375" style="873" customWidth="1"/>
    <col min="4605" max="4605" width="9.85546875" style="873" customWidth="1"/>
    <col min="4606" max="4606" width="1" style="873" customWidth="1"/>
    <col min="4607" max="4607" width="10.85546875" style="873" customWidth="1"/>
    <col min="4608" max="4608" width="1" style="873" customWidth="1"/>
    <col min="4609" max="4609" width="53.5703125" style="873" customWidth="1"/>
    <col min="4610" max="4611" width="22.85546875" style="873" customWidth="1"/>
    <col min="4612" max="4612" width="8.7109375" style="873" customWidth="1"/>
    <col min="4613" max="4613" width="14.140625" style="873" customWidth="1"/>
    <col min="4614" max="4858" width="9.140625" style="873"/>
    <col min="4859" max="4859" width="2.140625" style="873" customWidth="1"/>
    <col min="4860" max="4860" width="8.7109375" style="873" customWidth="1"/>
    <col min="4861" max="4861" width="9.85546875" style="873" customWidth="1"/>
    <col min="4862" max="4862" width="1" style="873" customWidth="1"/>
    <col min="4863" max="4863" width="10.85546875" style="873" customWidth="1"/>
    <col min="4864" max="4864" width="1" style="873" customWidth="1"/>
    <col min="4865" max="4865" width="53.5703125" style="873" customWidth="1"/>
    <col min="4866" max="4867" width="22.85546875" style="873" customWidth="1"/>
    <col min="4868" max="4868" width="8.7109375" style="873" customWidth="1"/>
    <col min="4869" max="4869" width="14.140625" style="873" customWidth="1"/>
    <col min="4870" max="5114" width="9.140625" style="873"/>
    <col min="5115" max="5115" width="2.140625" style="873" customWidth="1"/>
    <col min="5116" max="5116" width="8.7109375" style="873" customWidth="1"/>
    <col min="5117" max="5117" width="9.85546875" style="873" customWidth="1"/>
    <col min="5118" max="5118" width="1" style="873" customWidth="1"/>
    <col min="5119" max="5119" width="10.85546875" style="873" customWidth="1"/>
    <col min="5120" max="5120" width="1" style="873" customWidth="1"/>
    <col min="5121" max="5121" width="53.5703125" style="873" customWidth="1"/>
    <col min="5122" max="5123" width="22.85546875" style="873" customWidth="1"/>
    <col min="5124" max="5124" width="8.7109375" style="873" customWidth="1"/>
    <col min="5125" max="5125" width="14.140625" style="873" customWidth="1"/>
    <col min="5126" max="5370" width="9.140625" style="873"/>
    <col min="5371" max="5371" width="2.140625" style="873" customWidth="1"/>
    <col min="5372" max="5372" width="8.7109375" style="873" customWidth="1"/>
    <col min="5373" max="5373" width="9.85546875" style="873" customWidth="1"/>
    <col min="5374" max="5374" width="1" style="873" customWidth="1"/>
    <col min="5375" max="5375" width="10.85546875" style="873" customWidth="1"/>
    <col min="5376" max="5376" width="1" style="873" customWidth="1"/>
    <col min="5377" max="5377" width="53.5703125" style="873" customWidth="1"/>
    <col min="5378" max="5379" width="22.85546875" style="873" customWidth="1"/>
    <col min="5380" max="5380" width="8.7109375" style="873" customWidth="1"/>
    <col min="5381" max="5381" width="14.140625" style="873" customWidth="1"/>
    <col min="5382" max="5626" width="9.140625" style="873"/>
    <col min="5627" max="5627" width="2.140625" style="873" customWidth="1"/>
    <col min="5628" max="5628" width="8.7109375" style="873" customWidth="1"/>
    <col min="5629" max="5629" width="9.85546875" style="873" customWidth="1"/>
    <col min="5630" max="5630" width="1" style="873" customWidth="1"/>
    <col min="5631" max="5631" width="10.85546875" style="873" customWidth="1"/>
    <col min="5632" max="5632" width="1" style="873" customWidth="1"/>
    <col min="5633" max="5633" width="53.5703125" style="873" customWidth="1"/>
    <col min="5634" max="5635" width="22.85546875" style="873" customWidth="1"/>
    <col min="5636" max="5636" width="8.7109375" style="873" customWidth="1"/>
    <col min="5637" max="5637" width="14.140625" style="873" customWidth="1"/>
    <col min="5638" max="5882" width="9.140625" style="873"/>
    <col min="5883" max="5883" width="2.140625" style="873" customWidth="1"/>
    <col min="5884" max="5884" width="8.7109375" style="873" customWidth="1"/>
    <col min="5885" max="5885" width="9.85546875" style="873" customWidth="1"/>
    <col min="5886" max="5886" width="1" style="873" customWidth="1"/>
    <col min="5887" max="5887" width="10.85546875" style="873" customWidth="1"/>
    <col min="5888" max="5888" width="1" style="873" customWidth="1"/>
    <col min="5889" max="5889" width="53.5703125" style="873" customWidth="1"/>
    <col min="5890" max="5891" width="22.85546875" style="873" customWidth="1"/>
    <col min="5892" max="5892" width="8.7109375" style="873" customWidth="1"/>
    <col min="5893" max="5893" width="14.140625" style="873" customWidth="1"/>
    <col min="5894" max="6138" width="9.140625" style="873"/>
    <col min="6139" max="6139" width="2.140625" style="873" customWidth="1"/>
    <col min="6140" max="6140" width="8.7109375" style="873" customWidth="1"/>
    <col min="6141" max="6141" width="9.85546875" style="873" customWidth="1"/>
    <col min="6142" max="6142" width="1" style="873" customWidth="1"/>
    <col min="6143" max="6143" width="10.85546875" style="873" customWidth="1"/>
    <col min="6144" max="6144" width="1" style="873" customWidth="1"/>
    <col min="6145" max="6145" width="53.5703125" style="873" customWidth="1"/>
    <col min="6146" max="6147" width="22.85546875" style="873" customWidth="1"/>
    <col min="6148" max="6148" width="8.7109375" style="873" customWidth="1"/>
    <col min="6149" max="6149" width="14.140625" style="873" customWidth="1"/>
    <col min="6150" max="6394" width="9.140625" style="873"/>
    <col min="6395" max="6395" width="2.140625" style="873" customWidth="1"/>
    <col min="6396" max="6396" width="8.7109375" style="873" customWidth="1"/>
    <col min="6397" max="6397" width="9.85546875" style="873" customWidth="1"/>
    <col min="6398" max="6398" width="1" style="873" customWidth="1"/>
    <col min="6399" max="6399" width="10.85546875" style="873" customWidth="1"/>
    <col min="6400" max="6400" width="1" style="873" customWidth="1"/>
    <col min="6401" max="6401" width="53.5703125" style="873" customWidth="1"/>
    <col min="6402" max="6403" width="22.85546875" style="873" customWidth="1"/>
    <col min="6404" max="6404" width="8.7109375" style="873" customWidth="1"/>
    <col min="6405" max="6405" width="14.140625" style="873" customWidth="1"/>
    <col min="6406" max="6650" width="9.140625" style="873"/>
    <col min="6651" max="6651" width="2.140625" style="873" customWidth="1"/>
    <col min="6652" max="6652" width="8.7109375" style="873" customWidth="1"/>
    <col min="6653" max="6653" width="9.85546875" style="873" customWidth="1"/>
    <col min="6654" max="6654" width="1" style="873" customWidth="1"/>
    <col min="6655" max="6655" width="10.85546875" style="873" customWidth="1"/>
    <col min="6656" max="6656" width="1" style="873" customWidth="1"/>
    <col min="6657" max="6657" width="53.5703125" style="873" customWidth="1"/>
    <col min="6658" max="6659" width="22.85546875" style="873" customWidth="1"/>
    <col min="6660" max="6660" width="8.7109375" style="873" customWidth="1"/>
    <col min="6661" max="6661" width="14.140625" style="873" customWidth="1"/>
    <col min="6662" max="6906" width="9.140625" style="873"/>
    <col min="6907" max="6907" width="2.140625" style="873" customWidth="1"/>
    <col min="6908" max="6908" width="8.7109375" style="873" customWidth="1"/>
    <col min="6909" max="6909" width="9.85546875" style="873" customWidth="1"/>
    <col min="6910" max="6910" width="1" style="873" customWidth="1"/>
    <col min="6911" max="6911" width="10.85546875" style="873" customWidth="1"/>
    <col min="6912" max="6912" width="1" style="873" customWidth="1"/>
    <col min="6913" max="6913" width="53.5703125" style="873" customWidth="1"/>
    <col min="6914" max="6915" width="22.85546875" style="873" customWidth="1"/>
    <col min="6916" max="6916" width="8.7109375" style="873" customWidth="1"/>
    <col min="6917" max="6917" width="14.140625" style="873" customWidth="1"/>
    <col min="6918" max="7162" width="9.140625" style="873"/>
    <col min="7163" max="7163" width="2.140625" style="873" customWidth="1"/>
    <col min="7164" max="7164" width="8.7109375" style="873" customWidth="1"/>
    <col min="7165" max="7165" width="9.85546875" style="873" customWidth="1"/>
    <col min="7166" max="7166" width="1" style="873" customWidth="1"/>
    <col min="7167" max="7167" width="10.85546875" style="873" customWidth="1"/>
    <col min="7168" max="7168" width="1" style="873" customWidth="1"/>
    <col min="7169" max="7169" width="53.5703125" style="873" customWidth="1"/>
    <col min="7170" max="7171" width="22.85546875" style="873" customWidth="1"/>
    <col min="7172" max="7172" width="8.7109375" style="873" customWidth="1"/>
    <col min="7173" max="7173" width="14.140625" style="873" customWidth="1"/>
    <col min="7174" max="7418" width="9.140625" style="873"/>
    <col min="7419" max="7419" width="2.140625" style="873" customWidth="1"/>
    <col min="7420" max="7420" width="8.7109375" style="873" customWidth="1"/>
    <col min="7421" max="7421" width="9.85546875" style="873" customWidth="1"/>
    <col min="7422" max="7422" width="1" style="873" customWidth="1"/>
    <col min="7423" max="7423" width="10.85546875" style="873" customWidth="1"/>
    <col min="7424" max="7424" width="1" style="873" customWidth="1"/>
    <col min="7425" max="7425" width="53.5703125" style="873" customWidth="1"/>
    <col min="7426" max="7427" width="22.85546875" style="873" customWidth="1"/>
    <col min="7428" max="7428" width="8.7109375" style="873" customWidth="1"/>
    <col min="7429" max="7429" width="14.140625" style="873" customWidth="1"/>
    <col min="7430" max="7674" width="9.140625" style="873"/>
    <col min="7675" max="7675" width="2.140625" style="873" customWidth="1"/>
    <col min="7676" max="7676" width="8.7109375" style="873" customWidth="1"/>
    <col min="7677" max="7677" width="9.85546875" style="873" customWidth="1"/>
    <col min="7678" max="7678" width="1" style="873" customWidth="1"/>
    <col min="7679" max="7679" width="10.85546875" style="873" customWidth="1"/>
    <col min="7680" max="7680" width="1" style="873" customWidth="1"/>
    <col min="7681" max="7681" width="53.5703125" style="873" customWidth="1"/>
    <col min="7682" max="7683" width="22.85546875" style="873" customWidth="1"/>
    <col min="7684" max="7684" width="8.7109375" style="873" customWidth="1"/>
    <col min="7685" max="7685" width="14.140625" style="873" customWidth="1"/>
    <col min="7686" max="7930" width="9.140625" style="873"/>
    <col min="7931" max="7931" width="2.140625" style="873" customWidth="1"/>
    <col min="7932" max="7932" width="8.7109375" style="873" customWidth="1"/>
    <col min="7933" max="7933" width="9.85546875" style="873" customWidth="1"/>
    <col min="7934" max="7934" width="1" style="873" customWidth="1"/>
    <col min="7935" max="7935" width="10.85546875" style="873" customWidth="1"/>
    <col min="7936" max="7936" width="1" style="873" customWidth="1"/>
    <col min="7937" max="7937" width="53.5703125" style="873" customWidth="1"/>
    <col min="7938" max="7939" width="22.85546875" style="873" customWidth="1"/>
    <col min="7940" max="7940" width="8.7109375" style="873" customWidth="1"/>
    <col min="7941" max="7941" width="14.140625" style="873" customWidth="1"/>
    <col min="7942" max="8186" width="9.140625" style="873"/>
    <col min="8187" max="8187" width="2.140625" style="873" customWidth="1"/>
    <col min="8188" max="8188" width="8.7109375" style="873" customWidth="1"/>
    <col min="8189" max="8189" width="9.85546875" style="873" customWidth="1"/>
    <col min="8190" max="8190" width="1" style="873" customWidth="1"/>
    <col min="8191" max="8191" width="10.85546875" style="873" customWidth="1"/>
    <col min="8192" max="8192" width="1" style="873" customWidth="1"/>
    <col min="8193" max="8193" width="53.5703125" style="873" customWidth="1"/>
    <col min="8194" max="8195" width="22.85546875" style="873" customWidth="1"/>
    <col min="8196" max="8196" width="8.7109375" style="873" customWidth="1"/>
    <col min="8197" max="8197" width="14.140625" style="873" customWidth="1"/>
    <col min="8198" max="8442" width="9.140625" style="873"/>
    <col min="8443" max="8443" width="2.140625" style="873" customWidth="1"/>
    <col min="8444" max="8444" width="8.7109375" style="873" customWidth="1"/>
    <col min="8445" max="8445" width="9.85546875" style="873" customWidth="1"/>
    <col min="8446" max="8446" width="1" style="873" customWidth="1"/>
    <col min="8447" max="8447" width="10.85546875" style="873" customWidth="1"/>
    <col min="8448" max="8448" width="1" style="873" customWidth="1"/>
    <col min="8449" max="8449" width="53.5703125" style="873" customWidth="1"/>
    <col min="8450" max="8451" width="22.85546875" style="873" customWidth="1"/>
    <col min="8452" max="8452" width="8.7109375" style="873" customWidth="1"/>
    <col min="8453" max="8453" width="14.140625" style="873" customWidth="1"/>
    <col min="8454" max="8698" width="9.140625" style="873"/>
    <col min="8699" max="8699" width="2.140625" style="873" customWidth="1"/>
    <col min="8700" max="8700" width="8.7109375" style="873" customWidth="1"/>
    <col min="8701" max="8701" width="9.85546875" style="873" customWidth="1"/>
    <col min="8702" max="8702" width="1" style="873" customWidth="1"/>
    <col min="8703" max="8703" width="10.85546875" style="873" customWidth="1"/>
    <col min="8704" max="8704" width="1" style="873" customWidth="1"/>
    <col min="8705" max="8705" width="53.5703125" style="873" customWidth="1"/>
    <col min="8706" max="8707" width="22.85546875" style="873" customWidth="1"/>
    <col min="8708" max="8708" width="8.7109375" style="873" customWidth="1"/>
    <col min="8709" max="8709" width="14.140625" style="873" customWidth="1"/>
    <col min="8710" max="8954" width="9.140625" style="873"/>
    <col min="8955" max="8955" width="2.140625" style="873" customWidth="1"/>
    <col min="8956" max="8956" width="8.7109375" style="873" customWidth="1"/>
    <col min="8957" max="8957" width="9.85546875" style="873" customWidth="1"/>
    <col min="8958" max="8958" width="1" style="873" customWidth="1"/>
    <col min="8959" max="8959" width="10.85546875" style="873" customWidth="1"/>
    <col min="8960" max="8960" width="1" style="873" customWidth="1"/>
    <col min="8961" max="8961" width="53.5703125" style="873" customWidth="1"/>
    <col min="8962" max="8963" width="22.85546875" style="873" customWidth="1"/>
    <col min="8964" max="8964" width="8.7109375" style="873" customWidth="1"/>
    <col min="8965" max="8965" width="14.140625" style="873" customWidth="1"/>
    <col min="8966" max="9210" width="9.140625" style="873"/>
    <col min="9211" max="9211" width="2.140625" style="873" customWidth="1"/>
    <col min="9212" max="9212" width="8.7109375" style="873" customWidth="1"/>
    <col min="9213" max="9213" width="9.85546875" style="873" customWidth="1"/>
    <col min="9214" max="9214" width="1" style="873" customWidth="1"/>
    <col min="9215" max="9215" width="10.85546875" style="873" customWidth="1"/>
    <col min="9216" max="9216" width="1" style="873" customWidth="1"/>
    <col min="9217" max="9217" width="53.5703125" style="873" customWidth="1"/>
    <col min="9218" max="9219" width="22.85546875" style="873" customWidth="1"/>
    <col min="9220" max="9220" width="8.7109375" style="873" customWidth="1"/>
    <col min="9221" max="9221" width="14.140625" style="873" customWidth="1"/>
    <col min="9222" max="9466" width="9.140625" style="873"/>
    <col min="9467" max="9467" width="2.140625" style="873" customWidth="1"/>
    <col min="9468" max="9468" width="8.7109375" style="873" customWidth="1"/>
    <col min="9469" max="9469" width="9.85546875" style="873" customWidth="1"/>
    <col min="9470" max="9470" width="1" style="873" customWidth="1"/>
    <col min="9471" max="9471" width="10.85546875" style="873" customWidth="1"/>
    <col min="9472" max="9472" width="1" style="873" customWidth="1"/>
    <col min="9473" max="9473" width="53.5703125" style="873" customWidth="1"/>
    <col min="9474" max="9475" width="22.85546875" style="873" customWidth="1"/>
    <col min="9476" max="9476" width="8.7109375" style="873" customWidth="1"/>
    <col min="9477" max="9477" width="14.140625" style="873" customWidth="1"/>
    <col min="9478" max="9722" width="9.140625" style="873"/>
    <col min="9723" max="9723" width="2.140625" style="873" customWidth="1"/>
    <col min="9724" max="9724" width="8.7109375" style="873" customWidth="1"/>
    <col min="9725" max="9725" width="9.85546875" style="873" customWidth="1"/>
    <col min="9726" max="9726" width="1" style="873" customWidth="1"/>
    <col min="9727" max="9727" width="10.85546875" style="873" customWidth="1"/>
    <col min="9728" max="9728" width="1" style="873" customWidth="1"/>
    <col min="9729" max="9729" width="53.5703125" style="873" customWidth="1"/>
    <col min="9730" max="9731" width="22.85546875" style="873" customWidth="1"/>
    <col min="9732" max="9732" width="8.7109375" style="873" customWidth="1"/>
    <col min="9733" max="9733" width="14.140625" style="873" customWidth="1"/>
    <col min="9734" max="9978" width="9.140625" style="873"/>
    <col min="9979" max="9979" width="2.140625" style="873" customWidth="1"/>
    <col min="9980" max="9980" width="8.7109375" style="873" customWidth="1"/>
    <col min="9981" max="9981" width="9.85546875" style="873" customWidth="1"/>
    <col min="9982" max="9982" width="1" style="873" customWidth="1"/>
    <col min="9983" max="9983" width="10.85546875" style="873" customWidth="1"/>
    <col min="9984" max="9984" width="1" style="873" customWidth="1"/>
    <col min="9985" max="9985" width="53.5703125" style="873" customWidth="1"/>
    <col min="9986" max="9987" width="22.85546875" style="873" customWidth="1"/>
    <col min="9988" max="9988" width="8.7109375" style="873" customWidth="1"/>
    <col min="9989" max="9989" width="14.140625" style="873" customWidth="1"/>
    <col min="9990" max="10234" width="9.140625" style="873"/>
    <col min="10235" max="10235" width="2.140625" style="873" customWidth="1"/>
    <col min="10236" max="10236" width="8.7109375" style="873" customWidth="1"/>
    <col min="10237" max="10237" width="9.85546875" style="873" customWidth="1"/>
    <col min="10238" max="10238" width="1" style="873" customWidth="1"/>
    <col min="10239" max="10239" width="10.85546875" style="873" customWidth="1"/>
    <col min="10240" max="10240" width="1" style="873" customWidth="1"/>
    <col min="10241" max="10241" width="53.5703125" style="873" customWidth="1"/>
    <col min="10242" max="10243" width="22.85546875" style="873" customWidth="1"/>
    <col min="10244" max="10244" width="8.7109375" style="873" customWidth="1"/>
    <col min="10245" max="10245" width="14.140625" style="873" customWidth="1"/>
    <col min="10246" max="10490" width="9.140625" style="873"/>
    <col min="10491" max="10491" width="2.140625" style="873" customWidth="1"/>
    <col min="10492" max="10492" width="8.7109375" style="873" customWidth="1"/>
    <col min="10493" max="10493" width="9.85546875" style="873" customWidth="1"/>
    <col min="10494" max="10494" width="1" style="873" customWidth="1"/>
    <col min="10495" max="10495" width="10.85546875" style="873" customWidth="1"/>
    <col min="10496" max="10496" width="1" style="873" customWidth="1"/>
    <col min="10497" max="10497" width="53.5703125" style="873" customWidth="1"/>
    <col min="10498" max="10499" width="22.85546875" style="873" customWidth="1"/>
    <col min="10500" max="10500" width="8.7109375" style="873" customWidth="1"/>
    <col min="10501" max="10501" width="14.140625" style="873" customWidth="1"/>
    <col min="10502" max="10746" width="9.140625" style="873"/>
    <col min="10747" max="10747" width="2.140625" style="873" customWidth="1"/>
    <col min="10748" max="10748" width="8.7109375" style="873" customWidth="1"/>
    <col min="10749" max="10749" width="9.85546875" style="873" customWidth="1"/>
    <col min="10750" max="10750" width="1" style="873" customWidth="1"/>
    <col min="10751" max="10751" width="10.85546875" style="873" customWidth="1"/>
    <col min="10752" max="10752" width="1" style="873" customWidth="1"/>
    <col min="10753" max="10753" width="53.5703125" style="873" customWidth="1"/>
    <col min="10754" max="10755" width="22.85546875" style="873" customWidth="1"/>
    <col min="10756" max="10756" width="8.7109375" style="873" customWidth="1"/>
    <col min="10757" max="10757" width="14.140625" style="873" customWidth="1"/>
    <col min="10758" max="11002" width="9.140625" style="873"/>
    <col min="11003" max="11003" width="2.140625" style="873" customWidth="1"/>
    <col min="11004" max="11004" width="8.7109375" style="873" customWidth="1"/>
    <col min="11005" max="11005" width="9.85546875" style="873" customWidth="1"/>
    <col min="11006" max="11006" width="1" style="873" customWidth="1"/>
    <col min="11007" max="11007" width="10.85546875" style="873" customWidth="1"/>
    <col min="11008" max="11008" width="1" style="873" customWidth="1"/>
    <col min="11009" max="11009" width="53.5703125" style="873" customWidth="1"/>
    <col min="11010" max="11011" width="22.85546875" style="873" customWidth="1"/>
    <col min="11012" max="11012" width="8.7109375" style="873" customWidth="1"/>
    <col min="11013" max="11013" width="14.140625" style="873" customWidth="1"/>
    <col min="11014" max="11258" width="9.140625" style="873"/>
    <col min="11259" max="11259" width="2.140625" style="873" customWidth="1"/>
    <col min="11260" max="11260" width="8.7109375" style="873" customWidth="1"/>
    <col min="11261" max="11261" width="9.85546875" style="873" customWidth="1"/>
    <col min="11262" max="11262" width="1" style="873" customWidth="1"/>
    <col min="11263" max="11263" width="10.85546875" style="873" customWidth="1"/>
    <col min="11264" max="11264" width="1" style="873" customWidth="1"/>
    <col min="11265" max="11265" width="53.5703125" style="873" customWidth="1"/>
    <col min="11266" max="11267" width="22.85546875" style="873" customWidth="1"/>
    <col min="11268" max="11268" width="8.7109375" style="873" customWidth="1"/>
    <col min="11269" max="11269" width="14.140625" style="873" customWidth="1"/>
    <col min="11270" max="11514" width="9.140625" style="873"/>
    <col min="11515" max="11515" width="2.140625" style="873" customWidth="1"/>
    <col min="11516" max="11516" width="8.7109375" style="873" customWidth="1"/>
    <col min="11517" max="11517" width="9.85546875" style="873" customWidth="1"/>
    <col min="11518" max="11518" width="1" style="873" customWidth="1"/>
    <col min="11519" max="11519" width="10.85546875" style="873" customWidth="1"/>
    <col min="11520" max="11520" width="1" style="873" customWidth="1"/>
    <col min="11521" max="11521" width="53.5703125" style="873" customWidth="1"/>
    <col min="11522" max="11523" width="22.85546875" style="873" customWidth="1"/>
    <col min="11524" max="11524" width="8.7109375" style="873" customWidth="1"/>
    <col min="11525" max="11525" width="14.140625" style="873" customWidth="1"/>
    <col min="11526" max="11770" width="9.140625" style="873"/>
    <col min="11771" max="11771" width="2.140625" style="873" customWidth="1"/>
    <col min="11772" max="11772" width="8.7109375" style="873" customWidth="1"/>
    <col min="11773" max="11773" width="9.85546875" style="873" customWidth="1"/>
    <col min="11774" max="11774" width="1" style="873" customWidth="1"/>
    <col min="11775" max="11775" width="10.85546875" style="873" customWidth="1"/>
    <col min="11776" max="11776" width="1" style="873" customWidth="1"/>
    <col min="11777" max="11777" width="53.5703125" style="873" customWidth="1"/>
    <col min="11778" max="11779" width="22.85546875" style="873" customWidth="1"/>
    <col min="11780" max="11780" width="8.7109375" style="873" customWidth="1"/>
    <col min="11781" max="11781" width="14.140625" style="873" customWidth="1"/>
    <col min="11782" max="12026" width="9.140625" style="873"/>
    <col min="12027" max="12027" width="2.140625" style="873" customWidth="1"/>
    <col min="12028" max="12028" width="8.7109375" style="873" customWidth="1"/>
    <col min="12029" max="12029" width="9.85546875" style="873" customWidth="1"/>
    <col min="12030" max="12030" width="1" style="873" customWidth="1"/>
    <col min="12031" max="12031" width="10.85546875" style="873" customWidth="1"/>
    <col min="12032" max="12032" width="1" style="873" customWidth="1"/>
    <col min="12033" max="12033" width="53.5703125" style="873" customWidth="1"/>
    <col min="12034" max="12035" width="22.85546875" style="873" customWidth="1"/>
    <col min="12036" max="12036" width="8.7109375" style="873" customWidth="1"/>
    <col min="12037" max="12037" width="14.140625" style="873" customWidth="1"/>
    <col min="12038" max="12282" width="9.140625" style="873"/>
    <col min="12283" max="12283" width="2.140625" style="873" customWidth="1"/>
    <col min="12284" max="12284" width="8.7109375" style="873" customWidth="1"/>
    <col min="12285" max="12285" width="9.85546875" style="873" customWidth="1"/>
    <col min="12286" max="12286" width="1" style="873" customWidth="1"/>
    <col min="12287" max="12287" width="10.85546875" style="873" customWidth="1"/>
    <col min="12288" max="12288" width="1" style="873" customWidth="1"/>
    <col min="12289" max="12289" width="53.5703125" style="873" customWidth="1"/>
    <col min="12290" max="12291" width="22.85546875" style="873" customWidth="1"/>
    <col min="12292" max="12292" width="8.7109375" style="873" customWidth="1"/>
    <col min="12293" max="12293" width="14.140625" style="873" customWidth="1"/>
    <col min="12294" max="12538" width="9.140625" style="873"/>
    <col min="12539" max="12539" width="2.140625" style="873" customWidth="1"/>
    <col min="12540" max="12540" width="8.7109375" style="873" customWidth="1"/>
    <col min="12541" max="12541" width="9.85546875" style="873" customWidth="1"/>
    <col min="12542" max="12542" width="1" style="873" customWidth="1"/>
    <col min="12543" max="12543" width="10.85546875" style="873" customWidth="1"/>
    <col min="12544" max="12544" width="1" style="873" customWidth="1"/>
    <col min="12545" max="12545" width="53.5703125" style="873" customWidth="1"/>
    <col min="12546" max="12547" width="22.85546875" style="873" customWidth="1"/>
    <col min="12548" max="12548" width="8.7109375" style="873" customWidth="1"/>
    <col min="12549" max="12549" width="14.140625" style="873" customWidth="1"/>
    <col min="12550" max="12794" width="9.140625" style="873"/>
    <col min="12795" max="12795" width="2.140625" style="873" customWidth="1"/>
    <col min="12796" max="12796" width="8.7109375" style="873" customWidth="1"/>
    <col min="12797" max="12797" width="9.85546875" style="873" customWidth="1"/>
    <col min="12798" max="12798" width="1" style="873" customWidth="1"/>
    <col min="12799" max="12799" width="10.85546875" style="873" customWidth="1"/>
    <col min="12800" max="12800" width="1" style="873" customWidth="1"/>
    <col min="12801" max="12801" width="53.5703125" style="873" customWidth="1"/>
    <col min="12802" max="12803" width="22.85546875" style="873" customWidth="1"/>
    <col min="12804" max="12804" width="8.7109375" style="873" customWidth="1"/>
    <col min="12805" max="12805" width="14.140625" style="873" customWidth="1"/>
    <col min="12806" max="13050" width="9.140625" style="873"/>
    <col min="13051" max="13051" width="2.140625" style="873" customWidth="1"/>
    <col min="13052" max="13052" width="8.7109375" style="873" customWidth="1"/>
    <col min="13053" max="13053" width="9.85546875" style="873" customWidth="1"/>
    <col min="13054" max="13054" width="1" style="873" customWidth="1"/>
    <col min="13055" max="13055" width="10.85546875" style="873" customWidth="1"/>
    <col min="13056" max="13056" width="1" style="873" customWidth="1"/>
    <col min="13057" max="13057" width="53.5703125" style="873" customWidth="1"/>
    <col min="13058" max="13059" width="22.85546875" style="873" customWidth="1"/>
    <col min="13060" max="13060" width="8.7109375" style="873" customWidth="1"/>
    <col min="13061" max="13061" width="14.140625" style="873" customWidth="1"/>
    <col min="13062" max="13306" width="9.140625" style="873"/>
    <col min="13307" max="13307" width="2.140625" style="873" customWidth="1"/>
    <col min="13308" max="13308" width="8.7109375" style="873" customWidth="1"/>
    <col min="13309" max="13309" width="9.85546875" style="873" customWidth="1"/>
    <col min="13310" max="13310" width="1" style="873" customWidth="1"/>
    <col min="13311" max="13311" width="10.85546875" style="873" customWidth="1"/>
    <col min="13312" max="13312" width="1" style="873" customWidth="1"/>
    <col min="13313" max="13313" width="53.5703125" style="873" customWidth="1"/>
    <col min="13314" max="13315" width="22.85546875" style="873" customWidth="1"/>
    <col min="13316" max="13316" width="8.7109375" style="873" customWidth="1"/>
    <col min="13317" max="13317" width="14.140625" style="873" customWidth="1"/>
    <col min="13318" max="13562" width="9.140625" style="873"/>
    <col min="13563" max="13563" width="2.140625" style="873" customWidth="1"/>
    <col min="13564" max="13564" width="8.7109375" style="873" customWidth="1"/>
    <col min="13565" max="13565" width="9.85546875" style="873" customWidth="1"/>
    <col min="13566" max="13566" width="1" style="873" customWidth="1"/>
    <col min="13567" max="13567" width="10.85546875" style="873" customWidth="1"/>
    <col min="13568" max="13568" width="1" style="873" customWidth="1"/>
    <col min="13569" max="13569" width="53.5703125" style="873" customWidth="1"/>
    <col min="13570" max="13571" width="22.85546875" style="873" customWidth="1"/>
    <col min="13572" max="13572" width="8.7109375" style="873" customWidth="1"/>
    <col min="13573" max="13573" width="14.140625" style="873" customWidth="1"/>
    <col min="13574" max="13818" width="9.140625" style="873"/>
    <col min="13819" max="13819" width="2.140625" style="873" customWidth="1"/>
    <col min="13820" max="13820" width="8.7109375" style="873" customWidth="1"/>
    <col min="13821" max="13821" width="9.85546875" style="873" customWidth="1"/>
    <col min="13822" max="13822" width="1" style="873" customWidth="1"/>
    <col min="13823" max="13823" width="10.85546875" style="873" customWidth="1"/>
    <col min="13824" max="13824" width="1" style="873" customWidth="1"/>
    <col min="13825" max="13825" width="53.5703125" style="873" customWidth="1"/>
    <col min="13826" max="13827" width="22.85546875" style="873" customWidth="1"/>
    <col min="13828" max="13828" width="8.7109375" style="873" customWidth="1"/>
    <col min="13829" max="13829" width="14.140625" style="873" customWidth="1"/>
    <col min="13830" max="14074" width="9.140625" style="873"/>
    <col min="14075" max="14075" width="2.140625" style="873" customWidth="1"/>
    <col min="14076" max="14076" width="8.7109375" style="873" customWidth="1"/>
    <col min="14077" max="14077" width="9.85546875" style="873" customWidth="1"/>
    <col min="14078" max="14078" width="1" style="873" customWidth="1"/>
    <col min="14079" max="14079" width="10.85546875" style="873" customWidth="1"/>
    <col min="14080" max="14080" width="1" style="873" customWidth="1"/>
    <col min="14081" max="14081" width="53.5703125" style="873" customWidth="1"/>
    <col min="14082" max="14083" width="22.85546875" style="873" customWidth="1"/>
    <col min="14084" max="14084" width="8.7109375" style="873" customWidth="1"/>
    <col min="14085" max="14085" width="14.140625" style="873" customWidth="1"/>
    <col min="14086" max="14330" width="9.140625" style="873"/>
    <col min="14331" max="14331" width="2.140625" style="873" customWidth="1"/>
    <col min="14332" max="14332" width="8.7109375" style="873" customWidth="1"/>
    <col min="14333" max="14333" width="9.85546875" style="873" customWidth="1"/>
    <col min="14334" max="14334" width="1" style="873" customWidth="1"/>
    <col min="14335" max="14335" width="10.85546875" style="873" customWidth="1"/>
    <col min="14336" max="14336" width="1" style="873" customWidth="1"/>
    <col min="14337" max="14337" width="53.5703125" style="873" customWidth="1"/>
    <col min="14338" max="14339" width="22.85546875" style="873" customWidth="1"/>
    <col min="14340" max="14340" width="8.7109375" style="873" customWidth="1"/>
    <col min="14341" max="14341" width="14.140625" style="873" customWidth="1"/>
    <col min="14342" max="14586" width="9.140625" style="873"/>
    <col min="14587" max="14587" width="2.140625" style="873" customWidth="1"/>
    <col min="14588" max="14588" width="8.7109375" style="873" customWidth="1"/>
    <col min="14589" max="14589" width="9.85546875" style="873" customWidth="1"/>
    <col min="14590" max="14590" width="1" style="873" customWidth="1"/>
    <col min="14591" max="14591" width="10.85546875" style="873" customWidth="1"/>
    <col min="14592" max="14592" width="1" style="873" customWidth="1"/>
    <col min="14593" max="14593" width="53.5703125" style="873" customWidth="1"/>
    <col min="14594" max="14595" width="22.85546875" style="873" customWidth="1"/>
    <col min="14596" max="14596" width="8.7109375" style="873" customWidth="1"/>
    <col min="14597" max="14597" width="14.140625" style="873" customWidth="1"/>
    <col min="14598" max="14842" width="9.140625" style="873"/>
    <col min="14843" max="14843" width="2.140625" style="873" customWidth="1"/>
    <col min="14844" max="14844" width="8.7109375" style="873" customWidth="1"/>
    <col min="14845" max="14845" width="9.85546875" style="873" customWidth="1"/>
    <col min="14846" max="14846" width="1" style="873" customWidth="1"/>
    <col min="14847" max="14847" width="10.85546875" style="873" customWidth="1"/>
    <col min="14848" max="14848" width="1" style="873" customWidth="1"/>
    <col min="14849" max="14849" width="53.5703125" style="873" customWidth="1"/>
    <col min="14850" max="14851" width="22.85546875" style="873" customWidth="1"/>
    <col min="14852" max="14852" width="8.7109375" style="873" customWidth="1"/>
    <col min="14853" max="14853" width="14.140625" style="873" customWidth="1"/>
    <col min="14854" max="15098" width="9.140625" style="873"/>
    <col min="15099" max="15099" width="2.140625" style="873" customWidth="1"/>
    <col min="15100" max="15100" width="8.7109375" style="873" customWidth="1"/>
    <col min="15101" max="15101" width="9.85546875" style="873" customWidth="1"/>
    <col min="15102" max="15102" width="1" style="873" customWidth="1"/>
    <col min="15103" max="15103" width="10.85546875" style="873" customWidth="1"/>
    <col min="15104" max="15104" width="1" style="873" customWidth="1"/>
    <col min="15105" max="15105" width="53.5703125" style="873" customWidth="1"/>
    <col min="15106" max="15107" width="22.85546875" style="873" customWidth="1"/>
    <col min="15108" max="15108" width="8.7109375" style="873" customWidth="1"/>
    <col min="15109" max="15109" width="14.140625" style="873" customWidth="1"/>
    <col min="15110" max="15354" width="9.140625" style="873"/>
    <col min="15355" max="15355" width="2.140625" style="873" customWidth="1"/>
    <col min="15356" max="15356" width="8.7109375" style="873" customWidth="1"/>
    <col min="15357" max="15357" width="9.85546875" style="873" customWidth="1"/>
    <col min="15358" max="15358" width="1" style="873" customWidth="1"/>
    <col min="15359" max="15359" width="10.85546875" style="873" customWidth="1"/>
    <col min="15360" max="15360" width="1" style="873" customWidth="1"/>
    <col min="15361" max="15361" width="53.5703125" style="873" customWidth="1"/>
    <col min="15362" max="15363" width="22.85546875" style="873" customWidth="1"/>
    <col min="15364" max="15364" width="8.7109375" style="873" customWidth="1"/>
    <col min="15365" max="15365" width="14.140625" style="873" customWidth="1"/>
    <col min="15366" max="15610" width="9.140625" style="873"/>
    <col min="15611" max="15611" width="2.140625" style="873" customWidth="1"/>
    <col min="15612" max="15612" width="8.7109375" style="873" customWidth="1"/>
    <col min="15613" max="15613" width="9.85546875" style="873" customWidth="1"/>
    <col min="15614" max="15614" width="1" style="873" customWidth="1"/>
    <col min="15615" max="15615" width="10.85546875" style="873" customWidth="1"/>
    <col min="15616" max="15616" width="1" style="873" customWidth="1"/>
    <col min="15617" max="15617" width="53.5703125" style="873" customWidth="1"/>
    <col min="15618" max="15619" width="22.85546875" style="873" customWidth="1"/>
    <col min="15620" max="15620" width="8.7109375" style="873" customWidth="1"/>
    <col min="15621" max="15621" width="14.140625" style="873" customWidth="1"/>
    <col min="15622" max="15866" width="9.140625" style="873"/>
    <col min="15867" max="15867" width="2.140625" style="873" customWidth="1"/>
    <col min="15868" max="15868" width="8.7109375" style="873" customWidth="1"/>
    <col min="15869" max="15869" width="9.85546875" style="873" customWidth="1"/>
    <col min="15870" max="15870" width="1" style="873" customWidth="1"/>
    <col min="15871" max="15871" width="10.85546875" style="873" customWidth="1"/>
    <col min="15872" max="15872" width="1" style="873" customWidth="1"/>
    <col min="15873" max="15873" width="53.5703125" style="873" customWidth="1"/>
    <col min="15874" max="15875" width="22.85546875" style="873" customWidth="1"/>
    <col min="15876" max="15876" width="8.7109375" style="873" customWidth="1"/>
    <col min="15877" max="15877" width="14.140625" style="873" customWidth="1"/>
    <col min="15878" max="16122" width="9.140625" style="873"/>
    <col min="16123" max="16123" width="2.140625" style="873" customWidth="1"/>
    <col min="16124" max="16124" width="8.7109375" style="873" customWidth="1"/>
    <col min="16125" max="16125" width="9.85546875" style="873" customWidth="1"/>
    <col min="16126" max="16126" width="1" style="873" customWidth="1"/>
    <col min="16127" max="16127" width="10.85546875" style="873" customWidth="1"/>
    <col min="16128" max="16128" width="1" style="873" customWidth="1"/>
    <col min="16129" max="16129" width="53.5703125" style="873" customWidth="1"/>
    <col min="16130" max="16131" width="22.85546875" style="873" customWidth="1"/>
    <col min="16132" max="16132" width="8.7109375" style="873" customWidth="1"/>
    <col min="16133" max="16133" width="14.140625" style="873" customWidth="1"/>
    <col min="16134" max="16384" width="9.140625" style="873"/>
  </cols>
  <sheetData>
    <row r="1" spans="1:7" ht="23.25" customHeight="1" x14ac:dyDescent="0.2">
      <c r="A1" s="893" t="s">
        <v>1614</v>
      </c>
      <c r="B1" s="893"/>
      <c r="C1" s="893"/>
      <c r="D1" s="893"/>
      <c r="E1" s="893"/>
      <c r="F1" s="893"/>
      <c r="G1" s="893"/>
    </row>
    <row r="2" spans="1:7" ht="46.5" customHeight="1" x14ac:dyDescent="0.2">
      <c r="A2" s="890" t="s">
        <v>921</v>
      </c>
      <c r="B2" s="890"/>
      <c r="C2" s="890"/>
      <c r="D2" s="890"/>
      <c r="E2" s="890"/>
      <c r="F2" s="894"/>
      <c r="G2" s="894"/>
    </row>
    <row r="3" spans="1:7" x14ac:dyDescent="0.2">
      <c r="A3" s="887" t="s">
        <v>2</v>
      </c>
      <c r="B3" s="887" t="s">
        <v>3</v>
      </c>
      <c r="C3" s="887" t="s">
        <v>136</v>
      </c>
      <c r="D3" s="887" t="s">
        <v>67</v>
      </c>
      <c r="E3" s="887" t="s">
        <v>609</v>
      </c>
      <c r="F3" s="887" t="s">
        <v>8</v>
      </c>
      <c r="G3" s="887" t="s">
        <v>610</v>
      </c>
    </row>
    <row r="4" spans="1:7" x14ac:dyDescent="0.2">
      <c r="A4" s="874" t="s">
        <v>10</v>
      </c>
      <c r="B4" s="874"/>
      <c r="C4" s="874"/>
      <c r="D4" s="875" t="s">
        <v>11</v>
      </c>
      <c r="E4" s="876" t="s">
        <v>922</v>
      </c>
      <c r="F4" s="876" t="s">
        <v>923</v>
      </c>
      <c r="G4" s="876" t="s">
        <v>924</v>
      </c>
    </row>
    <row r="5" spans="1:7" ht="15" x14ac:dyDescent="0.2">
      <c r="A5" s="877"/>
      <c r="B5" s="886" t="s">
        <v>109</v>
      </c>
      <c r="C5" s="878"/>
      <c r="D5" s="879" t="s">
        <v>110</v>
      </c>
      <c r="E5" s="880" t="s">
        <v>909</v>
      </c>
      <c r="F5" s="880" t="s">
        <v>617</v>
      </c>
      <c r="G5" s="880" t="s">
        <v>909</v>
      </c>
    </row>
    <row r="6" spans="1:7" ht="56.25" x14ac:dyDescent="0.2">
      <c r="A6" s="881"/>
      <c r="B6" s="881"/>
      <c r="C6" s="882" t="s">
        <v>925</v>
      </c>
      <c r="D6" s="883" t="s">
        <v>926</v>
      </c>
      <c r="E6" s="884" t="s">
        <v>909</v>
      </c>
      <c r="F6" s="884" t="s">
        <v>617</v>
      </c>
      <c r="G6" s="884" t="s">
        <v>909</v>
      </c>
    </row>
    <row r="7" spans="1:7" ht="15" x14ac:dyDescent="0.2">
      <c r="A7" s="877"/>
      <c r="B7" s="886" t="s">
        <v>927</v>
      </c>
      <c r="C7" s="878"/>
      <c r="D7" s="879" t="s">
        <v>928</v>
      </c>
      <c r="E7" s="880" t="s">
        <v>929</v>
      </c>
      <c r="F7" s="880" t="s">
        <v>617</v>
      </c>
      <c r="G7" s="880" t="s">
        <v>929</v>
      </c>
    </row>
    <row r="8" spans="1:7" ht="33.75" x14ac:dyDescent="0.2">
      <c r="A8" s="881"/>
      <c r="B8" s="881"/>
      <c r="C8" s="882" t="s">
        <v>930</v>
      </c>
      <c r="D8" s="883" t="s">
        <v>931</v>
      </c>
      <c r="E8" s="884" t="s">
        <v>929</v>
      </c>
      <c r="F8" s="884" t="s">
        <v>617</v>
      </c>
      <c r="G8" s="884" t="s">
        <v>929</v>
      </c>
    </row>
    <row r="9" spans="1:7" ht="15" x14ac:dyDescent="0.2">
      <c r="A9" s="877"/>
      <c r="B9" s="886" t="s">
        <v>12</v>
      </c>
      <c r="C9" s="878"/>
      <c r="D9" s="879" t="s">
        <v>13</v>
      </c>
      <c r="E9" s="880" t="s">
        <v>932</v>
      </c>
      <c r="F9" s="880" t="s">
        <v>923</v>
      </c>
      <c r="G9" s="880" t="s">
        <v>933</v>
      </c>
    </row>
    <row r="10" spans="1:7" x14ac:dyDescent="0.2">
      <c r="A10" s="881"/>
      <c r="B10" s="881"/>
      <c r="C10" s="882" t="s">
        <v>934</v>
      </c>
      <c r="D10" s="883" t="s">
        <v>15</v>
      </c>
      <c r="E10" s="884" t="s">
        <v>935</v>
      </c>
      <c r="F10" s="884" t="s">
        <v>936</v>
      </c>
      <c r="G10" s="884" t="s">
        <v>937</v>
      </c>
    </row>
    <row r="11" spans="1:7" x14ac:dyDescent="0.2">
      <c r="A11" s="881"/>
      <c r="B11" s="881"/>
      <c r="C11" s="882" t="s">
        <v>219</v>
      </c>
      <c r="D11" s="883" t="s">
        <v>16</v>
      </c>
      <c r="E11" s="884" t="s">
        <v>938</v>
      </c>
      <c r="F11" s="884" t="s">
        <v>939</v>
      </c>
      <c r="G11" s="884" t="s">
        <v>940</v>
      </c>
    </row>
    <row r="12" spans="1:7" x14ac:dyDescent="0.2">
      <c r="A12" s="881"/>
      <c r="B12" s="881"/>
      <c r="C12" s="882" t="s">
        <v>222</v>
      </c>
      <c r="D12" s="883" t="s">
        <v>17</v>
      </c>
      <c r="E12" s="884" t="s">
        <v>941</v>
      </c>
      <c r="F12" s="884" t="s">
        <v>942</v>
      </c>
      <c r="G12" s="884" t="s">
        <v>943</v>
      </c>
    </row>
    <row r="13" spans="1:7" x14ac:dyDescent="0.2">
      <c r="A13" s="881"/>
      <c r="B13" s="881"/>
      <c r="C13" s="882" t="s">
        <v>140</v>
      </c>
      <c r="D13" s="883" t="s">
        <v>18</v>
      </c>
      <c r="E13" s="884" t="s">
        <v>944</v>
      </c>
      <c r="F13" s="884" t="s">
        <v>945</v>
      </c>
      <c r="G13" s="884" t="s">
        <v>946</v>
      </c>
    </row>
    <row r="14" spans="1:7" x14ac:dyDescent="0.2">
      <c r="A14" s="881"/>
      <c r="B14" s="881"/>
      <c r="C14" s="882" t="s">
        <v>147</v>
      </c>
      <c r="D14" s="883" t="s">
        <v>19</v>
      </c>
      <c r="E14" s="884" t="s">
        <v>947</v>
      </c>
      <c r="F14" s="884" t="s">
        <v>948</v>
      </c>
      <c r="G14" s="884" t="s">
        <v>949</v>
      </c>
    </row>
    <row r="15" spans="1:7" x14ac:dyDescent="0.2">
      <c r="A15" s="881"/>
      <c r="B15" s="881"/>
      <c r="C15" s="882" t="s">
        <v>950</v>
      </c>
      <c r="D15" s="883" t="s">
        <v>20</v>
      </c>
      <c r="E15" s="884" t="s">
        <v>951</v>
      </c>
      <c r="F15" s="884" t="s">
        <v>952</v>
      </c>
      <c r="G15" s="884" t="s">
        <v>953</v>
      </c>
    </row>
    <row r="16" spans="1:7" ht="22.5" x14ac:dyDescent="0.2">
      <c r="A16" s="881"/>
      <c r="B16" s="881"/>
      <c r="C16" s="882" t="s">
        <v>150</v>
      </c>
      <c r="D16" s="883" t="s">
        <v>192</v>
      </c>
      <c r="E16" s="884" t="s">
        <v>617</v>
      </c>
      <c r="F16" s="884" t="s">
        <v>617</v>
      </c>
      <c r="G16" s="884" t="s">
        <v>617</v>
      </c>
    </row>
    <row r="17" spans="1:7" x14ac:dyDescent="0.2">
      <c r="A17" s="874" t="s">
        <v>628</v>
      </c>
      <c r="B17" s="874"/>
      <c r="C17" s="874"/>
      <c r="D17" s="875" t="s">
        <v>629</v>
      </c>
      <c r="E17" s="876" t="s">
        <v>630</v>
      </c>
      <c r="F17" s="876" t="s">
        <v>617</v>
      </c>
      <c r="G17" s="876" t="s">
        <v>630</v>
      </c>
    </row>
    <row r="18" spans="1:7" ht="15" x14ac:dyDescent="0.2">
      <c r="A18" s="877"/>
      <c r="B18" s="886" t="s">
        <v>631</v>
      </c>
      <c r="C18" s="878"/>
      <c r="D18" s="879" t="s">
        <v>13</v>
      </c>
      <c r="E18" s="880" t="s">
        <v>630</v>
      </c>
      <c r="F18" s="880" t="s">
        <v>617</v>
      </c>
      <c r="G18" s="880" t="s">
        <v>630</v>
      </c>
    </row>
    <row r="19" spans="1:7" x14ac:dyDescent="0.2">
      <c r="A19" s="881"/>
      <c r="B19" s="881"/>
      <c r="C19" s="882" t="s">
        <v>219</v>
      </c>
      <c r="D19" s="883" t="s">
        <v>16</v>
      </c>
      <c r="E19" s="884" t="s">
        <v>954</v>
      </c>
      <c r="F19" s="884" t="s">
        <v>1615</v>
      </c>
      <c r="G19" s="884" t="s">
        <v>1616</v>
      </c>
    </row>
    <row r="20" spans="1:7" x14ac:dyDescent="0.2">
      <c r="A20" s="881"/>
      <c r="B20" s="881"/>
      <c r="C20" s="882" t="s">
        <v>202</v>
      </c>
      <c r="D20" s="883" t="s">
        <v>40</v>
      </c>
      <c r="E20" s="884" t="s">
        <v>916</v>
      </c>
      <c r="F20" s="884" t="s">
        <v>1617</v>
      </c>
      <c r="G20" s="884" t="s">
        <v>1618</v>
      </c>
    </row>
    <row r="21" spans="1:7" x14ac:dyDescent="0.2">
      <c r="A21" s="881"/>
      <c r="B21" s="881"/>
      <c r="C21" s="882" t="s">
        <v>140</v>
      </c>
      <c r="D21" s="883" t="s">
        <v>18</v>
      </c>
      <c r="E21" s="884" t="s">
        <v>955</v>
      </c>
      <c r="F21" s="884" t="s">
        <v>1619</v>
      </c>
      <c r="G21" s="884" t="s">
        <v>1620</v>
      </c>
    </row>
    <row r="22" spans="1:7" x14ac:dyDescent="0.2">
      <c r="A22" s="881"/>
      <c r="B22" s="881"/>
      <c r="C22" s="882" t="s">
        <v>241</v>
      </c>
      <c r="D22" s="883" t="s">
        <v>41</v>
      </c>
      <c r="E22" s="884" t="s">
        <v>956</v>
      </c>
      <c r="F22" s="884" t="s">
        <v>617</v>
      </c>
      <c r="G22" s="884" t="s">
        <v>956</v>
      </c>
    </row>
    <row r="23" spans="1:7" x14ac:dyDescent="0.2">
      <c r="A23" s="881"/>
      <c r="B23" s="881"/>
      <c r="C23" s="882" t="s">
        <v>147</v>
      </c>
      <c r="D23" s="883" t="s">
        <v>19</v>
      </c>
      <c r="E23" s="884" t="s">
        <v>957</v>
      </c>
      <c r="F23" s="884" t="s">
        <v>617</v>
      </c>
      <c r="G23" s="884" t="s">
        <v>957</v>
      </c>
    </row>
    <row r="24" spans="1:7" x14ac:dyDescent="0.2">
      <c r="A24" s="874" t="s">
        <v>154</v>
      </c>
      <c r="B24" s="874"/>
      <c r="C24" s="874"/>
      <c r="D24" s="875" t="s">
        <v>634</v>
      </c>
      <c r="E24" s="876" t="s">
        <v>958</v>
      </c>
      <c r="F24" s="876" t="s">
        <v>617</v>
      </c>
      <c r="G24" s="876" t="s">
        <v>958</v>
      </c>
    </row>
    <row r="25" spans="1:7" ht="15" x14ac:dyDescent="0.2">
      <c r="A25" s="877"/>
      <c r="B25" s="886" t="s">
        <v>959</v>
      </c>
      <c r="C25" s="878"/>
      <c r="D25" s="879" t="s">
        <v>82</v>
      </c>
      <c r="E25" s="880" t="s">
        <v>960</v>
      </c>
      <c r="F25" s="880" t="s">
        <v>617</v>
      </c>
      <c r="G25" s="880" t="s">
        <v>960</v>
      </c>
    </row>
    <row r="26" spans="1:7" ht="45" x14ac:dyDescent="0.2">
      <c r="A26" s="881"/>
      <c r="B26" s="881"/>
      <c r="C26" s="882" t="s">
        <v>790</v>
      </c>
      <c r="D26" s="883" t="s">
        <v>961</v>
      </c>
      <c r="E26" s="884" t="s">
        <v>962</v>
      </c>
      <c r="F26" s="884" t="s">
        <v>617</v>
      </c>
      <c r="G26" s="884" t="s">
        <v>962</v>
      </c>
    </row>
    <row r="27" spans="1:7" x14ac:dyDescent="0.2">
      <c r="A27" s="881"/>
      <c r="B27" s="881"/>
      <c r="C27" s="882" t="s">
        <v>147</v>
      </c>
      <c r="D27" s="883" t="s">
        <v>19</v>
      </c>
      <c r="E27" s="884" t="s">
        <v>963</v>
      </c>
      <c r="F27" s="884" t="s">
        <v>617</v>
      </c>
      <c r="G27" s="884" t="s">
        <v>963</v>
      </c>
    </row>
    <row r="28" spans="1:7" ht="15" x14ac:dyDescent="0.2">
      <c r="A28" s="877"/>
      <c r="B28" s="886" t="s">
        <v>426</v>
      </c>
      <c r="C28" s="878"/>
      <c r="D28" s="879" t="s">
        <v>124</v>
      </c>
      <c r="E28" s="880" t="s">
        <v>964</v>
      </c>
      <c r="F28" s="880" t="s">
        <v>617</v>
      </c>
      <c r="G28" s="880" t="s">
        <v>964</v>
      </c>
    </row>
    <row r="29" spans="1:7" ht="56.25" x14ac:dyDescent="0.2">
      <c r="A29" s="881"/>
      <c r="B29" s="881"/>
      <c r="C29" s="882" t="s">
        <v>427</v>
      </c>
      <c r="D29" s="883" t="s">
        <v>965</v>
      </c>
      <c r="E29" s="884" t="s">
        <v>964</v>
      </c>
      <c r="F29" s="884" t="s">
        <v>617</v>
      </c>
      <c r="G29" s="884" t="s">
        <v>964</v>
      </c>
    </row>
    <row r="30" spans="1:7" ht="15" x14ac:dyDescent="0.2">
      <c r="A30" s="877"/>
      <c r="B30" s="886" t="s">
        <v>156</v>
      </c>
      <c r="C30" s="878"/>
      <c r="D30" s="879" t="s">
        <v>157</v>
      </c>
      <c r="E30" s="880" t="s">
        <v>966</v>
      </c>
      <c r="F30" s="880" t="s">
        <v>617</v>
      </c>
      <c r="G30" s="880" t="s">
        <v>966</v>
      </c>
    </row>
    <row r="31" spans="1:7" x14ac:dyDescent="0.2">
      <c r="A31" s="881"/>
      <c r="B31" s="881"/>
      <c r="C31" s="882" t="s">
        <v>140</v>
      </c>
      <c r="D31" s="883" t="s">
        <v>18</v>
      </c>
      <c r="E31" s="884" t="s">
        <v>967</v>
      </c>
      <c r="F31" s="884" t="s">
        <v>968</v>
      </c>
      <c r="G31" s="884" t="s">
        <v>969</v>
      </c>
    </row>
    <row r="32" spans="1:7" x14ac:dyDescent="0.2">
      <c r="A32" s="881"/>
      <c r="B32" s="881"/>
      <c r="C32" s="882" t="s">
        <v>970</v>
      </c>
      <c r="D32" s="883" t="s">
        <v>52</v>
      </c>
      <c r="E32" s="884" t="s">
        <v>971</v>
      </c>
      <c r="F32" s="884" t="s">
        <v>648</v>
      </c>
      <c r="G32" s="884" t="s">
        <v>972</v>
      </c>
    </row>
    <row r="33" spans="1:7" x14ac:dyDescent="0.2">
      <c r="A33" s="881"/>
      <c r="B33" s="881"/>
      <c r="C33" s="882" t="s">
        <v>147</v>
      </c>
      <c r="D33" s="883" t="s">
        <v>19</v>
      </c>
      <c r="E33" s="884" t="s">
        <v>973</v>
      </c>
      <c r="F33" s="884" t="s">
        <v>617</v>
      </c>
      <c r="G33" s="884" t="s">
        <v>973</v>
      </c>
    </row>
    <row r="34" spans="1:7" x14ac:dyDescent="0.2">
      <c r="A34" s="881"/>
      <c r="B34" s="881"/>
      <c r="C34" s="882" t="s">
        <v>950</v>
      </c>
      <c r="D34" s="883" t="s">
        <v>20</v>
      </c>
      <c r="E34" s="884" t="s">
        <v>974</v>
      </c>
      <c r="F34" s="884" t="s">
        <v>617</v>
      </c>
      <c r="G34" s="884" t="s">
        <v>974</v>
      </c>
    </row>
    <row r="35" spans="1:7" ht="22.5" x14ac:dyDescent="0.2">
      <c r="A35" s="881"/>
      <c r="B35" s="881"/>
      <c r="C35" s="882" t="s">
        <v>150</v>
      </c>
      <c r="D35" s="883" t="s">
        <v>192</v>
      </c>
      <c r="E35" s="884" t="s">
        <v>975</v>
      </c>
      <c r="F35" s="884" t="s">
        <v>617</v>
      </c>
      <c r="G35" s="884" t="s">
        <v>975</v>
      </c>
    </row>
    <row r="36" spans="1:7" x14ac:dyDescent="0.2">
      <c r="A36" s="874" t="s">
        <v>180</v>
      </c>
      <c r="B36" s="874"/>
      <c r="C36" s="874"/>
      <c r="D36" s="875" t="s">
        <v>181</v>
      </c>
      <c r="E36" s="876" t="s">
        <v>976</v>
      </c>
      <c r="F36" s="876" t="s">
        <v>617</v>
      </c>
      <c r="G36" s="876" t="s">
        <v>976</v>
      </c>
    </row>
    <row r="37" spans="1:7" ht="22.5" x14ac:dyDescent="0.2">
      <c r="A37" s="877"/>
      <c r="B37" s="886" t="s">
        <v>469</v>
      </c>
      <c r="C37" s="878"/>
      <c r="D37" s="879" t="s">
        <v>977</v>
      </c>
      <c r="E37" s="880" t="s">
        <v>978</v>
      </c>
      <c r="F37" s="880" t="s">
        <v>617</v>
      </c>
      <c r="G37" s="880" t="s">
        <v>978</v>
      </c>
    </row>
    <row r="38" spans="1:7" x14ac:dyDescent="0.2">
      <c r="A38" s="881"/>
      <c r="B38" s="881"/>
      <c r="C38" s="882" t="s">
        <v>147</v>
      </c>
      <c r="D38" s="883" t="s">
        <v>19</v>
      </c>
      <c r="E38" s="884" t="s">
        <v>723</v>
      </c>
      <c r="F38" s="884" t="s">
        <v>617</v>
      </c>
      <c r="G38" s="884" t="s">
        <v>723</v>
      </c>
    </row>
    <row r="39" spans="1:7" ht="22.5" x14ac:dyDescent="0.2">
      <c r="A39" s="881"/>
      <c r="B39" s="881"/>
      <c r="C39" s="882" t="s">
        <v>150</v>
      </c>
      <c r="D39" s="883" t="s">
        <v>192</v>
      </c>
      <c r="E39" s="884" t="s">
        <v>979</v>
      </c>
      <c r="F39" s="884" t="s">
        <v>617</v>
      </c>
      <c r="G39" s="884" t="s">
        <v>979</v>
      </c>
    </row>
    <row r="40" spans="1:7" ht="15" x14ac:dyDescent="0.2">
      <c r="A40" s="877"/>
      <c r="B40" s="886" t="s">
        <v>182</v>
      </c>
      <c r="C40" s="878"/>
      <c r="D40" s="879" t="s">
        <v>13</v>
      </c>
      <c r="E40" s="880" t="s">
        <v>980</v>
      </c>
      <c r="F40" s="880" t="s">
        <v>617</v>
      </c>
      <c r="G40" s="880" t="s">
        <v>980</v>
      </c>
    </row>
    <row r="41" spans="1:7" x14ac:dyDescent="0.2">
      <c r="A41" s="881"/>
      <c r="B41" s="881"/>
      <c r="C41" s="882" t="s">
        <v>140</v>
      </c>
      <c r="D41" s="883" t="s">
        <v>18</v>
      </c>
      <c r="E41" s="884" t="s">
        <v>974</v>
      </c>
      <c r="F41" s="884" t="s">
        <v>617</v>
      </c>
      <c r="G41" s="884" t="s">
        <v>974</v>
      </c>
    </row>
    <row r="42" spans="1:7" x14ac:dyDescent="0.2">
      <c r="A42" s="881"/>
      <c r="B42" s="881"/>
      <c r="C42" s="882" t="s">
        <v>147</v>
      </c>
      <c r="D42" s="883" t="s">
        <v>19</v>
      </c>
      <c r="E42" s="884" t="s">
        <v>981</v>
      </c>
      <c r="F42" s="884" t="s">
        <v>617</v>
      </c>
      <c r="G42" s="884" t="s">
        <v>981</v>
      </c>
    </row>
    <row r="43" spans="1:7" ht="22.5" x14ac:dyDescent="0.2">
      <c r="A43" s="881"/>
      <c r="B43" s="881"/>
      <c r="C43" s="882" t="s">
        <v>150</v>
      </c>
      <c r="D43" s="883" t="s">
        <v>192</v>
      </c>
      <c r="E43" s="884" t="s">
        <v>726</v>
      </c>
      <c r="F43" s="884" t="s">
        <v>617</v>
      </c>
      <c r="G43" s="884" t="s">
        <v>726</v>
      </c>
    </row>
    <row r="44" spans="1:7" ht="22.5" x14ac:dyDescent="0.2">
      <c r="A44" s="881"/>
      <c r="B44" s="881"/>
      <c r="C44" s="882" t="s">
        <v>281</v>
      </c>
      <c r="D44" s="883" t="s">
        <v>282</v>
      </c>
      <c r="E44" s="884" t="s">
        <v>982</v>
      </c>
      <c r="F44" s="884" t="s">
        <v>617</v>
      </c>
      <c r="G44" s="884" t="s">
        <v>982</v>
      </c>
    </row>
    <row r="45" spans="1:7" x14ac:dyDescent="0.2">
      <c r="A45" s="874" t="s">
        <v>479</v>
      </c>
      <c r="B45" s="874"/>
      <c r="C45" s="874"/>
      <c r="D45" s="875" t="s">
        <v>98</v>
      </c>
      <c r="E45" s="876" t="s">
        <v>983</v>
      </c>
      <c r="F45" s="876" t="s">
        <v>617</v>
      </c>
      <c r="G45" s="876" t="s">
        <v>983</v>
      </c>
    </row>
    <row r="46" spans="1:7" ht="15" x14ac:dyDescent="0.2">
      <c r="A46" s="877"/>
      <c r="B46" s="886" t="s">
        <v>984</v>
      </c>
      <c r="C46" s="878"/>
      <c r="D46" s="879" t="s">
        <v>985</v>
      </c>
      <c r="E46" s="880" t="s">
        <v>986</v>
      </c>
      <c r="F46" s="880" t="s">
        <v>617</v>
      </c>
      <c r="G46" s="880" t="s">
        <v>986</v>
      </c>
    </row>
    <row r="47" spans="1:7" ht="22.5" x14ac:dyDescent="0.2">
      <c r="A47" s="881"/>
      <c r="B47" s="881"/>
      <c r="C47" s="882" t="s">
        <v>987</v>
      </c>
      <c r="D47" s="883" t="s">
        <v>100</v>
      </c>
      <c r="E47" s="884" t="s">
        <v>986</v>
      </c>
      <c r="F47" s="884" t="s">
        <v>617</v>
      </c>
      <c r="G47" s="884" t="s">
        <v>986</v>
      </c>
    </row>
    <row r="48" spans="1:7" ht="15" x14ac:dyDescent="0.2">
      <c r="A48" s="877"/>
      <c r="B48" s="886" t="s">
        <v>480</v>
      </c>
      <c r="C48" s="878"/>
      <c r="D48" s="879" t="s">
        <v>398</v>
      </c>
      <c r="E48" s="880" t="s">
        <v>988</v>
      </c>
      <c r="F48" s="880" t="s">
        <v>617</v>
      </c>
      <c r="G48" s="880" t="s">
        <v>988</v>
      </c>
    </row>
    <row r="49" spans="1:7" x14ac:dyDescent="0.2">
      <c r="A49" s="881"/>
      <c r="B49" s="881"/>
      <c r="C49" s="882" t="s">
        <v>140</v>
      </c>
      <c r="D49" s="883" t="s">
        <v>18</v>
      </c>
      <c r="E49" s="884" t="s">
        <v>719</v>
      </c>
      <c r="F49" s="884" t="s">
        <v>617</v>
      </c>
      <c r="G49" s="884" t="s">
        <v>719</v>
      </c>
    </row>
    <row r="50" spans="1:7" x14ac:dyDescent="0.2">
      <c r="A50" s="881"/>
      <c r="B50" s="881"/>
      <c r="C50" s="882" t="s">
        <v>241</v>
      </c>
      <c r="D50" s="883" t="s">
        <v>41</v>
      </c>
      <c r="E50" s="884" t="s">
        <v>989</v>
      </c>
      <c r="F50" s="884" t="s">
        <v>617</v>
      </c>
      <c r="G50" s="884" t="s">
        <v>989</v>
      </c>
    </row>
    <row r="51" spans="1:7" x14ac:dyDescent="0.2">
      <c r="A51" s="881"/>
      <c r="B51" s="881"/>
      <c r="C51" s="882" t="s">
        <v>970</v>
      </c>
      <c r="D51" s="883" t="s">
        <v>52</v>
      </c>
      <c r="E51" s="884" t="s">
        <v>990</v>
      </c>
      <c r="F51" s="884" t="s">
        <v>617</v>
      </c>
      <c r="G51" s="884" t="s">
        <v>990</v>
      </c>
    </row>
    <row r="52" spans="1:7" x14ac:dyDescent="0.2">
      <c r="A52" s="881"/>
      <c r="B52" s="881"/>
      <c r="C52" s="882" t="s">
        <v>147</v>
      </c>
      <c r="D52" s="883" t="s">
        <v>19</v>
      </c>
      <c r="E52" s="884" t="s">
        <v>991</v>
      </c>
      <c r="F52" s="884" t="s">
        <v>617</v>
      </c>
      <c r="G52" s="884" t="s">
        <v>991</v>
      </c>
    </row>
    <row r="53" spans="1:7" x14ac:dyDescent="0.2">
      <c r="A53" s="881"/>
      <c r="B53" s="881"/>
      <c r="C53" s="882" t="s">
        <v>992</v>
      </c>
      <c r="D53" s="883" t="s">
        <v>19</v>
      </c>
      <c r="E53" s="884" t="s">
        <v>993</v>
      </c>
      <c r="F53" s="884" t="s">
        <v>617</v>
      </c>
      <c r="G53" s="884" t="s">
        <v>993</v>
      </c>
    </row>
    <row r="54" spans="1:7" x14ac:dyDescent="0.2">
      <c r="A54" s="881"/>
      <c r="B54" s="881"/>
      <c r="C54" s="882" t="s">
        <v>994</v>
      </c>
      <c r="D54" s="883" t="s">
        <v>19</v>
      </c>
      <c r="E54" s="884" t="s">
        <v>995</v>
      </c>
      <c r="F54" s="884" t="s">
        <v>617</v>
      </c>
      <c r="G54" s="884" t="s">
        <v>995</v>
      </c>
    </row>
    <row r="55" spans="1:7" x14ac:dyDescent="0.2">
      <c r="A55" s="881"/>
      <c r="B55" s="881"/>
      <c r="C55" s="882" t="s">
        <v>950</v>
      </c>
      <c r="D55" s="883" t="s">
        <v>20</v>
      </c>
      <c r="E55" s="884" t="s">
        <v>669</v>
      </c>
      <c r="F55" s="884" t="s">
        <v>617</v>
      </c>
      <c r="G55" s="884" t="s">
        <v>669</v>
      </c>
    </row>
    <row r="56" spans="1:7" ht="22.5" x14ac:dyDescent="0.2">
      <c r="A56" s="881"/>
      <c r="B56" s="881"/>
      <c r="C56" s="882" t="s">
        <v>996</v>
      </c>
      <c r="D56" s="883" t="s">
        <v>997</v>
      </c>
      <c r="E56" s="884" t="s">
        <v>654</v>
      </c>
      <c r="F56" s="884" t="s">
        <v>617</v>
      </c>
      <c r="G56" s="884" t="s">
        <v>654</v>
      </c>
    </row>
    <row r="57" spans="1:7" ht="22.5" x14ac:dyDescent="0.2">
      <c r="A57" s="881"/>
      <c r="B57" s="881"/>
      <c r="C57" s="882" t="s">
        <v>998</v>
      </c>
      <c r="D57" s="883" t="s">
        <v>999</v>
      </c>
      <c r="E57" s="884" t="s">
        <v>1000</v>
      </c>
      <c r="F57" s="884" t="s">
        <v>617</v>
      </c>
      <c r="G57" s="884" t="s">
        <v>1000</v>
      </c>
    </row>
    <row r="58" spans="1:7" ht="22.5" x14ac:dyDescent="0.2">
      <c r="A58" s="881"/>
      <c r="B58" s="881"/>
      <c r="C58" s="882" t="s">
        <v>1001</v>
      </c>
      <c r="D58" s="883" t="s">
        <v>1002</v>
      </c>
      <c r="E58" s="884" t="s">
        <v>723</v>
      </c>
      <c r="F58" s="884" t="s">
        <v>617</v>
      </c>
      <c r="G58" s="884" t="s">
        <v>723</v>
      </c>
    </row>
    <row r="59" spans="1:7" ht="33.75" x14ac:dyDescent="0.2">
      <c r="A59" s="881"/>
      <c r="B59" s="881"/>
      <c r="C59" s="882" t="s">
        <v>1003</v>
      </c>
      <c r="D59" s="883" t="s">
        <v>1004</v>
      </c>
      <c r="E59" s="884" t="s">
        <v>1005</v>
      </c>
      <c r="F59" s="884" t="s">
        <v>617</v>
      </c>
      <c r="G59" s="884" t="s">
        <v>1005</v>
      </c>
    </row>
    <row r="60" spans="1:7" ht="22.5" x14ac:dyDescent="0.2">
      <c r="A60" s="881"/>
      <c r="B60" s="881"/>
      <c r="C60" s="882" t="s">
        <v>1006</v>
      </c>
      <c r="D60" s="883" t="s">
        <v>1007</v>
      </c>
      <c r="E60" s="884" t="s">
        <v>1008</v>
      </c>
      <c r="F60" s="884" t="s">
        <v>617</v>
      </c>
      <c r="G60" s="884" t="s">
        <v>1008</v>
      </c>
    </row>
    <row r="61" spans="1:7" ht="22.5" x14ac:dyDescent="0.2">
      <c r="A61" s="881"/>
      <c r="B61" s="881"/>
      <c r="C61" s="882" t="s">
        <v>281</v>
      </c>
      <c r="D61" s="883" t="s">
        <v>282</v>
      </c>
      <c r="E61" s="884" t="s">
        <v>1009</v>
      </c>
      <c r="F61" s="884" t="s">
        <v>617</v>
      </c>
      <c r="G61" s="884" t="s">
        <v>1009</v>
      </c>
    </row>
    <row r="62" spans="1:7" x14ac:dyDescent="0.2">
      <c r="A62" s="874" t="s">
        <v>658</v>
      </c>
      <c r="B62" s="874"/>
      <c r="C62" s="874"/>
      <c r="D62" s="875" t="s">
        <v>49</v>
      </c>
      <c r="E62" s="876" t="s">
        <v>1010</v>
      </c>
      <c r="F62" s="876" t="s">
        <v>617</v>
      </c>
      <c r="G62" s="876" t="s">
        <v>1010</v>
      </c>
    </row>
    <row r="63" spans="1:7" ht="15" x14ac:dyDescent="0.2">
      <c r="A63" s="877"/>
      <c r="B63" s="886" t="s">
        <v>1011</v>
      </c>
      <c r="C63" s="878"/>
      <c r="D63" s="879" t="s">
        <v>1012</v>
      </c>
      <c r="E63" s="880" t="s">
        <v>1013</v>
      </c>
      <c r="F63" s="880" t="s">
        <v>617</v>
      </c>
      <c r="G63" s="880" t="s">
        <v>1013</v>
      </c>
    </row>
    <row r="64" spans="1:7" x14ac:dyDescent="0.2">
      <c r="A64" s="881"/>
      <c r="B64" s="881"/>
      <c r="C64" s="882" t="s">
        <v>202</v>
      </c>
      <c r="D64" s="883" t="s">
        <v>40</v>
      </c>
      <c r="E64" s="884" t="s">
        <v>630</v>
      </c>
      <c r="F64" s="884" t="s">
        <v>617</v>
      </c>
      <c r="G64" s="884" t="s">
        <v>630</v>
      </c>
    </row>
    <row r="65" spans="1:7" x14ac:dyDescent="0.2">
      <c r="A65" s="881"/>
      <c r="B65" s="881"/>
      <c r="C65" s="882" t="s">
        <v>147</v>
      </c>
      <c r="D65" s="883" t="s">
        <v>19</v>
      </c>
      <c r="E65" s="884" t="s">
        <v>1014</v>
      </c>
      <c r="F65" s="884" t="s">
        <v>617</v>
      </c>
      <c r="G65" s="884" t="s">
        <v>1014</v>
      </c>
    </row>
    <row r="66" spans="1:7" ht="15" x14ac:dyDescent="0.2">
      <c r="A66" s="877"/>
      <c r="B66" s="886" t="s">
        <v>660</v>
      </c>
      <c r="C66" s="878"/>
      <c r="D66" s="879" t="s">
        <v>50</v>
      </c>
      <c r="E66" s="880" t="s">
        <v>1015</v>
      </c>
      <c r="F66" s="880" t="s">
        <v>617</v>
      </c>
      <c r="G66" s="880" t="s">
        <v>1015</v>
      </c>
    </row>
    <row r="67" spans="1:7" x14ac:dyDescent="0.2">
      <c r="A67" s="881"/>
      <c r="B67" s="881"/>
      <c r="C67" s="882" t="s">
        <v>970</v>
      </c>
      <c r="D67" s="883" t="s">
        <v>52</v>
      </c>
      <c r="E67" s="884" t="s">
        <v>909</v>
      </c>
      <c r="F67" s="884" t="s">
        <v>617</v>
      </c>
      <c r="G67" s="884" t="s">
        <v>909</v>
      </c>
    </row>
    <row r="68" spans="1:7" x14ac:dyDescent="0.2">
      <c r="A68" s="881"/>
      <c r="B68" s="881"/>
      <c r="C68" s="882" t="s">
        <v>147</v>
      </c>
      <c r="D68" s="883" t="s">
        <v>19</v>
      </c>
      <c r="E68" s="884" t="s">
        <v>776</v>
      </c>
      <c r="F68" s="884" t="s">
        <v>617</v>
      </c>
      <c r="G68" s="884" t="s">
        <v>776</v>
      </c>
    </row>
    <row r="69" spans="1:7" x14ac:dyDescent="0.2">
      <c r="A69" s="874" t="s">
        <v>489</v>
      </c>
      <c r="B69" s="874"/>
      <c r="C69" s="874"/>
      <c r="D69" s="875" t="s">
        <v>21</v>
      </c>
      <c r="E69" s="876" t="s">
        <v>1016</v>
      </c>
      <c r="F69" s="876" t="s">
        <v>617</v>
      </c>
      <c r="G69" s="876" t="s">
        <v>1016</v>
      </c>
    </row>
    <row r="70" spans="1:7" ht="15" x14ac:dyDescent="0.2">
      <c r="A70" s="877"/>
      <c r="B70" s="886" t="s">
        <v>663</v>
      </c>
      <c r="C70" s="878"/>
      <c r="D70" s="879" t="s">
        <v>22</v>
      </c>
      <c r="E70" s="880" t="s">
        <v>664</v>
      </c>
      <c r="F70" s="880" t="s">
        <v>617</v>
      </c>
      <c r="G70" s="880" t="s">
        <v>664</v>
      </c>
    </row>
    <row r="71" spans="1:7" x14ac:dyDescent="0.2">
      <c r="A71" s="881"/>
      <c r="B71" s="881"/>
      <c r="C71" s="882" t="s">
        <v>934</v>
      </c>
      <c r="D71" s="883" t="s">
        <v>15</v>
      </c>
      <c r="E71" s="884" t="s">
        <v>1017</v>
      </c>
      <c r="F71" s="884" t="s">
        <v>617</v>
      </c>
      <c r="G71" s="884" t="s">
        <v>1017</v>
      </c>
    </row>
    <row r="72" spans="1:7" x14ac:dyDescent="0.2">
      <c r="A72" s="881"/>
      <c r="B72" s="881"/>
      <c r="C72" s="882" t="s">
        <v>219</v>
      </c>
      <c r="D72" s="883" t="s">
        <v>16</v>
      </c>
      <c r="E72" s="884" t="s">
        <v>1018</v>
      </c>
      <c r="F72" s="884" t="s">
        <v>617</v>
      </c>
      <c r="G72" s="884" t="s">
        <v>1018</v>
      </c>
    </row>
    <row r="73" spans="1:7" x14ac:dyDescent="0.2">
      <c r="A73" s="881"/>
      <c r="B73" s="881"/>
      <c r="C73" s="882" t="s">
        <v>222</v>
      </c>
      <c r="D73" s="883" t="s">
        <v>17</v>
      </c>
      <c r="E73" s="884" t="s">
        <v>1019</v>
      </c>
      <c r="F73" s="884" t="s">
        <v>617</v>
      </c>
      <c r="G73" s="884" t="s">
        <v>1019</v>
      </c>
    </row>
    <row r="74" spans="1:7" x14ac:dyDescent="0.2">
      <c r="A74" s="881"/>
      <c r="B74" s="881"/>
      <c r="C74" s="882" t="s">
        <v>140</v>
      </c>
      <c r="D74" s="883" t="s">
        <v>18</v>
      </c>
      <c r="E74" s="884" t="s">
        <v>1020</v>
      </c>
      <c r="F74" s="884" t="s">
        <v>617</v>
      </c>
      <c r="G74" s="884" t="s">
        <v>1020</v>
      </c>
    </row>
    <row r="75" spans="1:7" x14ac:dyDescent="0.2">
      <c r="A75" s="881"/>
      <c r="B75" s="881"/>
      <c r="C75" s="882" t="s">
        <v>147</v>
      </c>
      <c r="D75" s="883" t="s">
        <v>19</v>
      </c>
      <c r="E75" s="884" t="s">
        <v>916</v>
      </c>
      <c r="F75" s="884" t="s">
        <v>617</v>
      </c>
      <c r="G75" s="884" t="s">
        <v>916</v>
      </c>
    </row>
    <row r="76" spans="1:7" ht="22.5" x14ac:dyDescent="0.2">
      <c r="A76" s="881"/>
      <c r="B76" s="881"/>
      <c r="C76" s="882" t="s">
        <v>1021</v>
      </c>
      <c r="D76" s="883" t="s">
        <v>1022</v>
      </c>
      <c r="E76" s="884" t="s">
        <v>1023</v>
      </c>
      <c r="F76" s="884" t="s">
        <v>617</v>
      </c>
      <c r="G76" s="884" t="s">
        <v>1023</v>
      </c>
    </row>
    <row r="77" spans="1:7" ht="22.5" x14ac:dyDescent="0.2">
      <c r="A77" s="877"/>
      <c r="B77" s="886" t="s">
        <v>1024</v>
      </c>
      <c r="C77" s="878"/>
      <c r="D77" s="879" t="s">
        <v>1025</v>
      </c>
      <c r="E77" s="880" t="s">
        <v>1026</v>
      </c>
      <c r="F77" s="880" t="s">
        <v>617</v>
      </c>
      <c r="G77" s="880" t="s">
        <v>1026</v>
      </c>
    </row>
    <row r="78" spans="1:7" x14ac:dyDescent="0.2">
      <c r="A78" s="881"/>
      <c r="B78" s="881"/>
      <c r="C78" s="882" t="s">
        <v>1027</v>
      </c>
      <c r="D78" s="883" t="s">
        <v>1028</v>
      </c>
      <c r="E78" s="884" t="s">
        <v>1029</v>
      </c>
      <c r="F78" s="884" t="s">
        <v>617</v>
      </c>
      <c r="G78" s="884" t="s">
        <v>1029</v>
      </c>
    </row>
    <row r="79" spans="1:7" x14ac:dyDescent="0.2">
      <c r="A79" s="881"/>
      <c r="B79" s="881"/>
      <c r="C79" s="882" t="s">
        <v>1030</v>
      </c>
      <c r="D79" s="883" t="s">
        <v>1031</v>
      </c>
      <c r="E79" s="884" t="s">
        <v>795</v>
      </c>
      <c r="F79" s="884" t="s">
        <v>617</v>
      </c>
      <c r="G79" s="884" t="s">
        <v>795</v>
      </c>
    </row>
    <row r="80" spans="1:7" x14ac:dyDescent="0.2">
      <c r="A80" s="881"/>
      <c r="B80" s="881"/>
      <c r="C80" s="882" t="s">
        <v>140</v>
      </c>
      <c r="D80" s="883" t="s">
        <v>18</v>
      </c>
      <c r="E80" s="884" t="s">
        <v>1032</v>
      </c>
      <c r="F80" s="884" t="s">
        <v>617</v>
      </c>
      <c r="G80" s="884" t="s">
        <v>1032</v>
      </c>
    </row>
    <row r="81" spans="1:7" x14ac:dyDescent="0.2">
      <c r="A81" s="881"/>
      <c r="B81" s="881"/>
      <c r="C81" s="882" t="s">
        <v>147</v>
      </c>
      <c r="D81" s="883" t="s">
        <v>19</v>
      </c>
      <c r="E81" s="884" t="s">
        <v>887</v>
      </c>
      <c r="F81" s="884" t="s">
        <v>617</v>
      </c>
      <c r="G81" s="884" t="s">
        <v>887</v>
      </c>
    </row>
    <row r="82" spans="1:7" x14ac:dyDescent="0.2">
      <c r="A82" s="881"/>
      <c r="B82" s="881"/>
      <c r="C82" s="882" t="s">
        <v>1033</v>
      </c>
      <c r="D82" s="883" t="s">
        <v>1034</v>
      </c>
      <c r="E82" s="884" t="s">
        <v>795</v>
      </c>
      <c r="F82" s="884" t="s">
        <v>617</v>
      </c>
      <c r="G82" s="884" t="s">
        <v>795</v>
      </c>
    </row>
    <row r="83" spans="1:7" ht="22.5" x14ac:dyDescent="0.2">
      <c r="A83" s="877"/>
      <c r="B83" s="886" t="s">
        <v>490</v>
      </c>
      <c r="C83" s="878"/>
      <c r="D83" s="879" t="s">
        <v>665</v>
      </c>
      <c r="E83" s="880" t="s">
        <v>1035</v>
      </c>
      <c r="F83" s="880" t="s">
        <v>617</v>
      </c>
      <c r="G83" s="880" t="s">
        <v>1035</v>
      </c>
    </row>
    <row r="84" spans="1:7" ht="22.5" x14ac:dyDescent="0.2">
      <c r="A84" s="881"/>
      <c r="B84" s="881"/>
      <c r="C84" s="882" t="s">
        <v>1036</v>
      </c>
      <c r="D84" s="883" t="s">
        <v>1037</v>
      </c>
      <c r="E84" s="884" t="s">
        <v>1038</v>
      </c>
      <c r="F84" s="884" t="s">
        <v>617</v>
      </c>
      <c r="G84" s="884" t="s">
        <v>1038</v>
      </c>
    </row>
    <row r="85" spans="1:7" x14ac:dyDescent="0.2">
      <c r="A85" s="881"/>
      <c r="B85" s="881"/>
      <c r="C85" s="882" t="s">
        <v>934</v>
      </c>
      <c r="D85" s="883" t="s">
        <v>15</v>
      </c>
      <c r="E85" s="884" t="s">
        <v>1039</v>
      </c>
      <c r="F85" s="884" t="s">
        <v>617</v>
      </c>
      <c r="G85" s="884" t="s">
        <v>1039</v>
      </c>
    </row>
    <row r="86" spans="1:7" x14ac:dyDescent="0.2">
      <c r="A86" s="881"/>
      <c r="B86" s="881"/>
      <c r="C86" s="882" t="s">
        <v>1040</v>
      </c>
      <c r="D86" s="883" t="s">
        <v>15</v>
      </c>
      <c r="E86" s="884" t="s">
        <v>1041</v>
      </c>
      <c r="F86" s="884" t="s">
        <v>617</v>
      </c>
      <c r="G86" s="884" t="s">
        <v>1041</v>
      </c>
    </row>
    <row r="87" spans="1:7" x14ac:dyDescent="0.2">
      <c r="A87" s="881"/>
      <c r="B87" s="881"/>
      <c r="C87" s="882" t="s">
        <v>1042</v>
      </c>
      <c r="D87" s="883" t="s">
        <v>15</v>
      </c>
      <c r="E87" s="884" t="s">
        <v>1043</v>
      </c>
      <c r="F87" s="884" t="s">
        <v>617</v>
      </c>
      <c r="G87" s="884" t="s">
        <v>1043</v>
      </c>
    </row>
    <row r="88" spans="1:7" x14ac:dyDescent="0.2">
      <c r="A88" s="881"/>
      <c r="B88" s="881"/>
      <c r="C88" s="882" t="s">
        <v>1044</v>
      </c>
      <c r="D88" s="883" t="s">
        <v>1045</v>
      </c>
      <c r="E88" s="884" t="s">
        <v>1046</v>
      </c>
      <c r="F88" s="884" t="s">
        <v>617</v>
      </c>
      <c r="G88" s="884" t="s">
        <v>1046</v>
      </c>
    </row>
    <row r="89" spans="1:7" x14ac:dyDescent="0.2">
      <c r="A89" s="881"/>
      <c r="B89" s="881"/>
      <c r="C89" s="882" t="s">
        <v>219</v>
      </c>
      <c r="D89" s="883" t="s">
        <v>16</v>
      </c>
      <c r="E89" s="884" t="s">
        <v>1047</v>
      </c>
      <c r="F89" s="884" t="s">
        <v>617</v>
      </c>
      <c r="G89" s="884" t="s">
        <v>1047</v>
      </c>
    </row>
    <row r="90" spans="1:7" x14ac:dyDescent="0.2">
      <c r="A90" s="881"/>
      <c r="B90" s="881"/>
      <c r="C90" s="882" t="s">
        <v>1048</v>
      </c>
      <c r="D90" s="883" t="s">
        <v>16</v>
      </c>
      <c r="E90" s="884" t="s">
        <v>1049</v>
      </c>
      <c r="F90" s="884" t="s">
        <v>617</v>
      </c>
      <c r="G90" s="884" t="s">
        <v>1049</v>
      </c>
    </row>
    <row r="91" spans="1:7" x14ac:dyDescent="0.2">
      <c r="A91" s="881"/>
      <c r="B91" s="881"/>
      <c r="C91" s="882" t="s">
        <v>1050</v>
      </c>
      <c r="D91" s="883" t="s">
        <v>16</v>
      </c>
      <c r="E91" s="884" t="s">
        <v>1051</v>
      </c>
      <c r="F91" s="884" t="s">
        <v>617</v>
      </c>
      <c r="G91" s="884" t="s">
        <v>1051</v>
      </c>
    </row>
    <row r="92" spans="1:7" x14ac:dyDescent="0.2">
      <c r="A92" s="881"/>
      <c r="B92" s="881"/>
      <c r="C92" s="882" t="s">
        <v>222</v>
      </c>
      <c r="D92" s="883" t="s">
        <v>17</v>
      </c>
      <c r="E92" s="884" t="s">
        <v>1052</v>
      </c>
      <c r="F92" s="884" t="s">
        <v>617</v>
      </c>
      <c r="G92" s="884" t="s">
        <v>1052</v>
      </c>
    </row>
    <row r="93" spans="1:7" x14ac:dyDescent="0.2">
      <c r="A93" s="881"/>
      <c r="B93" s="881"/>
      <c r="C93" s="882" t="s">
        <v>1053</v>
      </c>
      <c r="D93" s="883" t="s">
        <v>17</v>
      </c>
      <c r="E93" s="884" t="s">
        <v>1054</v>
      </c>
      <c r="F93" s="884" t="s">
        <v>617</v>
      </c>
      <c r="G93" s="884" t="s">
        <v>1054</v>
      </c>
    </row>
    <row r="94" spans="1:7" x14ac:dyDescent="0.2">
      <c r="A94" s="881"/>
      <c r="B94" s="881"/>
      <c r="C94" s="882" t="s">
        <v>1055</v>
      </c>
      <c r="D94" s="883" t="s">
        <v>17</v>
      </c>
      <c r="E94" s="884" t="s">
        <v>1056</v>
      </c>
      <c r="F94" s="884" t="s">
        <v>617</v>
      </c>
      <c r="G94" s="884" t="s">
        <v>1056</v>
      </c>
    </row>
    <row r="95" spans="1:7" ht="22.5" x14ac:dyDescent="0.2">
      <c r="A95" s="881"/>
      <c r="B95" s="881"/>
      <c r="C95" s="882" t="s">
        <v>1057</v>
      </c>
      <c r="D95" s="883" t="s">
        <v>1058</v>
      </c>
      <c r="E95" s="884" t="s">
        <v>1059</v>
      </c>
      <c r="F95" s="884" t="s">
        <v>617</v>
      </c>
      <c r="G95" s="884" t="s">
        <v>1059</v>
      </c>
    </row>
    <row r="96" spans="1:7" x14ac:dyDescent="0.2">
      <c r="A96" s="881"/>
      <c r="B96" s="881"/>
      <c r="C96" s="882" t="s">
        <v>202</v>
      </c>
      <c r="D96" s="883" t="s">
        <v>40</v>
      </c>
      <c r="E96" s="884" t="s">
        <v>1060</v>
      </c>
      <c r="F96" s="884" t="s">
        <v>617</v>
      </c>
      <c r="G96" s="884" t="s">
        <v>1060</v>
      </c>
    </row>
    <row r="97" spans="1:7" x14ac:dyDescent="0.2">
      <c r="A97" s="881"/>
      <c r="B97" s="881"/>
      <c r="C97" s="882" t="s">
        <v>140</v>
      </c>
      <c r="D97" s="883" t="s">
        <v>18</v>
      </c>
      <c r="E97" s="884" t="s">
        <v>1061</v>
      </c>
      <c r="F97" s="884" t="s">
        <v>617</v>
      </c>
      <c r="G97" s="884" t="s">
        <v>1061</v>
      </c>
    </row>
    <row r="98" spans="1:7" x14ac:dyDescent="0.2">
      <c r="A98" s="881"/>
      <c r="B98" s="881"/>
      <c r="C98" s="882" t="s">
        <v>241</v>
      </c>
      <c r="D98" s="883" t="s">
        <v>41</v>
      </c>
      <c r="E98" s="884" t="s">
        <v>1062</v>
      </c>
      <c r="F98" s="884" t="s">
        <v>617</v>
      </c>
      <c r="G98" s="884" t="s">
        <v>1062</v>
      </c>
    </row>
    <row r="99" spans="1:7" x14ac:dyDescent="0.2">
      <c r="A99" s="881"/>
      <c r="B99" s="881"/>
      <c r="C99" s="882" t="s">
        <v>970</v>
      </c>
      <c r="D99" s="883" t="s">
        <v>52</v>
      </c>
      <c r="E99" s="884" t="s">
        <v>1063</v>
      </c>
      <c r="F99" s="884" t="s">
        <v>617</v>
      </c>
      <c r="G99" s="884" t="s">
        <v>1063</v>
      </c>
    </row>
    <row r="100" spans="1:7" x14ac:dyDescent="0.2">
      <c r="A100" s="881"/>
      <c r="B100" s="881"/>
      <c r="C100" s="882" t="s">
        <v>1064</v>
      </c>
      <c r="D100" s="883" t="s">
        <v>1065</v>
      </c>
      <c r="E100" s="884" t="s">
        <v>1066</v>
      </c>
      <c r="F100" s="884" t="s">
        <v>617</v>
      </c>
      <c r="G100" s="884" t="s">
        <v>1066</v>
      </c>
    </row>
    <row r="101" spans="1:7" x14ac:dyDescent="0.2">
      <c r="A101" s="881"/>
      <c r="B101" s="881"/>
      <c r="C101" s="882" t="s">
        <v>147</v>
      </c>
      <c r="D101" s="883" t="s">
        <v>19</v>
      </c>
      <c r="E101" s="884" t="s">
        <v>1067</v>
      </c>
      <c r="F101" s="884" t="s">
        <v>617</v>
      </c>
      <c r="G101" s="884" t="s">
        <v>1067</v>
      </c>
    </row>
    <row r="102" spans="1:7" ht="22.5" x14ac:dyDescent="0.2">
      <c r="A102" s="881"/>
      <c r="B102" s="881"/>
      <c r="C102" s="882" t="s">
        <v>249</v>
      </c>
      <c r="D102" s="883" t="s">
        <v>1068</v>
      </c>
      <c r="E102" s="884" t="s">
        <v>1069</v>
      </c>
      <c r="F102" s="884" t="s">
        <v>617</v>
      </c>
      <c r="G102" s="884" t="s">
        <v>1069</v>
      </c>
    </row>
    <row r="103" spans="1:7" x14ac:dyDescent="0.2">
      <c r="A103" s="881"/>
      <c r="B103" s="881"/>
      <c r="C103" s="882" t="s">
        <v>1070</v>
      </c>
      <c r="D103" s="883" t="s">
        <v>1071</v>
      </c>
      <c r="E103" s="884" t="s">
        <v>683</v>
      </c>
      <c r="F103" s="884" t="s">
        <v>617</v>
      </c>
      <c r="G103" s="884" t="s">
        <v>683</v>
      </c>
    </row>
    <row r="104" spans="1:7" ht="22.5" x14ac:dyDescent="0.2">
      <c r="A104" s="881"/>
      <c r="B104" s="881"/>
      <c r="C104" s="882" t="s">
        <v>1072</v>
      </c>
      <c r="D104" s="883" t="s">
        <v>1073</v>
      </c>
      <c r="E104" s="884" t="s">
        <v>1074</v>
      </c>
      <c r="F104" s="884" t="s">
        <v>617</v>
      </c>
      <c r="G104" s="884" t="s">
        <v>1074</v>
      </c>
    </row>
    <row r="105" spans="1:7" x14ac:dyDescent="0.2">
      <c r="A105" s="881"/>
      <c r="B105" s="881"/>
      <c r="C105" s="882" t="s">
        <v>1075</v>
      </c>
      <c r="D105" s="883" t="s">
        <v>1076</v>
      </c>
      <c r="E105" s="884" t="s">
        <v>1077</v>
      </c>
      <c r="F105" s="884" t="s">
        <v>617</v>
      </c>
      <c r="G105" s="884" t="s">
        <v>1077</v>
      </c>
    </row>
    <row r="106" spans="1:7" x14ac:dyDescent="0.2">
      <c r="A106" s="881"/>
      <c r="B106" s="881"/>
      <c r="C106" s="882" t="s">
        <v>1033</v>
      </c>
      <c r="D106" s="883" t="s">
        <v>1034</v>
      </c>
      <c r="E106" s="884" t="s">
        <v>795</v>
      </c>
      <c r="F106" s="884" t="s">
        <v>617</v>
      </c>
      <c r="G106" s="884" t="s">
        <v>795</v>
      </c>
    </row>
    <row r="107" spans="1:7" x14ac:dyDescent="0.2">
      <c r="A107" s="881"/>
      <c r="B107" s="881"/>
      <c r="C107" s="882" t="s">
        <v>950</v>
      </c>
      <c r="D107" s="883" t="s">
        <v>20</v>
      </c>
      <c r="E107" s="884" t="s">
        <v>909</v>
      </c>
      <c r="F107" s="884" t="s">
        <v>617</v>
      </c>
      <c r="G107" s="884" t="s">
        <v>909</v>
      </c>
    </row>
    <row r="108" spans="1:7" ht="22.5" x14ac:dyDescent="0.2">
      <c r="A108" s="881"/>
      <c r="B108" s="881"/>
      <c r="C108" s="882" t="s">
        <v>1078</v>
      </c>
      <c r="D108" s="883" t="s">
        <v>43</v>
      </c>
      <c r="E108" s="884" t="s">
        <v>1079</v>
      </c>
      <c r="F108" s="884" t="s">
        <v>617</v>
      </c>
      <c r="G108" s="884" t="s">
        <v>1079</v>
      </c>
    </row>
    <row r="109" spans="1:7" ht="22.5" x14ac:dyDescent="0.2">
      <c r="A109" s="881"/>
      <c r="B109" s="881"/>
      <c r="C109" s="882" t="s">
        <v>1006</v>
      </c>
      <c r="D109" s="883" t="s">
        <v>1007</v>
      </c>
      <c r="E109" s="884" t="s">
        <v>1080</v>
      </c>
      <c r="F109" s="884" t="s">
        <v>617</v>
      </c>
      <c r="G109" s="884" t="s">
        <v>1080</v>
      </c>
    </row>
    <row r="110" spans="1:7" ht="22.5" x14ac:dyDescent="0.2">
      <c r="A110" s="881"/>
      <c r="B110" s="881"/>
      <c r="C110" s="882" t="s">
        <v>1021</v>
      </c>
      <c r="D110" s="883" t="s">
        <v>1022</v>
      </c>
      <c r="E110" s="884" t="s">
        <v>1081</v>
      </c>
      <c r="F110" s="884" t="s">
        <v>617</v>
      </c>
      <c r="G110" s="884" t="s">
        <v>1081</v>
      </c>
    </row>
    <row r="111" spans="1:7" ht="22.5" x14ac:dyDescent="0.2">
      <c r="A111" s="881"/>
      <c r="B111" s="881"/>
      <c r="C111" s="882" t="s">
        <v>150</v>
      </c>
      <c r="D111" s="883" t="s">
        <v>192</v>
      </c>
      <c r="E111" s="884" t="s">
        <v>1082</v>
      </c>
      <c r="F111" s="884" t="s">
        <v>617</v>
      </c>
      <c r="G111" s="884" t="s">
        <v>1082</v>
      </c>
    </row>
    <row r="112" spans="1:7" ht="22.5" x14ac:dyDescent="0.2">
      <c r="A112" s="881"/>
      <c r="B112" s="881"/>
      <c r="C112" s="882" t="s">
        <v>281</v>
      </c>
      <c r="D112" s="883" t="s">
        <v>282</v>
      </c>
      <c r="E112" s="884" t="s">
        <v>1083</v>
      </c>
      <c r="F112" s="884" t="s">
        <v>617</v>
      </c>
      <c r="G112" s="884" t="s">
        <v>1083</v>
      </c>
    </row>
    <row r="113" spans="1:7" ht="22.5" x14ac:dyDescent="0.2">
      <c r="A113" s="877"/>
      <c r="B113" s="886" t="s">
        <v>1084</v>
      </c>
      <c r="C113" s="878"/>
      <c r="D113" s="879" t="s">
        <v>1085</v>
      </c>
      <c r="E113" s="880" t="s">
        <v>1062</v>
      </c>
      <c r="F113" s="880" t="s">
        <v>617</v>
      </c>
      <c r="G113" s="880" t="s">
        <v>1062</v>
      </c>
    </row>
    <row r="114" spans="1:7" x14ac:dyDescent="0.2">
      <c r="A114" s="881"/>
      <c r="B114" s="881"/>
      <c r="C114" s="882" t="s">
        <v>202</v>
      </c>
      <c r="D114" s="883" t="s">
        <v>40</v>
      </c>
      <c r="E114" s="884" t="s">
        <v>788</v>
      </c>
      <c r="F114" s="884" t="s">
        <v>617</v>
      </c>
      <c r="G114" s="884" t="s">
        <v>788</v>
      </c>
    </row>
    <row r="115" spans="1:7" x14ac:dyDescent="0.2">
      <c r="A115" s="881"/>
      <c r="B115" s="881"/>
      <c r="C115" s="882" t="s">
        <v>140</v>
      </c>
      <c r="D115" s="883" t="s">
        <v>18</v>
      </c>
      <c r="E115" s="884" t="s">
        <v>1086</v>
      </c>
      <c r="F115" s="884" t="s">
        <v>617</v>
      </c>
      <c r="G115" s="884" t="s">
        <v>1086</v>
      </c>
    </row>
    <row r="116" spans="1:7" x14ac:dyDescent="0.2">
      <c r="A116" s="881"/>
      <c r="B116" s="881"/>
      <c r="C116" s="882" t="s">
        <v>147</v>
      </c>
      <c r="D116" s="883" t="s">
        <v>19</v>
      </c>
      <c r="E116" s="884" t="s">
        <v>982</v>
      </c>
      <c r="F116" s="884" t="s">
        <v>617</v>
      </c>
      <c r="G116" s="884" t="s">
        <v>982</v>
      </c>
    </row>
    <row r="117" spans="1:7" ht="22.5" x14ac:dyDescent="0.2">
      <c r="A117" s="877"/>
      <c r="B117" s="886" t="s">
        <v>673</v>
      </c>
      <c r="C117" s="878"/>
      <c r="D117" s="879" t="s">
        <v>674</v>
      </c>
      <c r="E117" s="880" t="s">
        <v>1087</v>
      </c>
      <c r="F117" s="880" t="s">
        <v>617</v>
      </c>
      <c r="G117" s="880" t="s">
        <v>1087</v>
      </c>
    </row>
    <row r="118" spans="1:7" ht="22.5" x14ac:dyDescent="0.2">
      <c r="A118" s="881"/>
      <c r="B118" s="881"/>
      <c r="C118" s="882" t="s">
        <v>1036</v>
      </c>
      <c r="D118" s="883" t="s">
        <v>1037</v>
      </c>
      <c r="E118" s="884" t="s">
        <v>1088</v>
      </c>
      <c r="F118" s="884" t="s">
        <v>617</v>
      </c>
      <c r="G118" s="884" t="s">
        <v>1088</v>
      </c>
    </row>
    <row r="119" spans="1:7" x14ac:dyDescent="0.2">
      <c r="A119" s="881"/>
      <c r="B119" s="881"/>
      <c r="C119" s="882" t="s">
        <v>934</v>
      </c>
      <c r="D119" s="883" t="s">
        <v>15</v>
      </c>
      <c r="E119" s="884" t="s">
        <v>1089</v>
      </c>
      <c r="F119" s="884" t="s">
        <v>617</v>
      </c>
      <c r="G119" s="884" t="s">
        <v>1089</v>
      </c>
    </row>
    <row r="120" spans="1:7" x14ac:dyDescent="0.2">
      <c r="A120" s="881"/>
      <c r="B120" s="881"/>
      <c r="C120" s="882" t="s">
        <v>1044</v>
      </c>
      <c r="D120" s="883" t="s">
        <v>1045</v>
      </c>
      <c r="E120" s="884" t="s">
        <v>1090</v>
      </c>
      <c r="F120" s="884" t="s">
        <v>617</v>
      </c>
      <c r="G120" s="884" t="s">
        <v>1090</v>
      </c>
    </row>
    <row r="121" spans="1:7" x14ac:dyDescent="0.2">
      <c r="A121" s="881"/>
      <c r="B121" s="881"/>
      <c r="C121" s="882" t="s">
        <v>219</v>
      </c>
      <c r="D121" s="883" t="s">
        <v>16</v>
      </c>
      <c r="E121" s="884" t="s">
        <v>1091</v>
      </c>
      <c r="F121" s="884" t="s">
        <v>617</v>
      </c>
      <c r="G121" s="884" t="s">
        <v>1091</v>
      </c>
    </row>
    <row r="122" spans="1:7" x14ac:dyDescent="0.2">
      <c r="A122" s="881"/>
      <c r="B122" s="881"/>
      <c r="C122" s="882" t="s">
        <v>222</v>
      </c>
      <c r="D122" s="883" t="s">
        <v>17</v>
      </c>
      <c r="E122" s="884" t="s">
        <v>1092</v>
      </c>
      <c r="F122" s="884" t="s">
        <v>617</v>
      </c>
      <c r="G122" s="884" t="s">
        <v>1092</v>
      </c>
    </row>
    <row r="123" spans="1:7" x14ac:dyDescent="0.2">
      <c r="A123" s="881"/>
      <c r="B123" s="881"/>
      <c r="C123" s="882" t="s">
        <v>202</v>
      </c>
      <c r="D123" s="883" t="s">
        <v>40</v>
      </c>
      <c r="E123" s="884" t="s">
        <v>683</v>
      </c>
      <c r="F123" s="884" t="s">
        <v>617</v>
      </c>
      <c r="G123" s="884" t="s">
        <v>683</v>
      </c>
    </row>
    <row r="124" spans="1:7" x14ac:dyDescent="0.2">
      <c r="A124" s="881"/>
      <c r="B124" s="881"/>
      <c r="C124" s="882" t="s">
        <v>140</v>
      </c>
      <c r="D124" s="883" t="s">
        <v>18</v>
      </c>
      <c r="E124" s="884" t="s">
        <v>982</v>
      </c>
      <c r="F124" s="884" t="s">
        <v>617</v>
      </c>
      <c r="G124" s="884" t="s">
        <v>982</v>
      </c>
    </row>
    <row r="125" spans="1:7" x14ac:dyDescent="0.2">
      <c r="A125" s="881"/>
      <c r="B125" s="881"/>
      <c r="C125" s="882" t="s">
        <v>241</v>
      </c>
      <c r="D125" s="883" t="s">
        <v>41</v>
      </c>
      <c r="E125" s="884" t="s">
        <v>788</v>
      </c>
      <c r="F125" s="884" t="s">
        <v>617</v>
      </c>
      <c r="G125" s="884" t="s">
        <v>788</v>
      </c>
    </row>
    <row r="126" spans="1:7" x14ac:dyDescent="0.2">
      <c r="A126" s="881"/>
      <c r="B126" s="881"/>
      <c r="C126" s="882" t="s">
        <v>970</v>
      </c>
      <c r="D126" s="883" t="s">
        <v>52</v>
      </c>
      <c r="E126" s="884" t="s">
        <v>630</v>
      </c>
      <c r="F126" s="884" t="s">
        <v>617</v>
      </c>
      <c r="G126" s="884" t="s">
        <v>630</v>
      </c>
    </row>
    <row r="127" spans="1:7" x14ac:dyDescent="0.2">
      <c r="A127" s="881"/>
      <c r="B127" s="881"/>
      <c r="C127" s="882" t="s">
        <v>1064</v>
      </c>
      <c r="D127" s="883" t="s">
        <v>1065</v>
      </c>
      <c r="E127" s="884" t="s">
        <v>852</v>
      </c>
      <c r="F127" s="884" t="s">
        <v>617</v>
      </c>
      <c r="G127" s="884" t="s">
        <v>852</v>
      </c>
    </row>
    <row r="128" spans="1:7" x14ac:dyDescent="0.2">
      <c r="A128" s="881"/>
      <c r="B128" s="881"/>
      <c r="C128" s="882" t="s">
        <v>147</v>
      </c>
      <c r="D128" s="883" t="s">
        <v>19</v>
      </c>
      <c r="E128" s="884" t="s">
        <v>1093</v>
      </c>
      <c r="F128" s="884" t="s">
        <v>617</v>
      </c>
      <c r="G128" s="884" t="s">
        <v>1093</v>
      </c>
    </row>
    <row r="129" spans="1:7" ht="22.5" x14ac:dyDescent="0.2">
      <c r="A129" s="881"/>
      <c r="B129" s="881"/>
      <c r="C129" s="882" t="s">
        <v>249</v>
      </c>
      <c r="D129" s="883" t="s">
        <v>1068</v>
      </c>
      <c r="E129" s="884" t="s">
        <v>1094</v>
      </c>
      <c r="F129" s="884" t="s">
        <v>617</v>
      </c>
      <c r="G129" s="884" t="s">
        <v>1094</v>
      </c>
    </row>
    <row r="130" spans="1:7" ht="22.5" x14ac:dyDescent="0.2">
      <c r="A130" s="881"/>
      <c r="B130" s="881"/>
      <c r="C130" s="882" t="s">
        <v>1072</v>
      </c>
      <c r="D130" s="883" t="s">
        <v>1073</v>
      </c>
      <c r="E130" s="884" t="s">
        <v>723</v>
      </c>
      <c r="F130" s="884" t="s">
        <v>617</v>
      </c>
      <c r="G130" s="884" t="s">
        <v>723</v>
      </c>
    </row>
    <row r="131" spans="1:7" x14ac:dyDescent="0.2">
      <c r="A131" s="881"/>
      <c r="B131" s="881"/>
      <c r="C131" s="882" t="s">
        <v>1075</v>
      </c>
      <c r="D131" s="883" t="s">
        <v>1076</v>
      </c>
      <c r="E131" s="884" t="s">
        <v>1095</v>
      </c>
      <c r="F131" s="884" t="s">
        <v>617</v>
      </c>
      <c r="G131" s="884" t="s">
        <v>1095</v>
      </c>
    </row>
    <row r="132" spans="1:7" x14ac:dyDescent="0.2">
      <c r="A132" s="881"/>
      <c r="B132" s="881"/>
      <c r="C132" s="882" t="s">
        <v>950</v>
      </c>
      <c r="D132" s="883" t="s">
        <v>20</v>
      </c>
      <c r="E132" s="884" t="s">
        <v>1096</v>
      </c>
      <c r="F132" s="884" t="s">
        <v>617</v>
      </c>
      <c r="G132" s="884" t="s">
        <v>1096</v>
      </c>
    </row>
    <row r="133" spans="1:7" ht="22.5" x14ac:dyDescent="0.2">
      <c r="A133" s="881"/>
      <c r="B133" s="881"/>
      <c r="C133" s="882" t="s">
        <v>1078</v>
      </c>
      <c r="D133" s="883" t="s">
        <v>43</v>
      </c>
      <c r="E133" s="884" t="s">
        <v>1097</v>
      </c>
      <c r="F133" s="884" t="s">
        <v>617</v>
      </c>
      <c r="G133" s="884" t="s">
        <v>1097</v>
      </c>
    </row>
    <row r="134" spans="1:7" ht="22.5" x14ac:dyDescent="0.2">
      <c r="A134" s="881"/>
      <c r="B134" s="881"/>
      <c r="C134" s="882" t="s">
        <v>1021</v>
      </c>
      <c r="D134" s="883" t="s">
        <v>1022</v>
      </c>
      <c r="E134" s="884" t="s">
        <v>1098</v>
      </c>
      <c r="F134" s="884" t="s">
        <v>617</v>
      </c>
      <c r="G134" s="884" t="s">
        <v>1098</v>
      </c>
    </row>
    <row r="135" spans="1:7" ht="15" x14ac:dyDescent="0.2">
      <c r="A135" s="877"/>
      <c r="B135" s="886" t="s">
        <v>1099</v>
      </c>
      <c r="C135" s="878"/>
      <c r="D135" s="879" t="s">
        <v>13</v>
      </c>
      <c r="E135" s="880" t="s">
        <v>1100</v>
      </c>
      <c r="F135" s="880" t="s">
        <v>617</v>
      </c>
      <c r="G135" s="880" t="s">
        <v>1100</v>
      </c>
    </row>
    <row r="136" spans="1:7" x14ac:dyDescent="0.2">
      <c r="A136" s="881"/>
      <c r="B136" s="881"/>
      <c r="C136" s="882" t="s">
        <v>1027</v>
      </c>
      <c r="D136" s="883" t="s">
        <v>1028</v>
      </c>
      <c r="E136" s="884" t="s">
        <v>1101</v>
      </c>
      <c r="F136" s="884" t="s">
        <v>617</v>
      </c>
      <c r="G136" s="884" t="s">
        <v>1101</v>
      </c>
    </row>
    <row r="137" spans="1:7" x14ac:dyDescent="0.2">
      <c r="A137" s="881"/>
      <c r="B137" s="881"/>
      <c r="C137" s="882" t="s">
        <v>1102</v>
      </c>
      <c r="D137" s="883" t="s">
        <v>1103</v>
      </c>
      <c r="E137" s="884" t="s">
        <v>648</v>
      </c>
      <c r="F137" s="884" t="s">
        <v>617</v>
      </c>
      <c r="G137" s="884" t="s">
        <v>648</v>
      </c>
    </row>
    <row r="138" spans="1:7" x14ac:dyDescent="0.2">
      <c r="A138" s="881"/>
      <c r="B138" s="881"/>
      <c r="C138" s="882" t="s">
        <v>950</v>
      </c>
      <c r="D138" s="883" t="s">
        <v>20</v>
      </c>
      <c r="E138" s="884" t="s">
        <v>1104</v>
      </c>
      <c r="F138" s="884" t="s">
        <v>617</v>
      </c>
      <c r="G138" s="884" t="s">
        <v>1104</v>
      </c>
    </row>
    <row r="139" spans="1:7" ht="33.75" x14ac:dyDescent="0.2">
      <c r="A139" s="874" t="s">
        <v>678</v>
      </c>
      <c r="B139" s="874"/>
      <c r="C139" s="874"/>
      <c r="D139" s="875" t="s">
        <v>679</v>
      </c>
      <c r="E139" s="876" t="s">
        <v>680</v>
      </c>
      <c r="F139" s="876" t="s">
        <v>617</v>
      </c>
      <c r="G139" s="876" t="s">
        <v>680</v>
      </c>
    </row>
    <row r="140" spans="1:7" ht="22.5" x14ac:dyDescent="0.2">
      <c r="A140" s="877"/>
      <c r="B140" s="886" t="s">
        <v>681</v>
      </c>
      <c r="C140" s="878"/>
      <c r="D140" s="879" t="s">
        <v>682</v>
      </c>
      <c r="E140" s="880" t="s">
        <v>680</v>
      </c>
      <c r="F140" s="880" t="s">
        <v>617</v>
      </c>
      <c r="G140" s="880" t="s">
        <v>680</v>
      </c>
    </row>
    <row r="141" spans="1:7" x14ac:dyDescent="0.2">
      <c r="A141" s="881"/>
      <c r="B141" s="881"/>
      <c r="C141" s="882" t="s">
        <v>934</v>
      </c>
      <c r="D141" s="883" t="s">
        <v>15</v>
      </c>
      <c r="E141" s="884" t="s">
        <v>1105</v>
      </c>
      <c r="F141" s="884" t="s">
        <v>1106</v>
      </c>
      <c r="G141" s="884" t="s">
        <v>1107</v>
      </c>
    </row>
    <row r="142" spans="1:7" x14ac:dyDescent="0.2">
      <c r="A142" s="881"/>
      <c r="B142" s="881"/>
      <c r="C142" s="882" t="s">
        <v>219</v>
      </c>
      <c r="D142" s="883" t="s">
        <v>16</v>
      </c>
      <c r="E142" s="884" t="s">
        <v>1108</v>
      </c>
      <c r="F142" s="884" t="s">
        <v>1109</v>
      </c>
      <c r="G142" s="884" t="s">
        <v>1110</v>
      </c>
    </row>
    <row r="143" spans="1:7" x14ac:dyDescent="0.2">
      <c r="A143" s="881"/>
      <c r="B143" s="881"/>
      <c r="C143" s="882" t="s">
        <v>222</v>
      </c>
      <c r="D143" s="883" t="s">
        <v>17</v>
      </c>
      <c r="E143" s="884" t="s">
        <v>1111</v>
      </c>
      <c r="F143" s="884" t="s">
        <v>1112</v>
      </c>
      <c r="G143" s="884" t="s">
        <v>1113</v>
      </c>
    </row>
    <row r="144" spans="1:7" ht="22.5" x14ac:dyDescent="0.2">
      <c r="A144" s="874" t="s">
        <v>185</v>
      </c>
      <c r="B144" s="874"/>
      <c r="C144" s="874"/>
      <c r="D144" s="875" t="s">
        <v>112</v>
      </c>
      <c r="E144" s="876" t="s">
        <v>1114</v>
      </c>
      <c r="F144" s="876" t="s">
        <v>617</v>
      </c>
      <c r="G144" s="876" t="s">
        <v>1114</v>
      </c>
    </row>
    <row r="145" spans="1:7" ht="15" x14ac:dyDescent="0.2">
      <c r="A145" s="877"/>
      <c r="B145" s="886" t="s">
        <v>497</v>
      </c>
      <c r="C145" s="878"/>
      <c r="D145" s="879" t="s">
        <v>1115</v>
      </c>
      <c r="E145" s="880" t="s">
        <v>1116</v>
      </c>
      <c r="F145" s="880" t="s">
        <v>617</v>
      </c>
      <c r="G145" s="880" t="s">
        <v>1116</v>
      </c>
    </row>
    <row r="146" spans="1:7" ht="33.75" x14ac:dyDescent="0.2">
      <c r="A146" s="881"/>
      <c r="B146" s="881"/>
      <c r="C146" s="882" t="s">
        <v>498</v>
      </c>
      <c r="D146" s="883" t="s">
        <v>1117</v>
      </c>
      <c r="E146" s="884" t="s">
        <v>1116</v>
      </c>
      <c r="F146" s="884" t="s">
        <v>617</v>
      </c>
      <c r="G146" s="884" t="s">
        <v>1116</v>
      </c>
    </row>
    <row r="147" spans="1:7" ht="15" x14ac:dyDescent="0.2">
      <c r="A147" s="877"/>
      <c r="B147" s="886" t="s">
        <v>187</v>
      </c>
      <c r="C147" s="878"/>
      <c r="D147" s="879" t="s">
        <v>113</v>
      </c>
      <c r="E147" s="880" t="s">
        <v>1118</v>
      </c>
      <c r="F147" s="880" t="s">
        <v>617</v>
      </c>
      <c r="G147" s="880" t="s">
        <v>1118</v>
      </c>
    </row>
    <row r="148" spans="1:7" ht="33.75" x14ac:dyDescent="0.2">
      <c r="A148" s="881"/>
      <c r="B148" s="881"/>
      <c r="C148" s="882" t="s">
        <v>1119</v>
      </c>
      <c r="D148" s="883" t="s">
        <v>27</v>
      </c>
      <c r="E148" s="884" t="s">
        <v>723</v>
      </c>
      <c r="F148" s="884" t="s">
        <v>617</v>
      </c>
      <c r="G148" s="884" t="s">
        <v>723</v>
      </c>
    </row>
    <row r="149" spans="1:7" x14ac:dyDescent="0.2">
      <c r="A149" s="881"/>
      <c r="B149" s="881"/>
      <c r="C149" s="882" t="s">
        <v>1027</v>
      </c>
      <c r="D149" s="883" t="s">
        <v>1028</v>
      </c>
      <c r="E149" s="884" t="s">
        <v>689</v>
      </c>
      <c r="F149" s="884" t="s">
        <v>617</v>
      </c>
      <c r="G149" s="884" t="s">
        <v>689</v>
      </c>
    </row>
    <row r="150" spans="1:7" x14ac:dyDescent="0.2">
      <c r="A150" s="881"/>
      <c r="B150" s="881"/>
      <c r="C150" s="882" t="s">
        <v>219</v>
      </c>
      <c r="D150" s="883" t="s">
        <v>16</v>
      </c>
      <c r="E150" s="884" t="s">
        <v>1120</v>
      </c>
      <c r="F150" s="884" t="s">
        <v>617</v>
      </c>
      <c r="G150" s="884" t="s">
        <v>1120</v>
      </c>
    </row>
    <row r="151" spans="1:7" x14ac:dyDescent="0.2">
      <c r="A151" s="881"/>
      <c r="B151" s="881"/>
      <c r="C151" s="882" t="s">
        <v>222</v>
      </c>
      <c r="D151" s="883" t="s">
        <v>17</v>
      </c>
      <c r="E151" s="884" t="s">
        <v>1121</v>
      </c>
      <c r="F151" s="884" t="s">
        <v>617</v>
      </c>
      <c r="G151" s="884" t="s">
        <v>1121</v>
      </c>
    </row>
    <row r="152" spans="1:7" x14ac:dyDescent="0.2">
      <c r="A152" s="881"/>
      <c r="B152" s="881"/>
      <c r="C152" s="882" t="s">
        <v>202</v>
      </c>
      <c r="D152" s="883" t="s">
        <v>40</v>
      </c>
      <c r="E152" s="884" t="s">
        <v>1122</v>
      </c>
      <c r="F152" s="884" t="s">
        <v>617</v>
      </c>
      <c r="G152" s="884" t="s">
        <v>1122</v>
      </c>
    </row>
    <row r="153" spans="1:7" x14ac:dyDescent="0.2">
      <c r="A153" s="881"/>
      <c r="B153" s="881"/>
      <c r="C153" s="882" t="s">
        <v>1030</v>
      </c>
      <c r="D153" s="883" t="s">
        <v>1031</v>
      </c>
      <c r="E153" s="884" t="s">
        <v>1123</v>
      </c>
      <c r="F153" s="884" t="s">
        <v>617</v>
      </c>
      <c r="G153" s="884" t="s">
        <v>1123</v>
      </c>
    </row>
    <row r="154" spans="1:7" x14ac:dyDescent="0.2">
      <c r="A154" s="881"/>
      <c r="B154" s="881"/>
      <c r="C154" s="882" t="s">
        <v>140</v>
      </c>
      <c r="D154" s="883" t="s">
        <v>18</v>
      </c>
      <c r="E154" s="884" t="s">
        <v>1124</v>
      </c>
      <c r="F154" s="884" t="s">
        <v>617</v>
      </c>
      <c r="G154" s="884" t="s">
        <v>1124</v>
      </c>
    </row>
    <row r="155" spans="1:7" x14ac:dyDescent="0.2">
      <c r="A155" s="881"/>
      <c r="B155" s="881"/>
      <c r="C155" s="882" t="s">
        <v>241</v>
      </c>
      <c r="D155" s="883" t="s">
        <v>41</v>
      </c>
      <c r="E155" s="884" t="s">
        <v>1125</v>
      </c>
      <c r="F155" s="884" t="s">
        <v>617</v>
      </c>
      <c r="G155" s="884" t="s">
        <v>1125</v>
      </c>
    </row>
    <row r="156" spans="1:7" x14ac:dyDescent="0.2">
      <c r="A156" s="881"/>
      <c r="B156" s="881"/>
      <c r="C156" s="882" t="s">
        <v>970</v>
      </c>
      <c r="D156" s="883" t="s">
        <v>52</v>
      </c>
      <c r="E156" s="884" t="s">
        <v>887</v>
      </c>
      <c r="F156" s="884" t="s">
        <v>617</v>
      </c>
      <c r="G156" s="884" t="s">
        <v>887</v>
      </c>
    </row>
    <row r="157" spans="1:7" x14ac:dyDescent="0.2">
      <c r="A157" s="881"/>
      <c r="B157" s="881"/>
      <c r="C157" s="882" t="s">
        <v>1064</v>
      </c>
      <c r="D157" s="883" t="s">
        <v>1065</v>
      </c>
      <c r="E157" s="884" t="s">
        <v>630</v>
      </c>
      <c r="F157" s="884" t="s">
        <v>617</v>
      </c>
      <c r="G157" s="884" t="s">
        <v>630</v>
      </c>
    </row>
    <row r="158" spans="1:7" x14ac:dyDescent="0.2">
      <c r="A158" s="881"/>
      <c r="B158" s="881"/>
      <c r="C158" s="882" t="s">
        <v>147</v>
      </c>
      <c r="D158" s="883" t="s">
        <v>19</v>
      </c>
      <c r="E158" s="884" t="s">
        <v>1126</v>
      </c>
      <c r="F158" s="884" t="s">
        <v>617</v>
      </c>
      <c r="G158" s="884" t="s">
        <v>1126</v>
      </c>
    </row>
    <row r="159" spans="1:7" ht="22.5" x14ac:dyDescent="0.2">
      <c r="A159" s="881"/>
      <c r="B159" s="881"/>
      <c r="C159" s="882" t="s">
        <v>249</v>
      </c>
      <c r="D159" s="883" t="s">
        <v>1068</v>
      </c>
      <c r="E159" s="884" t="s">
        <v>916</v>
      </c>
      <c r="F159" s="884" t="s">
        <v>617</v>
      </c>
      <c r="G159" s="884" t="s">
        <v>916</v>
      </c>
    </row>
    <row r="160" spans="1:7" x14ac:dyDescent="0.2">
      <c r="A160" s="881"/>
      <c r="B160" s="881"/>
      <c r="C160" s="882" t="s">
        <v>950</v>
      </c>
      <c r="D160" s="883" t="s">
        <v>20</v>
      </c>
      <c r="E160" s="884" t="s">
        <v>981</v>
      </c>
      <c r="F160" s="884" t="s">
        <v>617</v>
      </c>
      <c r="G160" s="884" t="s">
        <v>981</v>
      </c>
    </row>
    <row r="161" spans="1:7" ht="22.5" x14ac:dyDescent="0.2">
      <c r="A161" s="881"/>
      <c r="B161" s="881"/>
      <c r="C161" s="882" t="s">
        <v>150</v>
      </c>
      <c r="D161" s="883" t="s">
        <v>192</v>
      </c>
      <c r="E161" s="884" t="s">
        <v>982</v>
      </c>
      <c r="F161" s="884" t="s">
        <v>617</v>
      </c>
      <c r="G161" s="884" t="s">
        <v>982</v>
      </c>
    </row>
    <row r="162" spans="1:7" ht="22.5" x14ac:dyDescent="0.2">
      <c r="A162" s="881"/>
      <c r="B162" s="881"/>
      <c r="C162" s="882" t="s">
        <v>281</v>
      </c>
      <c r="D162" s="883" t="s">
        <v>282</v>
      </c>
      <c r="E162" s="884" t="s">
        <v>1127</v>
      </c>
      <c r="F162" s="884" t="s">
        <v>617</v>
      </c>
      <c r="G162" s="884" t="s">
        <v>1127</v>
      </c>
    </row>
    <row r="163" spans="1:7" ht="56.25" x14ac:dyDescent="0.2">
      <c r="A163" s="881"/>
      <c r="B163" s="881"/>
      <c r="C163" s="882" t="s">
        <v>513</v>
      </c>
      <c r="D163" s="883" t="s">
        <v>1128</v>
      </c>
      <c r="E163" s="884" t="s">
        <v>1129</v>
      </c>
      <c r="F163" s="884" t="s">
        <v>617</v>
      </c>
      <c r="G163" s="884" t="s">
        <v>1129</v>
      </c>
    </row>
    <row r="164" spans="1:7" ht="15" x14ac:dyDescent="0.2">
      <c r="A164" s="877"/>
      <c r="B164" s="886" t="s">
        <v>1130</v>
      </c>
      <c r="C164" s="878"/>
      <c r="D164" s="879" t="s">
        <v>1131</v>
      </c>
      <c r="E164" s="880" t="s">
        <v>1132</v>
      </c>
      <c r="F164" s="880" t="s">
        <v>617</v>
      </c>
      <c r="G164" s="880" t="s">
        <v>1132</v>
      </c>
    </row>
    <row r="165" spans="1:7" x14ac:dyDescent="0.2">
      <c r="A165" s="881"/>
      <c r="B165" s="881"/>
      <c r="C165" s="882" t="s">
        <v>140</v>
      </c>
      <c r="D165" s="883" t="s">
        <v>18</v>
      </c>
      <c r="E165" s="884" t="s">
        <v>1133</v>
      </c>
      <c r="F165" s="884" t="s">
        <v>617</v>
      </c>
      <c r="G165" s="884" t="s">
        <v>1133</v>
      </c>
    </row>
    <row r="166" spans="1:7" x14ac:dyDescent="0.2">
      <c r="A166" s="881"/>
      <c r="B166" s="881"/>
      <c r="C166" s="882" t="s">
        <v>241</v>
      </c>
      <c r="D166" s="883" t="s">
        <v>41</v>
      </c>
      <c r="E166" s="884" t="s">
        <v>1134</v>
      </c>
      <c r="F166" s="884" t="s">
        <v>617</v>
      </c>
      <c r="G166" s="884" t="s">
        <v>1134</v>
      </c>
    </row>
    <row r="167" spans="1:7" x14ac:dyDescent="0.2">
      <c r="A167" s="881"/>
      <c r="B167" s="881"/>
      <c r="C167" s="882" t="s">
        <v>147</v>
      </c>
      <c r="D167" s="883" t="s">
        <v>19</v>
      </c>
      <c r="E167" s="884" t="s">
        <v>683</v>
      </c>
      <c r="F167" s="884" t="s">
        <v>617</v>
      </c>
      <c r="G167" s="884" t="s">
        <v>683</v>
      </c>
    </row>
    <row r="168" spans="1:7" ht="22.5" x14ac:dyDescent="0.2">
      <c r="A168" s="881"/>
      <c r="B168" s="881"/>
      <c r="C168" s="882" t="s">
        <v>249</v>
      </c>
      <c r="D168" s="883" t="s">
        <v>1068</v>
      </c>
      <c r="E168" s="884" t="s">
        <v>1133</v>
      </c>
      <c r="F168" s="884" t="s">
        <v>617</v>
      </c>
      <c r="G168" s="884" t="s">
        <v>1133</v>
      </c>
    </row>
    <row r="169" spans="1:7" ht="22.5" x14ac:dyDescent="0.2">
      <c r="A169" s="877"/>
      <c r="B169" s="886" t="s">
        <v>1135</v>
      </c>
      <c r="C169" s="878"/>
      <c r="D169" s="879" t="s">
        <v>114</v>
      </c>
      <c r="E169" s="880" t="s">
        <v>1136</v>
      </c>
      <c r="F169" s="880" t="s">
        <v>617</v>
      </c>
      <c r="G169" s="880" t="s">
        <v>1136</v>
      </c>
    </row>
    <row r="170" spans="1:7" ht="67.5" x14ac:dyDescent="0.2">
      <c r="A170" s="881"/>
      <c r="B170" s="881"/>
      <c r="C170" s="882" t="s">
        <v>858</v>
      </c>
      <c r="D170" s="883" t="s">
        <v>1137</v>
      </c>
      <c r="E170" s="884" t="s">
        <v>1136</v>
      </c>
      <c r="F170" s="884" t="s">
        <v>617</v>
      </c>
      <c r="G170" s="884" t="s">
        <v>1136</v>
      </c>
    </row>
    <row r="171" spans="1:7" ht="15" x14ac:dyDescent="0.2">
      <c r="A171" s="877"/>
      <c r="B171" s="886" t="s">
        <v>1138</v>
      </c>
      <c r="C171" s="878"/>
      <c r="D171" s="879" t="s">
        <v>1139</v>
      </c>
      <c r="E171" s="880" t="s">
        <v>1140</v>
      </c>
      <c r="F171" s="880" t="s">
        <v>617</v>
      </c>
      <c r="G171" s="880" t="s">
        <v>1140</v>
      </c>
    </row>
    <row r="172" spans="1:7" ht="22.5" x14ac:dyDescent="0.2">
      <c r="A172" s="881"/>
      <c r="B172" s="881"/>
      <c r="C172" s="882" t="s">
        <v>1036</v>
      </c>
      <c r="D172" s="883" t="s">
        <v>1037</v>
      </c>
      <c r="E172" s="884" t="s">
        <v>1141</v>
      </c>
      <c r="F172" s="884" t="s">
        <v>617</v>
      </c>
      <c r="G172" s="884" t="s">
        <v>1141</v>
      </c>
    </row>
    <row r="173" spans="1:7" x14ac:dyDescent="0.2">
      <c r="A173" s="881"/>
      <c r="B173" s="881"/>
      <c r="C173" s="882" t="s">
        <v>140</v>
      </c>
      <c r="D173" s="883" t="s">
        <v>18</v>
      </c>
      <c r="E173" s="884" t="s">
        <v>635</v>
      </c>
      <c r="F173" s="884" t="s">
        <v>617</v>
      </c>
      <c r="G173" s="884" t="s">
        <v>635</v>
      </c>
    </row>
    <row r="174" spans="1:7" x14ac:dyDescent="0.2">
      <c r="A174" s="881"/>
      <c r="B174" s="881"/>
      <c r="C174" s="882" t="s">
        <v>147</v>
      </c>
      <c r="D174" s="883" t="s">
        <v>19</v>
      </c>
      <c r="E174" s="884" t="s">
        <v>795</v>
      </c>
      <c r="F174" s="884" t="s">
        <v>617</v>
      </c>
      <c r="G174" s="884" t="s">
        <v>795</v>
      </c>
    </row>
    <row r="175" spans="1:7" x14ac:dyDescent="0.2">
      <c r="A175" s="881"/>
      <c r="B175" s="881"/>
      <c r="C175" s="882" t="s">
        <v>950</v>
      </c>
      <c r="D175" s="883" t="s">
        <v>20</v>
      </c>
      <c r="E175" s="884" t="s">
        <v>648</v>
      </c>
      <c r="F175" s="884" t="s">
        <v>617</v>
      </c>
      <c r="G175" s="884" t="s">
        <v>648</v>
      </c>
    </row>
    <row r="176" spans="1:7" x14ac:dyDescent="0.2">
      <c r="A176" s="874" t="s">
        <v>1142</v>
      </c>
      <c r="B176" s="874"/>
      <c r="C176" s="874"/>
      <c r="D176" s="875" t="s">
        <v>1143</v>
      </c>
      <c r="E176" s="876" t="s">
        <v>1144</v>
      </c>
      <c r="F176" s="876" t="s">
        <v>617</v>
      </c>
      <c r="G176" s="876" t="s">
        <v>1144</v>
      </c>
    </row>
    <row r="177" spans="1:7" ht="33.75" x14ac:dyDescent="0.2">
      <c r="A177" s="877"/>
      <c r="B177" s="886" t="s">
        <v>1145</v>
      </c>
      <c r="C177" s="878"/>
      <c r="D177" s="879" t="s">
        <v>1146</v>
      </c>
      <c r="E177" s="880" t="s">
        <v>1144</v>
      </c>
      <c r="F177" s="880" t="s">
        <v>617</v>
      </c>
      <c r="G177" s="880" t="s">
        <v>1144</v>
      </c>
    </row>
    <row r="178" spans="1:7" ht="45" x14ac:dyDescent="0.2">
      <c r="A178" s="881"/>
      <c r="B178" s="881"/>
      <c r="C178" s="882" t="s">
        <v>1147</v>
      </c>
      <c r="D178" s="883" t="s">
        <v>1148</v>
      </c>
      <c r="E178" s="884" t="s">
        <v>1144</v>
      </c>
      <c r="F178" s="884" t="s">
        <v>617</v>
      </c>
      <c r="G178" s="884" t="s">
        <v>1144</v>
      </c>
    </row>
    <row r="179" spans="1:7" x14ac:dyDescent="0.2">
      <c r="A179" s="874" t="s">
        <v>747</v>
      </c>
      <c r="B179" s="874"/>
      <c r="C179" s="874"/>
      <c r="D179" s="875" t="s">
        <v>394</v>
      </c>
      <c r="E179" s="876" t="s">
        <v>1149</v>
      </c>
      <c r="F179" s="876" t="s">
        <v>617</v>
      </c>
      <c r="G179" s="876" t="s">
        <v>1149</v>
      </c>
    </row>
    <row r="180" spans="1:7" ht="15" x14ac:dyDescent="0.2">
      <c r="A180" s="877"/>
      <c r="B180" s="886" t="s">
        <v>1150</v>
      </c>
      <c r="C180" s="878"/>
      <c r="D180" s="879" t="s">
        <v>1151</v>
      </c>
      <c r="E180" s="880" t="s">
        <v>1149</v>
      </c>
      <c r="F180" s="880" t="s">
        <v>617</v>
      </c>
      <c r="G180" s="880" t="s">
        <v>1149</v>
      </c>
    </row>
    <row r="181" spans="1:7" x14ac:dyDescent="0.2">
      <c r="A181" s="881"/>
      <c r="B181" s="881"/>
      <c r="C181" s="882" t="s">
        <v>1152</v>
      </c>
      <c r="D181" s="883" t="s">
        <v>1153</v>
      </c>
      <c r="E181" s="884" t="s">
        <v>1149</v>
      </c>
      <c r="F181" s="884" t="s">
        <v>617</v>
      </c>
      <c r="G181" s="884" t="s">
        <v>1149</v>
      </c>
    </row>
    <row r="182" spans="1:7" x14ac:dyDescent="0.2">
      <c r="A182" s="874" t="s">
        <v>194</v>
      </c>
      <c r="B182" s="874"/>
      <c r="C182" s="874"/>
      <c r="D182" s="875" t="s">
        <v>84</v>
      </c>
      <c r="E182" s="876" t="s">
        <v>1154</v>
      </c>
      <c r="F182" s="876" t="s">
        <v>1155</v>
      </c>
      <c r="G182" s="876" t="s">
        <v>1156</v>
      </c>
    </row>
    <row r="183" spans="1:7" ht="15" x14ac:dyDescent="0.2">
      <c r="A183" s="877"/>
      <c r="B183" s="886" t="s">
        <v>520</v>
      </c>
      <c r="C183" s="878"/>
      <c r="D183" s="879" t="s">
        <v>24</v>
      </c>
      <c r="E183" s="880" t="s">
        <v>1157</v>
      </c>
      <c r="F183" s="880" t="s">
        <v>1158</v>
      </c>
      <c r="G183" s="880" t="s">
        <v>1159</v>
      </c>
    </row>
    <row r="184" spans="1:7" ht="45" x14ac:dyDescent="0.2">
      <c r="A184" s="881"/>
      <c r="B184" s="881"/>
      <c r="C184" s="882" t="s">
        <v>790</v>
      </c>
      <c r="D184" s="883" t="s">
        <v>961</v>
      </c>
      <c r="E184" s="884" t="s">
        <v>1160</v>
      </c>
      <c r="F184" s="884" t="s">
        <v>617</v>
      </c>
      <c r="G184" s="884" t="s">
        <v>1160</v>
      </c>
    </row>
    <row r="185" spans="1:7" ht="22.5" x14ac:dyDescent="0.2">
      <c r="A185" s="881"/>
      <c r="B185" s="881"/>
      <c r="C185" s="882" t="s">
        <v>1036</v>
      </c>
      <c r="D185" s="883" t="s">
        <v>1037</v>
      </c>
      <c r="E185" s="884" t="s">
        <v>1161</v>
      </c>
      <c r="F185" s="884" t="s">
        <v>617</v>
      </c>
      <c r="G185" s="884" t="s">
        <v>1161</v>
      </c>
    </row>
    <row r="186" spans="1:7" x14ac:dyDescent="0.2">
      <c r="A186" s="881"/>
      <c r="B186" s="881"/>
      <c r="C186" s="882" t="s">
        <v>934</v>
      </c>
      <c r="D186" s="883" t="s">
        <v>15</v>
      </c>
      <c r="E186" s="884" t="s">
        <v>1162</v>
      </c>
      <c r="F186" s="884" t="s">
        <v>909</v>
      </c>
      <c r="G186" s="884" t="s">
        <v>1163</v>
      </c>
    </row>
    <row r="187" spans="1:7" x14ac:dyDescent="0.2">
      <c r="A187" s="881"/>
      <c r="B187" s="881"/>
      <c r="C187" s="882" t="s">
        <v>1044</v>
      </c>
      <c r="D187" s="883" t="s">
        <v>1045</v>
      </c>
      <c r="E187" s="884" t="s">
        <v>1164</v>
      </c>
      <c r="F187" s="884" t="s">
        <v>617</v>
      </c>
      <c r="G187" s="884" t="s">
        <v>1164</v>
      </c>
    </row>
    <row r="188" spans="1:7" x14ac:dyDescent="0.2">
      <c r="A188" s="881"/>
      <c r="B188" s="881"/>
      <c r="C188" s="882" t="s">
        <v>219</v>
      </c>
      <c r="D188" s="883" t="s">
        <v>16</v>
      </c>
      <c r="E188" s="884" t="s">
        <v>1165</v>
      </c>
      <c r="F188" s="884" t="s">
        <v>738</v>
      </c>
      <c r="G188" s="884" t="s">
        <v>1166</v>
      </c>
    </row>
    <row r="189" spans="1:7" x14ac:dyDescent="0.2">
      <c r="A189" s="881"/>
      <c r="B189" s="881"/>
      <c r="C189" s="882" t="s">
        <v>222</v>
      </c>
      <c r="D189" s="883" t="s">
        <v>17</v>
      </c>
      <c r="E189" s="884" t="s">
        <v>1167</v>
      </c>
      <c r="F189" s="884" t="s">
        <v>683</v>
      </c>
      <c r="G189" s="884" t="s">
        <v>1168</v>
      </c>
    </row>
    <row r="190" spans="1:7" x14ac:dyDescent="0.2">
      <c r="A190" s="881"/>
      <c r="B190" s="881"/>
      <c r="C190" s="882" t="s">
        <v>202</v>
      </c>
      <c r="D190" s="883" t="s">
        <v>40</v>
      </c>
      <c r="E190" s="884" t="s">
        <v>1169</v>
      </c>
      <c r="F190" s="884" t="s">
        <v>617</v>
      </c>
      <c r="G190" s="884" t="s">
        <v>1169</v>
      </c>
    </row>
    <row r="191" spans="1:7" x14ac:dyDescent="0.2">
      <c r="A191" s="881"/>
      <c r="B191" s="881"/>
      <c r="C191" s="882" t="s">
        <v>140</v>
      </c>
      <c r="D191" s="883" t="s">
        <v>18</v>
      </c>
      <c r="E191" s="884" t="s">
        <v>1170</v>
      </c>
      <c r="F191" s="884" t="s">
        <v>1171</v>
      </c>
      <c r="G191" s="884" t="s">
        <v>1172</v>
      </c>
    </row>
    <row r="192" spans="1:7" x14ac:dyDescent="0.2">
      <c r="A192" s="881"/>
      <c r="B192" s="881"/>
      <c r="C192" s="882" t="s">
        <v>254</v>
      </c>
      <c r="D192" s="883" t="s">
        <v>25</v>
      </c>
      <c r="E192" s="884" t="s">
        <v>1173</v>
      </c>
      <c r="F192" s="884" t="s">
        <v>1174</v>
      </c>
      <c r="G192" s="884" t="s">
        <v>1175</v>
      </c>
    </row>
    <row r="193" spans="1:7" x14ac:dyDescent="0.2">
      <c r="A193" s="881"/>
      <c r="B193" s="881"/>
      <c r="C193" s="882" t="s">
        <v>241</v>
      </c>
      <c r="D193" s="883" t="s">
        <v>41</v>
      </c>
      <c r="E193" s="884" t="s">
        <v>1176</v>
      </c>
      <c r="F193" s="884" t="s">
        <v>1177</v>
      </c>
      <c r="G193" s="884" t="s">
        <v>1178</v>
      </c>
    </row>
    <row r="194" spans="1:7" x14ac:dyDescent="0.2">
      <c r="A194" s="881"/>
      <c r="B194" s="881"/>
      <c r="C194" s="882" t="s">
        <v>970</v>
      </c>
      <c r="D194" s="883" t="s">
        <v>52</v>
      </c>
      <c r="E194" s="884" t="s">
        <v>1179</v>
      </c>
      <c r="F194" s="884" t="s">
        <v>1180</v>
      </c>
      <c r="G194" s="884" t="s">
        <v>1181</v>
      </c>
    </row>
    <row r="195" spans="1:7" x14ac:dyDescent="0.2">
      <c r="A195" s="881"/>
      <c r="B195" s="881"/>
      <c r="C195" s="882" t="s">
        <v>1064</v>
      </c>
      <c r="D195" s="883" t="s">
        <v>1065</v>
      </c>
      <c r="E195" s="884" t="s">
        <v>1182</v>
      </c>
      <c r="F195" s="884" t="s">
        <v>1183</v>
      </c>
      <c r="G195" s="884" t="s">
        <v>1184</v>
      </c>
    </row>
    <row r="196" spans="1:7" x14ac:dyDescent="0.2">
      <c r="A196" s="881"/>
      <c r="B196" s="881"/>
      <c r="C196" s="882" t="s">
        <v>147</v>
      </c>
      <c r="D196" s="883" t="s">
        <v>19</v>
      </c>
      <c r="E196" s="884" t="s">
        <v>1185</v>
      </c>
      <c r="F196" s="884" t="s">
        <v>1032</v>
      </c>
      <c r="G196" s="884" t="s">
        <v>1186</v>
      </c>
    </row>
    <row r="197" spans="1:7" ht="22.5" x14ac:dyDescent="0.2">
      <c r="A197" s="881"/>
      <c r="B197" s="881"/>
      <c r="C197" s="882" t="s">
        <v>249</v>
      </c>
      <c r="D197" s="883" t="s">
        <v>1068</v>
      </c>
      <c r="E197" s="884" t="s">
        <v>1187</v>
      </c>
      <c r="F197" s="884" t="s">
        <v>617</v>
      </c>
      <c r="G197" s="884" t="s">
        <v>1187</v>
      </c>
    </row>
    <row r="198" spans="1:7" x14ac:dyDescent="0.2">
      <c r="A198" s="881"/>
      <c r="B198" s="881"/>
      <c r="C198" s="882" t="s">
        <v>1075</v>
      </c>
      <c r="D198" s="883" t="s">
        <v>1076</v>
      </c>
      <c r="E198" s="884" t="s">
        <v>1188</v>
      </c>
      <c r="F198" s="884" t="s">
        <v>617</v>
      </c>
      <c r="G198" s="884" t="s">
        <v>1188</v>
      </c>
    </row>
    <row r="199" spans="1:7" x14ac:dyDescent="0.2">
      <c r="A199" s="881"/>
      <c r="B199" s="881"/>
      <c r="C199" s="882" t="s">
        <v>950</v>
      </c>
      <c r="D199" s="883" t="s">
        <v>20</v>
      </c>
      <c r="E199" s="884" t="s">
        <v>1189</v>
      </c>
      <c r="F199" s="884" t="s">
        <v>617</v>
      </c>
      <c r="G199" s="884" t="s">
        <v>1189</v>
      </c>
    </row>
    <row r="200" spans="1:7" ht="22.5" x14ac:dyDescent="0.2">
      <c r="A200" s="881"/>
      <c r="B200" s="881"/>
      <c r="C200" s="882" t="s">
        <v>1078</v>
      </c>
      <c r="D200" s="883" t="s">
        <v>43</v>
      </c>
      <c r="E200" s="884" t="s">
        <v>1190</v>
      </c>
      <c r="F200" s="884" t="s">
        <v>617</v>
      </c>
      <c r="G200" s="884" t="s">
        <v>1190</v>
      </c>
    </row>
    <row r="201" spans="1:7" x14ac:dyDescent="0.2">
      <c r="A201" s="881"/>
      <c r="B201" s="881"/>
      <c r="C201" s="882" t="s">
        <v>1191</v>
      </c>
      <c r="D201" s="883" t="s">
        <v>1192</v>
      </c>
      <c r="E201" s="884" t="s">
        <v>1193</v>
      </c>
      <c r="F201" s="884" t="s">
        <v>617</v>
      </c>
      <c r="G201" s="884" t="s">
        <v>1193</v>
      </c>
    </row>
    <row r="202" spans="1:7" ht="22.5" x14ac:dyDescent="0.2">
      <c r="A202" s="881"/>
      <c r="B202" s="881"/>
      <c r="C202" s="882" t="s">
        <v>1021</v>
      </c>
      <c r="D202" s="883" t="s">
        <v>1022</v>
      </c>
      <c r="E202" s="884" t="s">
        <v>710</v>
      </c>
      <c r="F202" s="884" t="s">
        <v>617</v>
      </c>
      <c r="G202" s="884" t="s">
        <v>710</v>
      </c>
    </row>
    <row r="203" spans="1:7" ht="22.5" x14ac:dyDescent="0.2">
      <c r="A203" s="881"/>
      <c r="B203" s="881"/>
      <c r="C203" s="882" t="s">
        <v>150</v>
      </c>
      <c r="D203" s="883" t="s">
        <v>192</v>
      </c>
      <c r="E203" s="884" t="s">
        <v>1194</v>
      </c>
      <c r="F203" s="884" t="s">
        <v>617</v>
      </c>
      <c r="G203" s="884" t="s">
        <v>1194</v>
      </c>
    </row>
    <row r="204" spans="1:7" ht="22.5" x14ac:dyDescent="0.2">
      <c r="A204" s="881"/>
      <c r="B204" s="881"/>
      <c r="C204" s="882" t="s">
        <v>281</v>
      </c>
      <c r="D204" s="883" t="s">
        <v>282</v>
      </c>
      <c r="E204" s="884" t="s">
        <v>617</v>
      </c>
      <c r="F204" s="884" t="s">
        <v>738</v>
      </c>
      <c r="G204" s="884" t="s">
        <v>738</v>
      </c>
    </row>
    <row r="205" spans="1:7" ht="22.5" x14ac:dyDescent="0.2">
      <c r="A205" s="877"/>
      <c r="B205" s="886" t="s">
        <v>777</v>
      </c>
      <c r="C205" s="878"/>
      <c r="D205" s="879" t="s">
        <v>85</v>
      </c>
      <c r="E205" s="880" t="s">
        <v>1195</v>
      </c>
      <c r="F205" s="880" t="s">
        <v>1196</v>
      </c>
      <c r="G205" s="880" t="s">
        <v>1197</v>
      </c>
    </row>
    <row r="206" spans="1:7" ht="45" x14ac:dyDescent="0.2">
      <c r="A206" s="881"/>
      <c r="B206" s="881"/>
      <c r="C206" s="882" t="s">
        <v>790</v>
      </c>
      <c r="D206" s="883" t="s">
        <v>961</v>
      </c>
      <c r="E206" s="884" t="s">
        <v>617</v>
      </c>
      <c r="F206" s="884" t="s">
        <v>617</v>
      </c>
      <c r="G206" s="884" t="s">
        <v>617</v>
      </c>
    </row>
    <row r="207" spans="1:7" ht="22.5" x14ac:dyDescent="0.2">
      <c r="A207" s="881"/>
      <c r="B207" s="881"/>
      <c r="C207" s="882" t="s">
        <v>1036</v>
      </c>
      <c r="D207" s="883" t="s">
        <v>1037</v>
      </c>
      <c r="E207" s="884" t="s">
        <v>1198</v>
      </c>
      <c r="F207" s="884" t="s">
        <v>617</v>
      </c>
      <c r="G207" s="884" t="s">
        <v>1198</v>
      </c>
    </row>
    <row r="208" spans="1:7" x14ac:dyDescent="0.2">
      <c r="A208" s="881"/>
      <c r="B208" s="881"/>
      <c r="C208" s="882" t="s">
        <v>934</v>
      </c>
      <c r="D208" s="883" t="s">
        <v>15</v>
      </c>
      <c r="E208" s="884" t="s">
        <v>1199</v>
      </c>
      <c r="F208" s="884" t="s">
        <v>1200</v>
      </c>
      <c r="G208" s="884" t="s">
        <v>1201</v>
      </c>
    </row>
    <row r="209" spans="1:7" x14ac:dyDescent="0.2">
      <c r="A209" s="881"/>
      <c r="B209" s="881"/>
      <c r="C209" s="882" t="s">
        <v>1044</v>
      </c>
      <c r="D209" s="883" t="s">
        <v>1045</v>
      </c>
      <c r="E209" s="884" t="s">
        <v>1202</v>
      </c>
      <c r="F209" s="884" t="s">
        <v>617</v>
      </c>
      <c r="G209" s="884" t="s">
        <v>1202</v>
      </c>
    </row>
    <row r="210" spans="1:7" x14ac:dyDescent="0.2">
      <c r="A210" s="881"/>
      <c r="B210" s="881"/>
      <c r="C210" s="882" t="s">
        <v>219</v>
      </c>
      <c r="D210" s="883" t="s">
        <v>16</v>
      </c>
      <c r="E210" s="884" t="s">
        <v>1203</v>
      </c>
      <c r="F210" s="884" t="s">
        <v>1204</v>
      </c>
      <c r="G210" s="884" t="s">
        <v>1205</v>
      </c>
    </row>
    <row r="211" spans="1:7" x14ac:dyDescent="0.2">
      <c r="A211" s="881"/>
      <c r="B211" s="881"/>
      <c r="C211" s="882" t="s">
        <v>222</v>
      </c>
      <c r="D211" s="883" t="s">
        <v>17</v>
      </c>
      <c r="E211" s="884" t="s">
        <v>1206</v>
      </c>
      <c r="F211" s="884" t="s">
        <v>1207</v>
      </c>
      <c r="G211" s="884" t="s">
        <v>1208</v>
      </c>
    </row>
    <row r="212" spans="1:7" x14ac:dyDescent="0.2">
      <c r="A212" s="881"/>
      <c r="B212" s="881"/>
      <c r="C212" s="882" t="s">
        <v>202</v>
      </c>
      <c r="D212" s="883" t="s">
        <v>40</v>
      </c>
      <c r="E212" s="884" t="s">
        <v>916</v>
      </c>
      <c r="F212" s="884" t="s">
        <v>617</v>
      </c>
      <c r="G212" s="884" t="s">
        <v>916</v>
      </c>
    </row>
    <row r="213" spans="1:7" x14ac:dyDescent="0.2">
      <c r="A213" s="881"/>
      <c r="B213" s="881"/>
      <c r="C213" s="882" t="s">
        <v>140</v>
      </c>
      <c r="D213" s="883" t="s">
        <v>18</v>
      </c>
      <c r="E213" s="884" t="s">
        <v>1209</v>
      </c>
      <c r="F213" s="884" t="s">
        <v>617</v>
      </c>
      <c r="G213" s="884" t="s">
        <v>1209</v>
      </c>
    </row>
    <row r="214" spans="1:7" x14ac:dyDescent="0.2">
      <c r="A214" s="881"/>
      <c r="B214" s="881"/>
      <c r="C214" s="882" t="s">
        <v>254</v>
      </c>
      <c r="D214" s="883" t="s">
        <v>25</v>
      </c>
      <c r="E214" s="884" t="s">
        <v>675</v>
      </c>
      <c r="F214" s="884" t="s">
        <v>617</v>
      </c>
      <c r="G214" s="884" t="s">
        <v>675</v>
      </c>
    </row>
    <row r="215" spans="1:7" x14ac:dyDescent="0.2">
      <c r="A215" s="881"/>
      <c r="B215" s="881"/>
      <c r="C215" s="882" t="s">
        <v>241</v>
      </c>
      <c r="D215" s="883" t="s">
        <v>41</v>
      </c>
      <c r="E215" s="884" t="s">
        <v>1032</v>
      </c>
      <c r="F215" s="884" t="s">
        <v>617</v>
      </c>
      <c r="G215" s="884" t="s">
        <v>1032</v>
      </c>
    </row>
    <row r="216" spans="1:7" x14ac:dyDescent="0.2">
      <c r="A216" s="881"/>
      <c r="B216" s="881"/>
      <c r="C216" s="882" t="s">
        <v>970</v>
      </c>
      <c r="D216" s="883" t="s">
        <v>52</v>
      </c>
      <c r="E216" s="884" t="s">
        <v>657</v>
      </c>
      <c r="F216" s="884" t="s">
        <v>617</v>
      </c>
      <c r="G216" s="884" t="s">
        <v>657</v>
      </c>
    </row>
    <row r="217" spans="1:7" x14ac:dyDescent="0.2">
      <c r="A217" s="881"/>
      <c r="B217" s="881"/>
      <c r="C217" s="882" t="s">
        <v>1064</v>
      </c>
      <c r="D217" s="883" t="s">
        <v>1065</v>
      </c>
      <c r="E217" s="884" t="s">
        <v>1210</v>
      </c>
      <c r="F217" s="884" t="s">
        <v>617</v>
      </c>
      <c r="G217" s="884" t="s">
        <v>1210</v>
      </c>
    </row>
    <row r="218" spans="1:7" x14ac:dyDescent="0.2">
      <c r="A218" s="881"/>
      <c r="B218" s="881"/>
      <c r="C218" s="882" t="s">
        <v>147</v>
      </c>
      <c r="D218" s="883" t="s">
        <v>19</v>
      </c>
      <c r="E218" s="884" t="s">
        <v>1211</v>
      </c>
      <c r="F218" s="884" t="s">
        <v>617</v>
      </c>
      <c r="G218" s="884" t="s">
        <v>1211</v>
      </c>
    </row>
    <row r="219" spans="1:7" ht="22.5" x14ac:dyDescent="0.2">
      <c r="A219" s="881"/>
      <c r="B219" s="881"/>
      <c r="C219" s="882" t="s">
        <v>249</v>
      </c>
      <c r="D219" s="883" t="s">
        <v>1068</v>
      </c>
      <c r="E219" s="884" t="s">
        <v>683</v>
      </c>
      <c r="F219" s="884" t="s">
        <v>617</v>
      </c>
      <c r="G219" s="884" t="s">
        <v>683</v>
      </c>
    </row>
    <row r="220" spans="1:7" ht="22.5" x14ac:dyDescent="0.2">
      <c r="A220" s="881"/>
      <c r="B220" s="881"/>
      <c r="C220" s="882" t="s">
        <v>1078</v>
      </c>
      <c r="D220" s="883" t="s">
        <v>43</v>
      </c>
      <c r="E220" s="884" t="s">
        <v>1212</v>
      </c>
      <c r="F220" s="884" t="s">
        <v>617</v>
      </c>
      <c r="G220" s="884" t="s">
        <v>1212</v>
      </c>
    </row>
    <row r="221" spans="1:7" ht="15" x14ac:dyDescent="0.2">
      <c r="A221" s="877"/>
      <c r="B221" s="886" t="s">
        <v>524</v>
      </c>
      <c r="C221" s="878"/>
      <c r="D221" s="879" t="s">
        <v>779</v>
      </c>
      <c r="E221" s="880" t="s">
        <v>1213</v>
      </c>
      <c r="F221" s="880" t="s">
        <v>916</v>
      </c>
      <c r="G221" s="880" t="s">
        <v>1214</v>
      </c>
    </row>
    <row r="222" spans="1:7" ht="45" x14ac:dyDescent="0.2">
      <c r="A222" s="881"/>
      <c r="B222" s="881"/>
      <c r="C222" s="882" t="s">
        <v>790</v>
      </c>
      <c r="D222" s="883" t="s">
        <v>961</v>
      </c>
      <c r="E222" s="884" t="s">
        <v>1215</v>
      </c>
      <c r="F222" s="884" t="s">
        <v>617</v>
      </c>
      <c r="G222" s="884" t="s">
        <v>1215</v>
      </c>
    </row>
    <row r="223" spans="1:7" ht="22.5" x14ac:dyDescent="0.2">
      <c r="A223" s="881"/>
      <c r="B223" s="881"/>
      <c r="C223" s="882" t="s">
        <v>1216</v>
      </c>
      <c r="D223" s="883" t="s">
        <v>105</v>
      </c>
      <c r="E223" s="884" t="s">
        <v>1217</v>
      </c>
      <c r="F223" s="884" t="s">
        <v>617</v>
      </c>
      <c r="G223" s="884" t="s">
        <v>1217</v>
      </c>
    </row>
    <row r="224" spans="1:7" ht="22.5" x14ac:dyDescent="0.2">
      <c r="A224" s="881"/>
      <c r="B224" s="881"/>
      <c r="C224" s="882" t="s">
        <v>1036</v>
      </c>
      <c r="D224" s="883" t="s">
        <v>1037</v>
      </c>
      <c r="E224" s="884" t="s">
        <v>1218</v>
      </c>
      <c r="F224" s="884" t="s">
        <v>710</v>
      </c>
      <c r="G224" s="884" t="s">
        <v>1219</v>
      </c>
    </row>
    <row r="225" spans="1:7" x14ac:dyDescent="0.2">
      <c r="A225" s="881"/>
      <c r="B225" s="881"/>
      <c r="C225" s="882" t="s">
        <v>934</v>
      </c>
      <c r="D225" s="883" t="s">
        <v>15</v>
      </c>
      <c r="E225" s="884" t="s">
        <v>1220</v>
      </c>
      <c r="F225" s="884" t="s">
        <v>617</v>
      </c>
      <c r="G225" s="884" t="s">
        <v>1220</v>
      </c>
    </row>
    <row r="226" spans="1:7" x14ac:dyDescent="0.2">
      <c r="A226" s="881"/>
      <c r="B226" s="881"/>
      <c r="C226" s="882" t="s">
        <v>1044</v>
      </c>
      <c r="D226" s="883" t="s">
        <v>1045</v>
      </c>
      <c r="E226" s="884" t="s">
        <v>1221</v>
      </c>
      <c r="F226" s="884" t="s">
        <v>617</v>
      </c>
      <c r="G226" s="884" t="s">
        <v>1221</v>
      </c>
    </row>
    <row r="227" spans="1:7" x14ac:dyDescent="0.2">
      <c r="A227" s="881"/>
      <c r="B227" s="881"/>
      <c r="C227" s="882" t="s">
        <v>219</v>
      </c>
      <c r="D227" s="883" t="s">
        <v>16</v>
      </c>
      <c r="E227" s="884" t="s">
        <v>1222</v>
      </c>
      <c r="F227" s="884" t="s">
        <v>617</v>
      </c>
      <c r="G227" s="884" t="s">
        <v>1222</v>
      </c>
    </row>
    <row r="228" spans="1:7" x14ac:dyDescent="0.2">
      <c r="A228" s="881"/>
      <c r="B228" s="881"/>
      <c r="C228" s="882" t="s">
        <v>222</v>
      </c>
      <c r="D228" s="883" t="s">
        <v>17</v>
      </c>
      <c r="E228" s="884" t="s">
        <v>1223</v>
      </c>
      <c r="F228" s="884" t="s">
        <v>617</v>
      </c>
      <c r="G228" s="884" t="s">
        <v>1223</v>
      </c>
    </row>
    <row r="229" spans="1:7" x14ac:dyDescent="0.2">
      <c r="A229" s="881"/>
      <c r="B229" s="881"/>
      <c r="C229" s="882" t="s">
        <v>202</v>
      </c>
      <c r="D229" s="883" t="s">
        <v>40</v>
      </c>
      <c r="E229" s="884" t="s">
        <v>738</v>
      </c>
      <c r="F229" s="884" t="s">
        <v>617</v>
      </c>
      <c r="G229" s="884" t="s">
        <v>738</v>
      </c>
    </row>
    <row r="230" spans="1:7" x14ac:dyDescent="0.2">
      <c r="A230" s="881"/>
      <c r="B230" s="881"/>
      <c r="C230" s="882" t="s">
        <v>140</v>
      </c>
      <c r="D230" s="883" t="s">
        <v>18</v>
      </c>
      <c r="E230" s="884" t="s">
        <v>1013</v>
      </c>
      <c r="F230" s="884" t="s">
        <v>1224</v>
      </c>
      <c r="G230" s="884" t="s">
        <v>1225</v>
      </c>
    </row>
    <row r="231" spans="1:7" x14ac:dyDescent="0.2">
      <c r="A231" s="881"/>
      <c r="B231" s="881"/>
      <c r="C231" s="882" t="s">
        <v>1226</v>
      </c>
      <c r="D231" s="883" t="s">
        <v>1227</v>
      </c>
      <c r="E231" s="884" t="s">
        <v>786</v>
      </c>
      <c r="F231" s="884" t="s">
        <v>916</v>
      </c>
      <c r="G231" s="884" t="s">
        <v>917</v>
      </c>
    </row>
    <row r="232" spans="1:7" x14ac:dyDescent="0.2">
      <c r="A232" s="881"/>
      <c r="B232" s="881"/>
      <c r="C232" s="882" t="s">
        <v>254</v>
      </c>
      <c r="D232" s="883" t="s">
        <v>25</v>
      </c>
      <c r="E232" s="884" t="s">
        <v>1228</v>
      </c>
      <c r="F232" s="884" t="s">
        <v>1229</v>
      </c>
      <c r="G232" s="884" t="s">
        <v>1230</v>
      </c>
    </row>
    <row r="233" spans="1:7" x14ac:dyDescent="0.2">
      <c r="A233" s="881"/>
      <c r="B233" s="881"/>
      <c r="C233" s="882" t="s">
        <v>241</v>
      </c>
      <c r="D233" s="883" t="s">
        <v>41</v>
      </c>
      <c r="E233" s="884" t="s">
        <v>1231</v>
      </c>
      <c r="F233" s="884" t="s">
        <v>1232</v>
      </c>
      <c r="G233" s="884" t="s">
        <v>1233</v>
      </c>
    </row>
    <row r="234" spans="1:7" x14ac:dyDescent="0.2">
      <c r="A234" s="881"/>
      <c r="B234" s="881"/>
      <c r="C234" s="882" t="s">
        <v>970</v>
      </c>
      <c r="D234" s="883" t="s">
        <v>52</v>
      </c>
      <c r="E234" s="884" t="s">
        <v>1234</v>
      </c>
      <c r="F234" s="884" t="s">
        <v>1235</v>
      </c>
      <c r="G234" s="884" t="s">
        <v>1236</v>
      </c>
    </row>
    <row r="235" spans="1:7" x14ac:dyDescent="0.2">
      <c r="A235" s="881"/>
      <c r="B235" s="881"/>
      <c r="C235" s="882" t="s">
        <v>1064</v>
      </c>
      <c r="D235" s="883" t="s">
        <v>1065</v>
      </c>
      <c r="E235" s="884" t="s">
        <v>795</v>
      </c>
      <c r="F235" s="884" t="s">
        <v>1207</v>
      </c>
      <c r="G235" s="884" t="s">
        <v>916</v>
      </c>
    </row>
    <row r="236" spans="1:7" x14ac:dyDescent="0.2">
      <c r="A236" s="881"/>
      <c r="B236" s="881"/>
      <c r="C236" s="882" t="s">
        <v>147</v>
      </c>
      <c r="D236" s="883" t="s">
        <v>19</v>
      </c>
      <c r="E236" s="884" t="s">
        <v>1237</v>
      </c>
      <c r="F236" s="884" t="s">
        <v>1238</v>
      </c>
      <c r="G236" s="884" t="s">
        <v>1239</v>
      </c>
    </row>
    <row r="237" spans="1:7" ht="33.75" x14ac:dyDescent="0.2">
      <c r="A237" s="881"/>
      <c r="B237" s="881"/>
      <c r="C237" s="882" t="s">
        <v>1240</v>
      </c>
      <c r="D237" s="883" t="s">
        <v>1241</v>
      </c>
      <c r="E237" s="884" t="s">
        <v>1242</v>
      </c>
      <c r="F237" s="884" t="s">
        <v>617</v>
      </c>
      <c r="G237" s="884" t="s">
        <v>1242</v>
      </c>
    </row>
    <row r="238" spans="1:7" ht="22.5" x14ac:dyDescent="0.2">
      <c r="A238" s="881"/>
      <c r="B238" s="881"/>
      <c r="C238" s="882" t="s">
        <v>249</v>
      </c>
      <c r="D238" s="883" t="s">
        <v>1068</v>
      </c>
      <c r="E238" s="884" t="s">
        <v>974</v>
      </c>
      <c r="F238" s="884" t="s">
        <v>1243</v>
      </c>
      <c r="G238" s="884" t="s">
        <v>1244</v>
      </c>
    </row>
    <row r="239" spans="1:7" x14ac:dyDescent="0.2">
      <c r="A239" s="881"/>
      <c r="B239" s="881"/>
      <c r="C239" s="882" t="s">
        <v>1075</v>
      </c>
      <c r="D239" s="883" t="s">
        <v>1076</v>
      </c>
      <c r="E239" s="884" t="s">
        <v>1133</v>
      </c>
      <c r="F239" s="884" t="s">
        <v>1245</v>
      </c>
      <c r="G239" s="884" t="s">
        <v>1246</v>
      </c>
    </row>
    <row r="240" spans="1:7" x14ac:dyDescent="0.2">
      <c r="A240" s="881"/>
      <c r="B240" s="881"/>
      <c r="C240" s="882" t="s">
        <v>950</v>
      </c>
      <c r="D240" s="883" t="s">
        <v>20</v>
      </c>
      <c r="E240" s="884" t="s">
        <v>1088</v>
      </c>
      <c r="F240" s="884" t="s">
        <v>617</v>
      </c>
      <c r="G240" s="884" t="s">
        <v>1088</v>
      </c>
    </row>
    <row r="241" spans="1:7" ht="22.5" x14ac:dyDescent="0.2">
      <c r="A241" s="881"/>
      <c r="B241" s="881"/>
      <c r="C241" s="882" t="s">
        <v>1078</v>
      </c>
      <c r="D241" s="883" t="s">
        <v>43</v>
      </c>
      <c r="E241" s="884" t="s">
        <v>1247</v>
      </c>
      <c r="F241" s="884" t="s">
        <v>617</v>
      </c>
      <c r="G241" s="884" t="s">
        <v>1247</v>
      </c>
    </row>
    <row r="242" spans="1:7" x14ac:dyDescent="0.2">
      <c r="A242" s="881"/>
      <c r="B242" s="881"/>
      <c r="C242" s="882" t="s">
        <v>1191</v>
      </c>
      <c r="D242" s="883" t="s">
        <v>1192</v>
      </c>
      <c r="E242" s="884" t="s">
        <v>1248</v>
      </c>
      <c r="F242" s="884" t="s">
        <v>1249</v>
      </c>
      <c r="G242" s="884" t="s">
        <v>1250</v>
      </c>
    </row>
    <row r="243" spans="1:7" x14ac:dyDescent="0.2">
      <c r="A243" s="881"/>
      <c r="B243" s="881"/>
      <c r="C243" s="882" t="s">
        <v>1251</v>
      </c>
      <c r="D243" s="883" t="s">
        <v>1252</v>
      </c>
      <c r="E243" s="884" t="s">
        <v>617</v>
      </c>
      <c r="F243" s="884" t="s">
        <v>1253</v>
      </c>
      <c r="G243" s="884" t="s">
        <v>1253</v>
      </c>
    </row>
    <row r="244" spans="1:7" ht="22.5" x14ac:dyDescent="0.2">
      <c r="A244" s="881"/>
      <c r="B244" s="881"/>
      <c r="C244" s="882" t="s">
        <v>1021</v>
      </c>
      <c r="D244" s="883" t="s">
        <v>1022</v>
      </c>
      <c r="E244" s="884" t="s">
        <v>654</v>
      </c>
      <c r="F244" s="884" t="s">
        <v>1254</v>
      </c>
      <c r="G244" s="884" t="s">
        <v>852</v>
      </c>
    </row>
    <row r="245" spans="1:7" ht="22.5" x14ac:dyDescent="0.2">
      <c r="A245" s="881"/>
      <c r="B245" s="881"/>
      <c r="C245" s="882" t="s">
        <v>281</v>
      </c>
      <c r="D245" s="883" t="s">
        <v>282</v>
      </c>
      <c r="E245" s="884" t="s">
        <v>1255</v>
      </c>
      <c r="F245" s="884" t="s">
        <v>617</v>
      </c>
      <c r="G245" s="884" t="s">
        <v>1255</v>
      </c>
    </row>
    <row r="246" spans="1:7" ht="15" x14ac:dyDescent="0.2">
      <c r="A246" s="877"/>
      <c r="B246" s="886" t="s">
        <v>793</v>
      </c>
      <c r="C246" s="878"/>
      <c r="D246" s="879" t="s">
        <v>26</v>
      </c>
      <c r="E246" s="880" t="s">
        <v>1256</v>
      </c>
      <c r="F246" s="880" t="s">
        <v>617</v>
      </c>
      <c r="G246" s="880" t="s">
        <v>1256</v>
      </c>
    </row>
    <row r="247" spans="1:7" ht="45" x14ac:dyDescent="0.2">
      <c r="A247" s="881"/>
      <c r="B247" s="881"/>
      <c r="C247" s="882" t="s">
        <v>1257</v>
      </c>
      <c r="D247" s="883" t="s">
        <v>1258</v>
      </c>
      <c r="E247" s="884" t="s">
        <v>1259</v>
      </c>
      <c r="F247" s="884" t="s">
        <v>617</v>
      </c>
      <c r="G247" s="884" t="s">
        <v>1259</v>
      </c>
    </row>
    <row r="248" spans="1:7" ht="22.5" x14ac:dyDescent="0.2">
      <c r="A248" s="881"/>
      <c r="B248" s="881"/>
      <c r="C248" s="882" t="s">
        <v>1216</v>
      </c>
      <c r="D248" s="883" t="s">
        <v>105</v>
      </c>
      <c r="E248" s="884" t="s">
        <v>1260</v>
      </c>
      <c r="F248" s="884" t="s">
        <v>617</v>
      </c>
      <c r="G248" s="884" t="s">
        <v>1260</v>
      </c>
    </row>
    <row r="249" spans="1:7" ht="33.75" x14ac:dyDescent="0.2">
      <c r="A249" s="881"/>
      <c r="B249" s="881"/>
      <c r="C249" s="882" t="s">
        <v>1119</v>
      </c>
      <c r="D249" s="883" t="s">
        <v>27</v>
      </c>
      <c r="E249" s="884" t="s">
        <v>1261</v>
      </c>
      <c r="F249" s="884" t="s">
        <v>617</v>
      </c>
      <c r="G249" s="884" t="s">
        <v>1261</v>
      </c>
    </row>
    <row r="250" spans="1:7" ht="22.5" x14ac:dyDescent="0.2">
      <c r="A250" s="881"/>
      <c r="B250" s="881"/>
      <c r="C250" s="882" t="s">
        <v>1036</v>
      </c>
      <c r="D250" s="883" t="s">
        <v>1037</v>
      </c>
      <c r="E250" s="884" t="s">
        <v>1262</v>
      </c>
      <c r="F250" s="884" t="s">
        <v>617</v>
      </c>
      <c r="G250" s="884" t="s">
        <v>1262</v>
      </c>
    </row>
    <row r="251" spans="1:7" x14ac:dyDescent="0.2">
      <c r="A251" s="881"/>
      <c r="B251" s="881"/>
      <c r="C251" s="882" t="s">
        <v>934</v>
      </c>
      <c r="D251" s="883" t="s">
        <v>15</v>
      </c>
      <c r="E251" s="884" t="s">
        <v>1263</v>
      </c>
      <c r="F251" s="884" t="s">
        <v>617</v>
      </c>
      <c r="G251" s="884" t="s">
        <v>1263</v>
      </c>
    </row>
    <row r="252" spans="1:7" x14ac:dyDescent="0.2">
      <c r="A252" s="881"/>
      <c r="B252" s="881"/>
      <c r="C252" s="882" t="s">
        <v>1044</v>
      </c>
      <c r="D252" s="883" t="s">
        <v>1045</v>
      </c>
      <c r="E252" s="884" t="s">
        <v>1264</v>
      </c>
      <c r="F252" s="884" t="s">
        <v>617</v>
      </c>
      <c r="G252" s="884" t="s">
        <v>1264</v>
      </c>
    </row>
    <row r="253" spans="1:7" x14ac:dyDescent="0.2">
      <c r="A253" s="881"/>
      <c r="B253" s="881"/>
      <c r="C253" s="882" t="s">
        <v>219</v>
      </c>
      <c r="D253" s="883" t="s">
        <v>16</v>
      </c>
      <c r="E253" s="884" t="s">
        <v>1265</v>
      </c>
      <c r="F253" s="884" t="s">
        <v>617</v>
      </c>
      <c r="G253" s="884" t="s">
        <v>1265</v>
      </c>
    </row>
    <row r="254" spans="1:7" x14ac:dyDescent="0.2">
      <c r="A254" s="881"/>
      <c r="B254" s="881"/>
      <c r="C254" s="882" t="s">
        <v>222</v>
      </c>
      <c r="D254" s="883" t="s">
        <v>17</v>
      </c>
      <c r="E254" s="884" t="s">
        <v>1266</v>
      </c>
      <c r="F254" s="884" t="s">
        <v>617</v>
      </c>
      <c r="G254" s="884" t="s">
        <v>1266</v>
      </c>
    </row>
    <row r="255" spans="1:7" x14ac:dyDescent="0.2">
      <c r="A255" s="881"/>
      <c r="B255" s="881"/>
      <c r="C255" s="882" t="s">
        <v>202</v>
      </c>
      <c r="D255" s="883" t="s">
        <v>40</v>
      </c>
      <c r="E255" s="884" t="s">
        <v>788</v>
      </c>
      <c r="F255" s="884" t="s">
        <v>617</v>
      </c>
      <c r="G255" s="884" t="s">
        <v>788</v>
      </c>
    </row>
    <row r="256" spans="1:7" x14ac:dyDescent="0.2">
      <c r="A256" s="881"/>
      <c r="B256" s="881"/>
      <c r="C256" s="882" t="s">
        <v>140</v>
      </c>
      <c r="D256" s="883" t="s">
        <v>18</v>
      </c>
      <c r="E256" s="884" t="s">
        <v>1267</v>
      </c>
      <c r="F256" s="884" t="s">
        <v>617</v>
      </c>
      <c r="G256" s="884" t="s">
        <v>1267</v>
      </c>
    </row>
    <row r="257" spans="1:7" x14ac:dyDescent="0.2">
      <c r="A257" s="881"/>
      <c r="B257" s="881"/>
      <c r="C257" s="882" t="s">
        <v>254</v>
      </c>
      <c r="D257" s="883" t="s">
        <v>25</v>
      </c>
      <c r="E257" s="884" t="s">
        <v>1268</v>
      </c>
      <c r="F257" s="884" t="s">
        <v>617</v>
      </c>
      <c r="G257" s="884" t="s">
        <v>1268</v>
      </c>
    </row>
    <row r="258" spans="1:7" x14ac:dyDescent="0.2">
      <c r="A258" s="881"/>
      <c r="B258" s="881"/>
      <c r="C258" s="882" t="s">
        <v>241</v>
      </c>
      <c r="D258" s="883" t="s">
        <v>41</v>
      </c>
      <c r="E258" s="884" t="s">
        <v>1269</v>
      </c>
      <c r="F258" s="884" t="s">
        <v>1270</v>
      </c>
      <c r="G258" s="884" t="s">
        <v>1271</v>
      </c>
    </row>
    <row r="259" spans="1:7" x14ac:dyDescent="0.2">
      <c r="A259" s="881"/>
      <c r="B259" s="881"/>
      <c r="C259" s="882" t="s">
        <v>970</v>
      </c>
      <c r="D259" s="883" t="s">
        <v>52</v>
      </c>
      <c r="E259" s="884" t="s">
        <v>1272</v>
      </c>
      <c r="F259" s="884" t="s">
        <v>795</v>
      </c>
      <c r="G259" s="884" t="s">
        <v>1273</v>
      </c>
    </row>
    <row r="260" spans="1:7" x14ac:dyDescent="0.2">
      <c r="A260" s="881"/>
      <c r="B260" s="881"/>
      <c r="C260" s="882" t="s">
        <v>1064</v>
      </c>
      <c r="D260" s="883" t="s">
        <v>1065</v>
      </c>
      <c r="E260" s="884" t="s">
        <v>788</v>
      </c>
      <c r="F260" s="884" t="s">
        <v>617</v>
      </c>
      <c r="G260" s="884" t="s">
        <v>788</v>
      </c>
    </row>
    <row r="261" spans="1:7" x14ac:dyDescent="0.2">
      <c r="A261" s="881"/>
      <c r="B261" s="881"/>
      <c r="C261" s="882" t="s">
        <v>147</v>
      </c>
      <c r="D261" s="883" t="s">
        <v>19</v>
      </c>
      <c r="E261" s="884" t="s">
        <v>1274</v>
      </c>
      <c r="F261" s="884" t="s">
        <v>617</v>
      </c>
      <c r="G261" s="884" t="s">
        <v>1274</v>
      </c>
    </row>
    <row r="262" spans="1:7" ht="22.5" x14ac:dyDescent="0.2">
      <c r="A262" s="881"/>
      <c r="B262" s="881"/>
      <c r="C262" s="882" t="s">
        <v>249</v>
      </c>
      <c r="D262" s="883" t="s">
        <v>1068</v>
      </c>
      <c r="E262" s="884" t="s">
        <v>1211</v>
      </c>
      <c r="F262" s="884" t="s">
        <v>617</v>
      </c>
      <c r="G262" s="884" t="s">
        <v>1211</v>
      </c>
    </row>
    <row r="263" spans="1:7" x14ac:dyDescent="0.2">
      <c r="A263" s="881"/>
      <c r="B263" s="881"/>
      <c r="C263" s="882" t="s">
        <v>1075</v>
      </c>
      <c r="D263" s="883" t="s">
        <v>1076</v>
      </c>
      <c r="E263" s="884" t="s">
        <v>795</v>
      </c>
      <c r="F263" s="884" t="s">
        <v>617</v>
      </c>
      <c r="G263" s="884" t="s">
        <v>795</v>
      </c>
    </row>
    <row r="264" spans="1:7" x14ac:dyDescent="0.2">
      <c r="A264" s="881"/>
      <c r="B264" s="881"/>
      <c r="C264" s="882" t="s">
        <v>950</v>
      </c>
      <c r="D264" s="883" t="s">
        <v>20</v>
      </c>
      <c r="E264" s="884" t="s">
        <v>672</v>
      </c>
      <c r="F264" s="884" t="s">
        <v>617</v>
      </c>
      <c r="G264" s="884" t="s">
        <v>672</v>
      </c>
    </row>
    <row r="265" spans="1:7" ht="22.5" x14ac:dyDescent="0.2">
      <c r="A265" s="881"/>
      <c r="B265" s="881"/>
      <c r="C265" s="882" t="s">
        <v>1078</v>
      </c>
      <c r="D265" s="883" t="s">
        <v>43</v>
      </c>
      <c r="E265" s="884" t="s">
        <v>1275</v>
      </c>
      <c r="F265" s="884" t="s">
        <v>617</v>
      </c>
      <c r="G265" s="884" t="s">
        <v>1275</v>
      </c>
    </row>
    <row r="266" spans="1:7" ht="15" x14ac:dyDescent="0.2">
      <c r="A266" s="877"/>
      <c r="B266" s="886" t="s">
        <v>1276</v>
      </c>
      <c r="C266" s="878"/>
      <c r="D266" s="879" t="s">
        <v>1277</v>
      </c>
      <c r="E266" s="880" t="s">
        <v>1278</v>
      </c>
      <c r="F266" s="880" t="s">
        <v>617</v>
      </c>
      <c r="G266" s="880" t="s">
        <v>1278</v>
      </c>
    </row>
    <row r="267" spans="1:7" x14ac:dyDescent="0.2">
      <c r="A267" s="881"/>
      <c r="B267" s="881"/>
      <c r="C267" s="882" t="s">
        <v>202</v>
      </c>
      <c r="D267" s="883" t="s">
        <v>40</v>
      </c>
      <c r="E267" s="884" t="s">
        <v>683</v>
      </c>
      <c r="F267" s="884" t="s">
        <v>617</v>
      </c>
      <c r="G267" s="884" t="s">
        <v>683</v>
      </c>
    </row>
    <row r="268" spans="1:7" x14ac:dyDescent="0.2">
      <c r="A268" s="881"/>
      <c r="B268" s="881"/>
      <c r="C268" s="882" t="s">
        <v>140</v>
      </c>
      <c r="D268" s="883" t="s">
        <v>18</v>
      </c>
      <c r="E268" s="884" t="s">
        <v>916</v>
      </c>
      <c r="F268" s="884" t="s">
        <v>617</v>
      </c>
      <c r="G268" s="884" t="s">
        <v>916</v>
      </c>
    </row>
    <row r="269" spans="1:7" x14ac:dyDescent="0.2">
      <c r="A269" s="881"/>
      <c r="B269" s="881"/>
      <c r="C269" s="882" t="s">
        <v>147</v>
      </c>
      <c r="D269" s="883" t="s">
        <v>19</v>
      </c>
      <c r="E269" s="884" t="s">
        <v>1279</v>
      </c>
      <c r="F269" s="884" t="s">
        <v>617</v>
      </c>
      <c r="G269" s="884" t="s">
        <v>1279</v>
      </c>
    </row>
    <row r="270" spans="1:7" ht="15" x14ac:dyDescent="0.2">
      <c r="A270" s="877"/>
      <c r="B270" s="886" t="s">
        <v>1280</v>
      </c>
      <c r="C270" s="878"/>
      <c r="D270" s="879" t="s">
        <v>1281</v>
      </c>
      <c r="E270" s="880" t="s">
        <v>1282</v>
      </c>
      <c r="F270" s="880" t="s">
        <v>617</v>
      </c>
      <c r="G270" s="880" t="s">
        <v>1282</v>
      </c>
    </row>
    <row r="271" spans="1:7" x14ac:dyDescent="0.2">
      <c r="A271" s="881"/>
      <c r="B271" s="881"/>
      <c r="C271" s="882" t="s">
        <v>147</v>
      </c>
      <c r="D271" s="883" t="s">
        <v>19</v>
      </c>
      <c r="E271" s="884" t="s">
        <v>1283</v>
      </c>
      <c r="F271" s="884" t="s">
        <v>617</v>
      </c>
      <c r="G271" s="884" t="s">
        <v>1283</v>
      </c>
    </row>
    <row r="272" spans="1:7" ht="22.5" x14ac:dyDescent="0.2">
      <c r="A272" s="881"/>
      <c r="B272" s="881"/>
      <c r="C272" s="882" t="s">
        <v>1021</v>
      </c>
      <c r="D272" s="883" t="s">
        <v>1022</v>
      </c>
      <c r="E272" s="884" t="s">
        <v>1284</v>
      </c>
      <c r="F272" s="884" t="s">
        <v>617</v>
      </c>
      <c r="G272" s="884" t="s">
        <v>1284</v>
      </c>
    </row>
    <row r="273" spans="1:7" ht="15" x14ac:dyDescent="0.2">
      <c r="A273" s="877"/>
      <c r="B273" s="886" t="s">
        <v>797</v>
      </c>
      <c r="C273" s="878"/>
      <c r="D273" s="879" t="s">
        <v>798</v>
      </c>
      <c r="E273" s="880" t="s">
        <v>1285</v>
      </c>
      <c r="F273" s="880" t="s">
        <v>1286</v>
      </c>
      <c r="G273" s="880" t="s">
        <v>1287</v>
      </c>
    </row>
    <row r="274" spans="1:7" x14ac:dyDescent="0.2">
      <c r="A274" s="881"/>
      <c r="B274" s="881"/>
      <c r="C274" s="882" t="s">
        <v>934</v>
      </c>
      <c r="D274" s="883" t="s">
        <v>15</v>
      </c>
      <c r="E274" s="884" t="s">
        <v>1288</v>
      </c>
      <c r="F274" s="884" t="s">
        <v>617</v>
      </c>
      <c r="G274" s="884" t="s">
        <v>1288</v>
      </c>
    </row>
    <row r="275" spans="1:7" x14ac:dyDescent="0.2">
      <c r="A275" s="881"/>
      <c r="B275" s="881"/>
      <c r="C275" s="882" t="s">
        <v>1044</v>
      </c>
      <c r="D275" s="883" t="s">
        <v>1045</v>
      </c>
      <c r="E275" s="884" t="s">
        <v>1289</v>
      </c>
      <c r="F275" s="884" t="s">
        <v>617</v>
      </c>
      <c r="G275" s="884" t="s">
        <v>1289</v>
      </c>
    </row>
    <row r="276" spans="1:7" x14ac:dyDescent="0.2">
      <c r="A276" s="881"/>
      <c r="B276" s="881"/>
      <c r="C276" s="882" t="s">
        <v>219</v>
      </c>
      <c r="D276" s="883" t="s">
        <v>16</v>
      </c>
      <c r="E276" s="884" t="s">
        <v>1290</v>
      </c>
      <c r="F276" s="884" t="s">
        <v>617</v>
      </c>
      <c r="G276" s="884" t="s">
        <v>1290</v>
      </c>
    </row>
    <row r="277" spans="1:7" x14ac:dyDescent="0.2">
      <c r="A277" s="881"/>
      <c r="B277" s="881"/>
      <c r="C277" s="882" t="s">
        <v>222</v>
      </c>
      <c r="D277" s="883" t="s">
        <v>17</v>
      </c>
      <c r="E277" s="884" t="s">
        <v>1291</v>
      </c>
      <c r="F277" s="884" t="s">
        <v>617</v>
      </c>
      <c r="G277" s="884" t="s">
        <v>1291</v>
      </c>
    </row>
    <row r="278" spans="1:7" x14ac:dyDescent="0.2">
      <c r="A278" s="881"/>
      <c r="B278" s="881"/>
      <c r="C278" s="882" t="s">
        <v>202</v>
      </c>
      <c r="D278" s="883" t="s">
        <v>40</v>
      </c>
      <c r="E278" s="884" t="s">
        <v>916</v>
      </c>
      <c r="F278" s="884" t="s">
        <v>617</v>
      </c>
      <c r="G278" s="884" t="s">
        <v>916</v>
      </c>
    </row>
    <row r="279" spans="1:7" x14ac:dyDescent="0.2">
      <c r="A279" s="881"/>
      <c r="B279" s="881"/>
      <c r="C279" s="882" t="s">
        <v>140</v>
      </c>
      <c r="D279" s="883" t="s">
        <v>18</v>
      </c>
      <c r="E279" s="884" t="s">
        <v>1292</v>
      </c>
      <c r="F279" s="884" t="s">
        <v>617</v>
      </c>
      <c r="G279" s="884" t="s">
        <v>1292</v>
      </c>
    </row>
    <row r="280" spans="1:7" x14ac:dyDescent="0.2">
      <c r="A280" s="881"/>
      <c r="B280" s="881"/>
      <c r="C280" s="882" t="s">
        <v>1226</v>
      </c>
      <c r="D280" s="883" t="s">
        <v>1227</v>
      </c>
      <c r="E280" s="884" t="s">
        <v>1293</v>
      </c>
      <c r="F280" s="884" t="s">
        <v>617</v>
      </c>
      <c r="G280" s="884" t="s">
        <v>1293</v>
      </c>
    </row>
    <row r="281" spans="1:7" x14ac:dyDescent="0.2">
      <c r="A281" s="881"/>
      <c r="B281" s="881"/>
      <c r="C281" s="882" t="s">
        <v>970</v>
      </c>
      <c r="D281" s="883" t="s">
        <v>52</v>
      </c>
      <c r="E281" s="884" t="s">
        <v>669</v>
      </c>
      <c r="F281" s="884" t="s">
        <v>617</v>
      </c>
      <c r="G281" s="884" t="s">
        <v>669</v>
      </c>
    </row>
    <row r="282" spans="1:7" x14ac:dyDescent="0.2">
      <c r="A282" s="881"/>
      <c r="B282" s="881"/>
      <c r="C282" s="882" t="s">
        <v>1064</v>
      </c>
      <c r="D282" s="883" t="s">
        <v>1065</v>
      </c>
      <c r="E282" s="884" t="s">
        <v>1294</v>
      </c>
      <c r="F282" s="884" t="s">
        <v>1286</v>
      </c>
      <c r="G282" s="884" t="s">
        <v>1295</v>
      </c>
    </row>
    <row r="283" spans="1:7" x14ac:dyDescent="0.2">
      <c r="A283" s="881"/>
      <c r="B283" s="881"/>
      <c r="C283" s="882" t="s">
        <v>147</v>
      </c>
      <c r="D283" s="883" t="s">
        <v>19</v>
      </c>
      <c r="E283" s="884" t="s">
        <v>1133</v>
      </c>
      <c r="F283" s="884" t="s">
        <v>617</v>
      </c>
      <c r="G283" s="884" t="s">
        <v>1133</v>
      </c>
    </row>
    <row r="284" spans="1:7" ht="22.5" x14ac:dyDescent="0.2">
      <c r="A284" s="881"/>
      <c r="B284" s="881"/>
      <c r="C284" s="882" t="s">
        <v>1078</v>
      </c>
      <c r="D284" s="883" t="s">
        <v>43</v>
      </c>
      <c r="E284" s="884" t="s">
        <v>1296</v>
      </c>
      <c r="F284" s="884" t="s">
        <v>617</v>
      </c>
      <c r="G284" s="884" t="s">
        <v>1296</v>
      </c>
    </row>
    <row r="285" spans="1:7" ht="67.5" x14ac:dyDescent="0.2">
      <c r="A285" s="877"/>
      <c r="B285" s="886" t="s">
        <v>1297</v>
      </c>
      <c r="C285" s="878"/>
      <c r="D285" s="879" t="s">
        <v>1298</v>
      </c>
      <c r="E285" s="880" t="s">
        <v>1299</v>
      </c>
      <c r="F285" s="880" t="s">
        <v>617</v>
      </c>
      <c r="G285" s="880" t="s">
        <v>1299</v>
      </c>
    </row>
    <row r="286" spans="1:7" ht="22.5" x14ac:dyDescent="0.2">
      <c r="A286" s="881"/>
      <c r="B286" s="881"/>
      <c r="C286" s="882" t="s">
        <v>1216</v>
      </c>
      <c r="D286" s="883" t="s">
        <v>105</v>
      </c>
      <c r="E286" s="884" t="s">
        <v>1300</v>
      </c>
      <c r="F286" s="884" t="s">
        <v>617</v>
      </c>
      <c r="G286" s="884" t="s">
        <v>1300</v>
      </c>
    </row>
    <row r="287" spans="1:7" ht="22.5" x14ac:dyDescent="0.2">
      <c r="A287" s="881"/>
      <c r="B287" s="881"/>
      <c r="C287" s="882" t="s">
        <v>1036</v>
      </c>
      <c r="D287" s="883" t="s">
        <v>1037</v>
      </c>
      <c r="E287" s="884" t="s">
        <v>617</v>
      </c>
      <c r="F287" s="884" t="s">
        <v>617</v>
      </c>
      <c r="G287" s="884" t="s">
        <v>617</v>
      </c>
    </row>
    <row r="288" spans="1:7" x14ac:dyDescent="0.2">
      <c r="A288" s="881"/>
      <c r="B288" s="881"/>
      <c r="C288" s="882" t="s">
        <v>934</v>
      </c>
      <c r="D288" s="883" t="s">
        <v>15</v>
      </c>
      <c r="E288" s="884" t="s">
        <v>1301</v>
      </c>
      <c r="F288" s="884" t="s">
        <v>617</v>
      </c>
      <c r="G288" s="884" t="s">
        <v>1301</v>
      </c>
    </row>
    <row r="289" spans="1:7" x14ac:dyDescent="0.2">
      <c r="A289" s="881"/>
      <c r="B289" s="881"/>
      <c r="C289" s="882" t="s">
        <v>1044</v>
      </c>
      <c r="D289" s="883" t="s">
        <v>1045</v>
      </c>
      <c r="E289" s="884" t="s">
        <v>1302</v>
      </c>
      <c r="F289" s="884" t="s">
        <v>617</v>
      </c>
      <c r="G289" s="884" t="s">
        <v>1302</v>
      </c>
    </row>
    <row r="290" spans="1:7" x14ac:dyDescent="0.2">
      <c r="A290" s="881"/>
      <c r="B290" s="881"/>
      <c r="C290" s="882" t="s">
        <v>219</v>
      </c>
      <c r="D290" s="883" t="s">
        <v>16</v>
      </c>
      <c r="E290" s="884" t="s">
        <v>1303</v>
      </c>
      <c r="F290" s="884" t="s">
        <v>617</v>
      </c>
      <c r="G290" s="884" t="s">
        <v>1303</v>
      </c>
    </row>
    <row r="291" spans="1:7" x14ac:dyDescent="0.2">
      <c r="A291" s="881"/>
      <c r="B291" s="881"/>
      <c r="C291" s="882" t="s">
        <v>222</v>
      </c>
      <c r="D291" s="883" t="s">
        <v>17</v>
      </c>
      <c r="E291" s="884" t="s">
        <v>1304</v>
      </c>
      <c r="F291" s="884" t="s">
        <v>617</v>
      </c>
      <c r="G291" s="884" t="s">
        <v>1304</v>
      </c>
    </row>
    <row r="292" spans="1:7" x14ac:dyDescent="0.2">
      <c r="A292" s="881"/>
      <c r="B292" s="881"/>
      <c r="C292" s="882" t="s">
        <v>140</v>
      </c>
      <c r="D292" s="883" t="s">
        <v>18</v>
      </c>
      <c r="E292" s="884" t="s">
        <v>1305</v>
      </c>
      <c r="F292" s="884" t="s">
        <v>617</v>
      </c>
      <c r="G292" s="884" t="s">
        <v>1305</v>
      </c>
    </row>
    <row r="293" spans="1:7" x14ac:dyDescent="0.2">
      <c r="A293" s="881"/>
      <c r="B293" s="881"/>
      <c r="C293" s="882" t="s">
        <v>254</v>
      </c>
      <c r="D293" s="883" t="s">
        <v>25</v>
      </c>
      <c r="E293" s="884" t="s">
        <v>1038</v>
      </c>
      <c r="F293" s="884" t="s">
        <v>617</v>
      </c>
      <c r="G293" s="884" t="s">
        <v>1038</v>
      </c>
    </row>
    <row r="294" spans="1:7" x14ac:dyDescent="0.2">
      <c r="A294" s="881"/>
      <c r="B294" s="881"/>
      <c r="C294" s="882" t="s">
        <v>241</v>
      </c>
      <c r="D294" s="883" t="s">
        <v>41</v>
      </c>
      <c r="E294" s="884" t="s">
        <v>893</v>
      </c>
      <c r="F294" s="884" t="s">
        <v>1270</v>
      </c>
      <c r="G294" s="884" t="s">
        <v>669</v>
      </c>
    </row>
    <row r="295" spans="1:7" x14ac:dyDescent="0.2">
      <c r="A295" s="881"/>
      <c r="B295" s="881"/>
      <c r="C295" s="882" t="s">
        <v>970</v>
      </c>
      <c r="D295" s="883" t="s">
        <v>52</v>
      </c>
      <c r="E295" s="884" t="s">
        <v>852</v>
      </c>
      <c r="F295" s="884" t="s">
        <v>617</v>
      </c>
      <c r="G295" s="884" t="s">
        <v>852</v>
      </c>
    </row>
    <row r="296" spans="1:7" x14ac:dyDescent="0.2">
      <c r="A296" s="881"/>
      <c r="B296" s="881"/>
      <c r="C296" s="882" t="s">
        <v>147</v>
      </c>
      <c r="D296" s="883" t="s">
        <v>19</v>
      </c>
      <c r="E296" s="884" t="s">
        <v>710</v>
      </c>
      <c r="F296" s="884" t="s">
        <v>795</v>
      </c>
      <c r="G296" s="884" t="s">
        <v>648</v>
      </c>
    </row>
    <row r="297" spans="1:7" ht="22.5" x14ac:dyDescent="0.2">
      <c r="A297" s="881"/>
      <c r="B297" s="881"/>
      <c r="C297" s="882" t="s">
        <v>249</v>
      </c>
      <c r="D297" s="883" t="s">
        <v>1068</v>
      </c>
      <c r="E297" s="884" t="s">
        <v>617</v>
      </c>
      <c r="F297" s="884" t="s">
        <v>617</v>
      </c>
      <c r="G297" s="884" t="s">
        <v>617</v>
      </c>
    </row>
    <row r="298" spans="1:7" ht="22.5" x14ac:dyDescent="0.2">
      <c r="A298" s="881"/>
      <c r="B298" s="881"/>
      <c r="C298" s="882" t="s">
        <v>1078</v>
      </c>
      <c r="D298" s="883" t="s">
        <v>43</v>
      </c>
      <c r="E298" s="884" t="s">
        <v>1306</v>
      </c>
      <c r="F298" s="884" t="s">
        <v>617</v>
      </c>
      <c r="G298" s="884" t="s">
        <v>1306</v>
      </c>
    </row>
    <row r="299" spans="1:7" ht="78.75" x14ac:dyDescent="0.2">
      <c r="A299" s="877"/>
      <c r="B299" s="886" t="s">
        <v>802</v>
      </c>
      <c r="C299" s="878"/>
      <c r="D299" s="879" t="s">
        <v>28</v>
      </c>
      <c r="E299" s="880" t="s">
        <v>1307</v>
      </c>
      <c r="F299" s="880" t="s">
        <v>617</v>
      </c>
      <c r="G299" s="880" t="s">
        <v>1307</v>
      </c>
    </row>
    <row r="300" spans="1:7" ht="22.5" x14ac:dyDescent="0.2">
      <c r="A300" s="881"/>
      <c r="B300" s="881"/>
      <c r="C300" s="882" t="s">
        <v>1216</v>
      </c>
      <c r="D300" s="883" t="s">
        <v>105</v>
      </c>
      <c r="E300" s="884" t="s">
        <v>1308</v>
      </c>
      <c r="F300" s="884" t="s">
        <v>617</v>
      </c>
      <c r="G300" s="884" t="s">
        <v>1308</v>
      </c>
    </row>
    <row r="301" spans="1:7" ht="22.5" x14ac:dyDescent="0.2">
      <c r="A301" s="881"/>
      <c r="B301" s="881"/>
      <c r="C301" s="882" t="s">
        <v>1036</v>
      </c>
      <c r="D301" s="883" t="s">
        <v>1037</v>
      </c>
      <c r="E301" s="884" t="s">
        <v>1309</v>
      </c>
      <c r="F301" s="884" t="s">
        <v>617</v>
      </c>
      <c r="G301" s="884" t="s">
        <v>1309</v>
      </c>
    </row>
    <row r="302" spans="1:7" x14ac:dyDescent="0.2">
      <c r="A302" s="881"/>
      <c r="B302" s="881"/>
      <c r="C302" s="882" t="s">
        <v>934</v>
      </c>
      <c r="D302" s="883" t="s">
        <v>15</v>
      </c>
      <c r="E302" s="884" t="s">
        <v>1310</v>
      </c>
      <c r="F302" s="884" t="s">
        <v>617</v>
      </c>
      <c r="G302" s="884" t="s">
        <v>1310</v>
      </c>
    </row>
    <row r="303" spans="1:7" x14ac:dyDescent="0.2">
      <c r="A303" s="881"/>
      <c r="B303" s="881"/>
      <c r="C303" s="882" t="s">
        <v>1044</v>
      </c>
      <c r="D303" s="883" t="s">
        <v>1045</v>
      </c>
      <c r="E303" s="884" t="s">
        <v>1311</v>
      </c>
      <c r="F303" s="884" t="s">
        <v>617</v>
      </c>
      <c r="G303" s="884" t="s">
        <v>1311</v>
      </c>
    </row>
    <row r="304" spans="1:7" x14ac:dyDescent="0.2">
      <c r="A304" s="881"/>
      <c r="B304" s="881"/>
      <c r="C304" s="882" t="s">
        <v>219</v>
      </c>
      <c r="D304" s="883" t="s">
        <v>16</v>
      </c>
      <c r="E304" s="884" t="s">
        <v>1312</v>
      </c>
      <c r="F304" s="884" t="s">
        <v>617</v>
      </c>
      <c r="G304" s="884" t="s">
        <v>1312</v>
      </c>
    </row>
    <row r="305" spans="1:7" x14ac:dyDescent="0.2">
      <c r="A305" s="881"/>
      <c r="B305" s="881"/>
      <c r="C305" s="882" t="s">
        <v>222</v>
      </c>
      <c r="D305" s="883" t="s">
        <v>17</v>
      </c>
      <c r="E305" s="884" t="s">
        <v>1313</v>
      </c>
      <c r="F305" s="884" t="s">
        <v>617</v>
      </c>
      <c r="G305" s="884" t="s">
        <v>1313</v>
      </c>
    </row>
    <row r="306" spans="1:7" x14ac:dyDescent="0.2">
      <c r="A306" s="881"/>
      <c r="B306" s="881"/>
      <c r="C306" s="882" t="s">
        <v>140</v>
      </c>
      <c r="D306" s="883" t="s">
        <v>18</v>
      </c>
      <c r="E306" s="884" t="s">
        <v>1314</v>
      </c>
      <c r="F306" s="884" t="s">
        <v>617</v>
      </c>
      <c r="G306" s="884" t="s">
        <v>1314</v>
      </c>
    </row>
    <row r="307" spans="1:7" x14ac:dyDescent="0.2">
      <c r="A307" s="881"/>
      <c r="B307" s="881"/>
      <c r="C307" s="882" t="s">
        <v>254</v>
      </c>
      <c r="D307" s="883" t="s">
        <v>25</v>
      </c>
      <c r="E307" s="884" t="s">
        <v>1315</v>
      </c>
      <c r="F307" s="884" t="s">
        <v>617</v>
      </c>
      <c r="G307" s="884" t="s">
        <v>1315</v>
      </c>
    </row>
    <row r="308" spans="1:7" x14ac:dyDescent="0.2">
      <c r="A308" s="881"/>
      <c r="B308" s="881"/>
      <c r="C308" s="882" t="s">
        <v>241</v>
      </c>
      <c r="D308" s="883" t="s">
        <v>41</v>
      </c>
      <c r="E308" s="884" t="s">
        <v>1316</v>
      </c>
      <c r="F308" s="884" t="s">
        <v>617</v>
      </c>
      <c r="G308" s="884" t="s">
        <v>1316</v>
      </c>
    </row>
    <row r="309" spans="1:7" x14ac:dyDescent="0.2">
      <c r="A309" s="881"/>
      <c r="B309" s="881"/>
      <c r="C309" s="882" t="s">
        <v>970</v>
      </c>
      <c r="D309" s="883" t="s">
        <v>52</v>
      </c>
      <c r="E309" s="884" t="s">
        <v>648</v>
      </c>
      <c r="F309" s="884" t="s">
        <v>617</v>
      </c>
      <c r="G309" s="884" t="s">
        <v>648</v>
      </c>
    </row>
    <row r="310" spans="1:7" x14ac:dyDescent="0.2">
      <c r="A310" s="881"/>
      <c r="B310" s="881"/>
      <c r="C310" s="882" t="s">
        <v>1064</v>
      </c>
      <c r="D310" s="883" t="s">
        <v>1065</v>
      </c>
      <c r="E310" s="884" t="s">
        <v>617</v>
      </c>
      <c r="F310" s="884" t="s">
        <v>617</v>
      </c>
      <c r="G310" s="884" t="s">
        <v>617</v>
      </c>
    </row>
    <row r="311" spans="1:7" x14ac:dyDescent="0.2">
      <c r="A311" s="881"/>
      <c r="B311" s="881"/>
      <c r="C311" s="882" t="s">
        <v>147</v>
      </c>
      <c r="D311" s="883" t="s">
        <v>19</v>
      </c>
      <c r="E311" s="884" t="s">
        <v>1317</v>
      </c>
      <c r="F311" s="884" t="s">
        <v>617</v>
      </c>
      <c r="G311" s="884" t="s">
        <v>1317</v>
      </c>
    </row>
    <row r="312" spans="1:7" ht="22.5" x14ac:dyDescent="0.2">
      <c r="A312" s="881"/>
      <c r="B312" s="881"/>
      <c r="C312" s="882" t="s">
        <v>249</v>
      </c>
      <c r="D312" s="883" t="s">
        <v>1068</v>
      </c>
      <c r="E312" s="884" t="s">
        <v>957</v>
      </c>
      <c r="F312" s="884" t="s">
        <v>617</v>
      </c>
      <c r="G312" s="884" t="s">
        <v>957</v>
      </c>
    </row>
    <row r="313" spans="1:7" ht="22.5" x14ac:dyDescent="0.2">
      <c r="A313" s="881"/>
      <c r="B313" s="881"/>
      <c r="C313" s="882" t="s">
        <v>1078</v>
      </c>
      <c r="D313" s="883" t="s">
        <v>43</v>
      </c>
      <c r="E313" s="884" t="s">
        <v>1318</v>
      </c>
      <c r="F313" s="884" t="s">
        <v>617</v>
      </c>
      <c r="G313" s="884" t="s">
        <v>1318</v>
      </c>
    </row>
    <row r="314" spans="1:7" ht="15" x14ac:dyDescent="0.2">
      <c r="A314" s="877"/>
      <c r="B314" s="886" t="s">
        <v>195</v>
      </c>
      <c r="C314" s="878"/>
      <c r="D314" s="879" t="s">
        <v>13</v>
      </c>
      <c r="E314" s="880" t="s">
        <v>1319</v>
      </c>
      <c r="F314" s="880" t="s">
        <v>887</v>
      </c>
      <c r="G314" s="880" t="s">
        <v>1320</v>
      </c>
    </row>
    <row r="315" spans="1:7" ht="90" x14ac:dyDescent="0.2">
      <c r="A315" s="881"/>
      <c r="B315" s="881"/>
      <c r="C315" s="882" t="s">
        <v>807</v>
      </c>
      <c r="D315" s="883" t="s">
        <v>1321</v>
      </c>
      <c r="E315" s="884" t="s">
        <v>809</v>
      </c>
      <c r="F315" s="884" t="s">
        <v>617</v>
      </c>
      <c r="G315" s="884" t="s">
        <v>809</v>
      </c>
    </row>
    <row r="316" spans="1:7" ht="90" x14ac:dyDescent="0.2">
      <c r="A316" s="881"/>
      <c r="B316" s="881"/>
      <c r="C316" s="882" t="s">
        <v>810</v>
      </c>
      <c r="D316" s="883" t="s">
        <v>1321</v>
      </c>
      <c r="E316" s="884" t="s">
        <v>811</v>
      </c>
      <c r="F316" s="884" t="s">
        <v>617</v>
      </c>
      <c r="G316" s="884" t="s">
        <v>811</v>
      </c>
    </row>
    <row r="317" spans="1:7" ht="67.5" x14ac:dyDescent="0.2">
      <c r="A317" s="881"/>
      <c r="B317" s="881"/>
      <c r="C317" s="882" t="s">
        <v>858</v>
      </c>
      <c r="D317" s="883" t="s">
        <v>1137</v>
      </c>
      <c r="E317" s="884" t="s">
        <v>1322</v>
      </c>
      <c r="F317" s="884" t="s">
        <v>887</v>
      </c>
      <c r="G317" s="884" t="s">
        <v>1323</v>
      </c>
    </row>
    <row r="318" spans="1:7" x14ac:dyDescent="0.2">
      <c r="A318" s="881"/>
      <c r="B318" s="881"/>
      <c r="C318" s="882" t="s">
        <v>1324</v>
      </c>
      <c r="D318" s="883" t="s">
        <v>407</v>
      </c>
      <c r="E318" s="884" t="s">
        <v>1325</v>
      </c>
      <c r="F318" s="884" t="s">
        <v>617</v>
      </c>
      <c r="G318" s="884" t="s">
        <v>1325</v>
      </c>
    </row>
    <row r="319" spans="1:7" x14ac:dyDescent="0.2">
      <c r="A319" s="881"/>
      <c r="B319" s="881"/>
      <c r="C319" s="882" t="s">
        <v>1326</v>
      </c>
      <c r="D319" s="883" t="s">
        <v>407</v>
      </c>
      <c r="E319" s="884" t="s">
        <v>1327</v>
      </c>
      <c r="F319" s="884" t="s">
        <v>617</v>
      </c>
      <c r="G319" s="884" t="s">
        <v>1327</v>
      </c>
    </row>
    <row r="320" spans="1:7" x14ac:dyDescent="0.2">
      <c r="A320" s="881"/>
      <c r="B320" s="881"/>
      <c r="C320" s="882" t="s">
        <v>1328</v>
      </c>
      <c r="D320" s="883" t="s">
        <v>15</v>
      </c>
      <c r="E320" s="884" t="s">
        <v>1329</v>
      </c>
      <c r="F320" s="884" t="s">
        <v>617</v>
      </c>
      <c r="G320" s="884" t="s">
        <v>1329</v>
      </c>
    </row>
    <row r="321" spans="1:7" x14ac:dyDescent="0.2">
      <c r="A321" s="881"/>
      <c r="B321" s="881"/>
      <c r="C321" s="882" t="s">
        <v>1042</v>
      </c>
      <c r="D321" s="883" t="s">
        <v>15</v>
      </c>
      <c r="E321" s="884" t="s">
        <v>1330</v>
      </c>
      <c r="F321" s="884" t="s">
        <v>617</v>
      </c>
      <c r="G321" s="884" t="s">
        <v>1330</v>
      </c>
    </row>
    <row r="322" spans="1:7" x14ac:dyDescent="0.2">
      <c r="A322" s="881"/>
      <c r="B322" s="881"/>
      <c r="C322" s="882" t="s">
        <v>1331</v>
      </c>
      <c r="D322" s="883" t="s">
        <v>16</v>
      </c>
      <c r="E322" s="884" t="s">
        <v>1332</v>
      </c>
      <c r="F322" s="884" t="s">
        <v>617</v>
      </c>
      <c r="G322" s="884" t="s">
        <v>1332</v>
      </c>
    </row>
    <row r="323" spans="1:7" x14ac:dyDescent="0.2">
      <c r="A323" s="881"/>
      <c r="B323" s="881"/>
      <c r="C323" s="882" t="s">
        <v>1050</v>
      </c>
      <c r="D323" s="883" t="s">
        <v>16</v>
      </c>
      <c r="E323" s="884" t="s">
        <v>1333</v>
      </c>
      <c r="F323" s="884" t="s">
        <v>617</v>
      </c>
      <c r="G323" s="884" t="s">
        <v>1333</v>
      </c>
    </row>
    <row r="324" spans="1:7" x14ac:dyDescent="0.2">
      <c r="A324" s="881"/>
      <c r="B324" s="881"/>
      <c r="C324" s="882" t="s">
        <v>1334</v>
      </c>
      <c r="D324" s="883" t="s">
        <v>17</v>
      </c>
      <c r="E324" s="884" t="s">
        <v>1335</v>
      </c>
      <c r="F324" s="884" t="s">
        <v>617</v>
      </c>
      <c r="G324" s="884" t="s">
        <v>1335</v>
      </c>
    </row>
    <row r="325" spans="1:7" x14ac:dyDescent="0.2">
      <c r="A325" s="881"/>
      <c r="B325" s="881"/>
      <c r="C325" s="882" t="s">
        <v>1055</v>
      </c>
      <c r="D325" s="883" t="s">
        <v>17</v>
      </c>
      <c r="E325" s="884" t="s">
        <v>1336</v>
      </c>
      <c r="F325" s="884" t="s">
        <v>617</v>
      </c>
      <c r="G325" s="884" t="s">
        <v>1336</v>
      </c>
    </row>
    <row r="326" spans="1:7" x14ac:dyDescent="0.2">
      <c r="A326" s="881"/>
      <c r="B326" s="881"/>
      <c r="C326" s="882" t="s">
        <v>140</v>
      </c>
      <c r="D326" s="883" t="s">
        <v>18</v>
      </c>
      <c r="E326" s="884" t="s">
        <v>893</v>
      </c>
      <c r="F326" s="884" t="s">
        <v>617</v>
      </c>
      <c r="G326" s="884" t="s">
        <v>893</v>
      </c>
    </row>
    <row r="327" spans="1:7" x14ac:dyDescent="0.2">
      <c r="A327" s="881"/>
      <c r="B327" s="881"/>
      <c r="C327" s="882" t="s">
        <v>1337</v>
      </c>
      <c r="D327" s="883" t="s">
        <v>25</v>
      </c>
      <c r="E327" s="884" t="s">
        <v>1338</v>
      </c>
      <c r="F327" s="884" t="s">
        <v>617</v>
      </c>
      <c r="G327" s="884" t="s">
        <v>1338</v>
      </c>
    </row>
    <row r="328" spans="1:7" x14ac:dyDescent="0.2">
      <c r="A328" s="881"/>
      <c r="B328" s="881"/>
      <c r="C328" s="882" t="s">
        <v>1339</v>
      </c>
      <c r="D328" s="883" t="s">
        <v>25</v>
      </c>
      <c r="E328" s="884" t="s">
        <v>1340</v>
      </c>
      <c r="F328" s="884" t="s">
        <v>617</v>
      </c>
      <c r="G328" s="884" t="s">
        <v>1340</v>
      </c>
    </row>
    <row r="329" spans="1:7" x14ac:dyDescent="0.2">
      <c r="A329" s="881"/>
      <c r="B329" s="881"/>
      <c r="C329" s="882" t="s">
        <v>147</v>
      </c>
      <c r="D329" s="883" t="s">
        <v>19</v>
      </c>
      <c r="E329" s="884" t="s">
        <v>974</v>
      </c>
      <c r="F329" s="884" t="s">
        <v>617</v>
      </c>
      <c r="G329" s="884" t="s">
        <v>974</v>
      </c>
    </row>
    <row r="330" spans="1:7" x14ac:dyDescent="0.2">
      <c r="A330" s="881"/>
      <c r="B330" s="881"/>
      <c r="C330" s="882" t="s">
        <v>1341</v>
      </c>
      <c r="D330" s="883" t="s">
        <v>19</v>
      </c>
      <c r="E330" s="884" t="s">
        <v>1342</v>
      </c>
      <c r="F330" s="884" t="s">
        <v>617</v>
      </c>
      <c r="G330" s="884" t="s">
        <v>1342</v>
      </c>
    </row>
    <row r="331" spans="1:7" x14ac:dyDescent="0.2">
      <c r="A331" s="881"/>
      <c r="B331" s="881"/>
      <c r="C331" s="882" t="s">
        <v>994</v>
      </c>
      <c r="D331" s="883" t="s">
        <v>19</v>
      </c>
      <c r="E331" s="884" t="s">
        <v>1343</v>
      </c>
      <c r="F331" s="884" t="s">
        <v>617</v>
      </c>
      <c r="G331" s="884" t="s">
        <v>1343</v>
      </c>
    </row>
    <row r="332" spans="1:7" ht="22.5" x14ac:dyDescent="0.2">
      <c r="A332" s="881"/>
      <c r="B332" s="881"/>
      <c r="C332" s="882" t="s">
        <v>1078</v>
      </c>
      <c r="D332" s="883" t="s">
        <v>43</v>
      </c>
      <c r="E332" s="884" t="s">
        <v>1344</v>
      </c>
      <c r="F332" s="884" t="s">
        <v>617</v>
      </c>
      <c r="G332" s="884" t="s">
        <v>1344</v>
      </c>
    </row>
    <row r="333" spans="1:7" ht="22.5" x14ac:dyDescent="0.2">
      <c r="A333" s="881"/>
      <c r="B333" s="881"/>
      <c r="C333" s="882" t="s">
        <v>1345</v>
      </c>
      <c r="D333" s="883" t="s">
        <v>1022</v>
      </c>
      <c r="E333" s="884" t="s">
        <v>617</v>
      </c>
      <c r="F333" s="884" t="s">
        <v>617</v>
      </c>
      <c r="G333" s="884" t="s">
        <v>617</v>
      </c>
    </row>
    <row r="334" spans="1:7" ht="22.5" x14ac:dyDescent="0.2">
      <c r="A334" s="881"/>
      <c r="B334" s="881"/>
      <c r="C334" s="882" t="s">
        <v>1346</v>
      </c>
      <c r="D334" s="883" t="s">
        <v>1022</v>
      </c>
      <c r="E334" s="884" t="s">
        <v>617</v>
      </c>
      <c r="F334" s="884" t="s">
        <v>617</v>
      </c>
      <c r="G334" s="884" t="s">
        <v>617</v>
      </c>
    </row>
    <row r="335" spans="1:7" x14ac:dyDescent="0.2">
      <c r="A335" s="874" t="s">
        <v>534</v>
      </c>
      <c r="B335" s="874"/>
      <c r="C335" s="874"/>
      <c r="D335" s="875" t="s">
        <v>88</v>
      </c>
      <c r="E335" s="876" t="s">
        <v>1347</v>
      </c>
      <c r="F335" s="876" t="s">
        <v>617</v>
      </c>
      <c r="G335" s="876" t="s">
        <v>1347</v>
      </c>
    </row>
    <row r="336" spans="1:7" ht="15" x14ac:dyDescent="0.2">
      <c r="A336" s="877"/>
      <c r="B336" s="886" t="s">
        <v>535</v>
      </c>
      <c r="C336" s="878"/>
      <c r="D336" s="879" t="s">
        <v>126</v>
      </c>
      <c r="E336" s="880" t="s">
        <v>630</v>
      </c>
      <c r="F336" s="880" t="s">
        <v>617</v>
      </c>
      <c r="G336" s="880" t="s">
        <v>630</v>
      </c>
    </row>
    <row r="337" spans="1:7" ht="56.25" x14ac:dyDescent="0.2">
      <c r="A337" s="881"/>
      <c r="B337" s="881"/>
      <c r="C337" s="882" t="s">
        <v>536</v>
      </c>
      <c r="D337" s="883" t="s">
        <v>1348</v>
      </c>
      <c r="E337" s="884" t="s">
        <v>630</v>
      </c>
      <c r="F337" s="884" t="s">
        <v>617</v>
      </c>
      <c r="G337" s="884" t="s">
        <v>630</v>
      </c>
    </row>
    <row r="338" spans="1:7" ht="15" x14ac:dyDescent="0.2">
      <c r="A338" s="877"/>
      <c r="B338" s="886" t="s">
        <v>1349</v>
      </c>
      <c r="C338" s="878"/>
      <c r="D338" s="879" t="s">
        <v>1350</v>
      </c>
      <c r="E338" s="880" t="s">
        <v>1351</v>
      </c>
      <c r="F338" s="880" t="s">
        <v>617</v>
      </c>
      <c r="G338" s="880" t="s">
        <v>1351</v>
      </c>
    </row>
    <row r="339" spans="1:7" x14ac:dyDescent="0.2">
      <c r="A339" s="881"/>
      <c r="B339" s="881"/>
      <c r="C339" s="882" t="s">
        <v>202</v>
      </c>
      <c r="D339" s="883" t="s">
        <v>40</v>
      </c>
      <c r="E339" s="884" t="s">
        <v>1352</v>
      </c>
      <c r="F339" s="884" t="s">
        <v>617</v>
      </c>
      <c r="G339" s="884" t="s">
        <v>1352</v>
      </c>
    </row>
    <row r="340" spans="1:7" x14ac:dyDescent="0.2">
      <c r="A340" s="881"/>
      <c r="B340" s="881"/>
      <c r="C340" s="882" t="s">
        <v>140</v>
      </c>
      <c r="D340" s="883" t="s">
        <v>18</v>
      </c>
      <c r="E340" s="884" t="s">
        <v>683</v>
      </c>
      <c r="F340" s="884" t="s">
        <v>617</v>
      </c>
      <c r="G340" s="884" t="s">
        <v>683</v>
      </c>
    </row>
    <row r="341" spans="1:7" x14ac:dyDescent="0.2">
      <c r="A341" s="881"/>
      <c r="B341" s="881"/>
      <c r="C341" s="882" t="s">
        <v>147</v>
      </c>
      <c r="D341" s="883" t="s">
        <v>19</v>
      </c>
      <c r="E341" s="884" t="s">
        <v>738</v>
      </c>
      <c r="F341" s="884" t="s">
        <v>617</v>
      </c>
      <c r="G341" s="884" t="s">
        <v>738</v>
      </c>
    </row>
    <row r="342" spans="1:7" ht="15" x14ac:dyDescent="0.2">
      <c r="A342" s="877"/>
      <c r="B342" s="886" t="s">
        <v>1353</v>
      </c>
      <c r="C342" s="878"/>
      <c r="D342" s="879" t="s">
        <v>89</v>
      </c>
      <c r="E342" s="880" t="s">
        <v>1354</v>
      </c>
      <c r="F342" s="880" t="s">
        <v>617</v>
      </c>
      <c r="G342" s="880" t="s">
        <v>1354</v>
      </c>
    </row>
    <row r="343" spans="1:7" ht="67.5" x14ac:dyDescent="0.2">
      <c r="A343" s="881"/>
      <c r="B343" s="881"/>
      <c r="C343" s="882" t="s">
        <v>858</v>
      </c>
      <c r="D343" s="883" t="s">
        <v>1137</v>
      </c>
      <c r="E343" s="884" t="s">
        <v>1355</v>
      </c>
      <c r="F343" s="884" t="s">
        <v>617</v>
      </c>
      <c r="G343" s="884" t="s">
        <v>1355</v>
      </c>
    </row>
    <row r="344" spans="1:7" ht="45" x14ac:dyDescent="0.2">
      <c r="A344" s="881"/>
      <c r="B344" s="881"/>
      <c r="C344" s="882" t="s">
        <v>1356</v>
      </c>
      <c r="D344" s="883" t="s">
        <v>1357</v>
      </c>
      <c r="E344" s="884" t="s">
        <v>1358</v>
      </c>
      <c r="F344" s="884" t="s">
        <v>617</v>
      </c>
      <c r="G344" s="884" t="s">
        <v>1358</v>
      </c>
    </row>
    <row r="345" spans="1:7" x14ac:dyDescent="0.2">
      <c r="A345" s="881"/>
      <c r="B345" s="881"/>
      <c r="C345" s="882" t="s">
        <v>219</v>
      </c>
      <c r="D345" s="883" t="s">
        <v>16</v>
      </c>
      <c r="E345" s="884" t="s">
        <v>1359</v>
      </c>
      <c r="F345" s="884" t="s">
        <v>617</v>
      </c>
      <c r="G345" s="884" t="s">
        <v>1359</v>
      </c>
    </row>
    <row r="346" spans="1:7" x14ac:dyDescent="0.2">
      <c r="A346" s="881"/>
      <c r="B346" s="881"/>
      <c r="C346" s="882" t="s">
        <v>222</v>
      </c>
      <c r="D346" s="883" t="s">
        <v>17</v>
      </c>
      <c r="E346" s="884" t="s">
        <v>1360</v>
      </c>
      <c r="F346" s="884" t="s">
        <v>617</v>
      </c>
      <c r="G346" s="884" t="s">
        <v>1360</v>
      </c>
    </row>
    <row r="347" spans="1:7" x14ac:dyDescent="0.2">
      <c r="A347" s="881"/>
      <c r="B347" s="881"/>
      <c r="C347" s="882" t="s">
        <v>202</v>
      </c>
      <c r="D347" s="883" t="s">
        <v>40</v>
      </c>
      <c r="E347" s="884" t="s">
        <v>1247</v>
      </c>
      <c r="F347" s="884" t="s">
        <v>617</v>
      </c>
      <c r="G347" s="884" t="s">
        <v>1247</v>
      </c>
    </row>
    <row r="348" spans="1:7" x14ac:dyDescent="0.2">
      <c r="A348" s="881"/>
      <c r="B348" s="881"/>
      <c r="C348" s="882" t="s">
        <v>140</v>
      </c>
      <c r="D348" s="883" t="s">
        <v>18</v>
      </c>
      <c r="E348" s="884" t="s">
        <v>1361</v>
      </c>
      <c r="F348" s="884" t="s">
        <v>617</v>
      </c>
      <c r="G348" s="884" t="s">
        <v>1361</v>
      </c>
    </row>
    <row r="349" spans="1:7" x14ac:dyDescent="0.2">
      <c r="A349" s="881"/>
      <c r="B349" s="881"/>
      <c r="C349" s="882" t="s">
        <v>241</v>
      </c>
      <c r="D349" s="883" t="s">
        <v>41</v>
      </c>
      <c r="E349" s="884" t="s">
        <v>635</v>
      </c>
      <c r="F349" s="884" t="s">
        <v>617</v>
      </c>
      <c r="G349" s="884" t="s">
        <v>635</v>
      </c>
    </row>
    <row r="350" spans="1:7" x14ac:dyDescent="0.2">
      <c r="A350" s="881"/>
      <c r="B350" s="881"/>
      <c r="C350" s="882" t="s">
        <v>970</v>
      </c>
      <c r="D350" s="883" t="s">
        <v>52</v>
      </c>
      <c r="E350" s="884" t="s">
        <v>710</v>
      </c>
      <c r="F350" s="884" t="s">
        <v>617</v>
      </c>
      <c r="G350" s="884" t="s">
        <v>710</v>
      </c>
    </row>
    <row r="351" spans="1:7" x14ac:dyDescent="0.2">
      <c r="A351" s="881"/>
      <c r="B351" s="881"/>
      <c r="C351" s="882" t="s">
        <v>147</v>
      </c>
      <c r="D351" s="883" t="s">
        <v>19</v>
      </c>
      <c r="E351" s="884" t="s">
        <v>1362</v>
      </c>
      <c r="F351" s="884" t="s">
        <v>617</v>
      </c>
      <c r="G351" s="884" t="s">
        <v>1362</v>
      </c>
    </row>
    <row r="352" spans="1:7" ht="22.5" x14ac:dyDescent="0.2">
      <c r="A352" s="881"/>
      <c r="B352" s="881"/>
      <c r="C352" s="882" t="s">
        <v>249</v>
      </c>
      <c r="D352" s="883" t="s">
        <v>1068</v>
      </c>
      <c r="E352" s="884" t="s">
        <v>710</v>
      </c>
      <c r="F352" s="884" t="s">
        <v>617</v>
      </c>
      <c r="G352" s="884" t="s">
        <v>710</v>
      </c>
    </row>
    <row r="353" spans="1:7" x14ac:dyDescent="0.2">
      <c r="A353" s="881"/>
      <c r="B353" s="881"/>
      <c r="C353" s="882" t="s">
        <v>1075</v>
      </c>
      <c r="D353" s="883" t="s">
        <v>1076</v>
      </c>
      <c r="E353" s="884" t="s">
        <v>1363</v>
      </c>
      <c r="F353" s="884" t="s">
        <v>617</v>
      </c>
      <c r="G353" s="884" t="s">
        <v>1363</v>
      </c>
    </row>
    <row r="354" spans="1:7" x14ac:dyDescent="0.2">
      <c r="A354" s="881"/>
      <c r="B354" s="881"/>
      <c r="C354" s="882" t="s">
        <v>950</v>
      </c>
      <c r="D354" s="883" t="s">
        <v>20</v>
      </c>
      <c r="E354" s="884" t="s">
        <v>710</v>
      </c>
      <c r="F354" s="884" t="s">
        <v>617</v>
      </c>
      <c r="G354" s="884" t="s">
        <v>710</v>
      </c>
    </row>
    <row r="355" spans="1:7" ht="15" x14ac:dyDescent="0.2">
      <c r="A355" s="877"/>
      <c r="B355" s="886" t="s">
        <v>1364</v>
      </c>
      <c r="C355" s="878"/>
      <c r="D355" s="879" t="s">
        <v>13</v>
      </c>
      <c r="E355" s="880" t="s">
        <v>776</v>
      </c>
      <c r="F355" s="880" t="s">
        <v>617</v>
      </c>
      <c r="G355" s="880" t="s">
        <v>776</v>
      </c>
    </row>
    <row r="356" spans="1:7" ht="67.5" x14ac:dyDescent="0.2">
      <c r="A356" s="881"/>
      <c r="B356" s="881"/>
      <c r="C356" s="882" t="s">
        <v>858</v>
      </c>
      <c r="D356" s="883" t="s">
        <v>1137</v>
      </c>
      <c r="E356" s="884" t="s">
        <v>887</v>
      </c>
      <c r="F356" s="884" t="s">
        <v>617</v>
      </c>
      <c r="G356" s="884" t="s">
        <v>887</v>
      </c>
    </row>
    <row r="357" spans="1:7" x14ac:dyDescent="0.2">
      <c r="A357" s="881"/>
      <c r="B357" s="881"/>
      <c r="C357" s="882" t="s">
        <v>140</v>
      </c>
      <c r="D357" s="883" t="s">
        <v>18</v>
      </c>
      <c r="E357" s="884" t="s">
        <v>1365</v>
      </c>
      <c r="F357" s="884" t="s">
        <v>617</v>
      </c>
      <c r="G357" s="884" t="s">
        <v>1365</v>
      </c>
    </row>
    <row r="358" spans="1:7" x14ac:dyDescent="0.2">
      <c r="A358" s="881"/>
      <c r="B358" s="881"/>
      <c r="C358" s="882" t="s">
        <v>147</v>
      </c>
      <c r="D358" s="883" t="s">
        <v>19</v>
      </c>
      <c r="E358" s="884" t="s">
        <v>1294</v>
      </c>
      <c r="F358" s="884" t="s">
        <v>617</v>
      </c>
      <c r="G358" s="884" t="s">
        <v>1294</v>
      </c>
    </row>
    <row r="359" spans="1:7" x14ac:dyDescent="0.2">
      <c r="A359" s="874" t="s">
        <v>540</v>
      </c>
      <c r="B359" s="874"/>
      <c r="C359" s="874"/>
      <c r="D359" s="875" t="s">
        <v>30</v>
      </c>
      <c r="E359" s="876" t="s">
        <v>1366</v>
      </c>
      <c r="F359" s="876" t="s">
        <v>1367</v>
      </c>
      <c r="G359" s="876" t="s">
        <v>1368</v>
      </c>
    </row>
    <row r="360" spans="1:7" ht="15" x14ac:dyDescent="0.2">
      <c r="A360" s="877"/>
      <c r="B360" s="886" t="s">
        <v>1369</v>
      </c>
      <c r="C360" s="878"/>
      <c r="D360" s="879" t="s">
        <v>1370</v>
      </c>
      <c r="E360" s="880" t="s">
        <v>1371</v>
      </c>
      <c r="F360" s="880" t="s">
        <v>617</v>
      </c>
      <c r="G360" s="880" t="s">
        <v>1371</v>
      </c>
    </row>
    <row r="361" spans="1:7" ht="33.75" x14ac:dyDescent="0.2">
      <c r="A361" s="881"/>
      <c r="B361" s="881"/>
      <c r="C361" s="882" t="s">
        <v>1240</v>
      </c>
      <c r="D361" s="883" t="s">
        <v>1241</v>
      </c>
      <c r="E361" s="884" t="s">
        <v>1371</v>
      </c>
      <c r="F361" s="884" t="s">
        <v>617</v>
      </c>
      <c r="G361" s="884" t="s">
        <v>1371</v>
      </c>
    </row>
    <row r="362" spans="1:7" ht="22.5" x14ac:dyDescent="0.2">
      <c r="A362" s="877"/>
      <c r="B362" s="886" t="s">
        <v>1372</v>
      </c>
      <c r="C362" s="878"/>
      <c r="D362" s="879" t="s">
        <v>1373</v>
      </c>
      <c r="E362" s="880" t="s">
        <v>738</v>
      </c>
      <c r="F362" s="880" t="s">
        <v>617</v>
      </c>
      <c r="G362" s="880" t="s">
        <v>738</v>
      </c>
    </row>
    <row r="363" spans="1:7" x14ac:dyDescent="0.2">
      <c r="A363" s="881"/>
      <c r="B363" s="881"/>
      <c r="C363" s="882" t="s">
        <v>140</v>
      </c>
      <c r="D363" s="883" t="s">
        <v>18</v>
      </c>
      <c r="E363" s="884" t="s">
        <v>683</v>
      </c>
      <c r="F363" s="884" t="s">
        <v>617</v>
      </c>
      <c r="G363" s="884" t="s">
        <v>683</v>
      </c>
    </row>
    <row r="364" spans="1:7" x14ac:dyDescent="0.2">
      <c r="A364" s="881"/>
      <c r="B364" s="881"/>
      <c r="C364" s="882" t="s">
        <v>147</v>
      </c>
      <c r="D364" s="883" t="s">
        <v>19</v>
      </c>
      <c r="E364" s="884" t="s">
        <v>795</v>
      </c>
      <c r="F364" s="884" t="s">
        <v>617</v>
      </c>
      <c r="G364" s="884" t="s">
        <v>795</v>
      </c>
    </row>
    <row r="365" spans="1:7" ht="67.5" x14ac:dyDescent="0.2">
      <c r="A365" s="877"/>
      <c r="B365" s="886" t="s">
        <v>820</v>
      </c>
      <c r="C365" s="878"/>
      <c r="D365" s="879" t="s">
        <v>821</v>
      </c>
      <c r="E365" s="880" t="s">
        <v>1374</v>
      </c>
      <c r="F365" s="880" t="s">
        <v>823</v>
      </c>
      <c r="G365" s="880" t="s">
        <v>1375</v>
      </c>
    </row>
    <row r="366" spans="1:7" ht="67.5" x14ac:dyDescent="0.2">
      <c r="A366" s="881"/>
      <c r="B366" s="881"/>
      <c r="C366" s="882" t="s">
        <v>831</v>
      </c>
      <c r="D366" s="883" t="s">
        <v>1376</v>
      </c>
      <c r="E366" s="884" t="s">
        <v>833</v>
      </c>
      <c r="F366" s="884" t="s">
        <v>617</v>
      </c>
      <c r="G366" s="884" t="s">
        <v>833</v>
      </c>
    </row>
    <row r="367" spans="1:7" ht="22.5" x14ac:dyDescent="0.2">
      <c r="A367" s="881"/>
      <c r="B367" s="881"/>
      <c r="C367" s="882" t="s">
        <v>834</v>
      </c>
      <c r="D367" s="883" t="s">
        <v>1377</v>
      </c>
      <c r="E367" s="884" t="s">
        <v>617</v>
      </c>
      <c r="F367" s="884" t="s">
        <v>617</v>
      </c>
      <c r="G367" s="884" t="s">
        <v>617</v>
      </c>
    </row>
    <row r="368" spans="1:7" x14ac:dyDescent="0.2">
      <c r="A368" s="881"/>
      <c r="B368" s="881"/>
      <c r="C368" s="882" t="s">
        <v>1378</v>
      </c>
      <c r="D368" s="883" t="s">
        <v>34</v>
      </c>
      <c r="E368" s="884" t="s">
        <v>1379</v>
      </c>
      <c r="F368" s="884" t="s">
        <v>823</v>
      </c>
      <c r="G368" s="884" t="s">
        <v>1380</v>
      </c>
    </row>
    <row r="369" spans="1:7" ht="33.75" x14ac:dyDescent="0.2">
      <c r="A369" s="877"/>
      <c r="B369" s="886" t="s">
        <v>836</v>
      </c>
      <c r="C369" s="878"/>
      <c r="D369" s="879" t="s">
        <v>401</v>
      </c>
      <c r="E369" s="880" t="s">
        <v>1381</v>
      </c>
      <c r="F369" s="880" t="s">
        <v>838</v>
      </c>
      <c r="G369" s="880" t="s">
        <v>1382</v>
      </c>
    </row>
    <row r="370" spans="1:7" x14ac:dyDescent="0.2">
      <c r="A370" s="881"/>
      <c r="B370" s="881"/>
      <c r="C370" s="882" t="s">
        <v>1383</v>
      </c>
      <c r="D370" s="883" t="s">
        <v>32</v>
      </c>
      <c r="E370" s="884" t="s">
        <v>1381</v>
      </c>
      <c r="F370" s="884" t="s">
        <v>838</v>
      </c>
      <c r="G370" s="884" t="s">
        <v>1382</v>
      </c>
    </row>
    <row r="371" spans="1:7" ht="15" x14ac:dyDescent="0.2">
      <c r="A371" s="877"/>
      <c r="B371" s="886" t="s">
        <v>843</v>
      </c>
      <c r="C371" s="878"/>
      <c r="D371" s="879" t="s">
        <v>31</v>
      </c>
      <c r="E371" s="880" t="s">
        <v>1384</v>
      </c>
      <c r="F371" s="880" t="s">
        <v>738</v>
      </c>
      <c r="G371" s="880" t="s">
        <v>1385</v>
      </c>
    </row>
    <row r="372" spans="1:7" x14ac:dyDescent="0.2">
      <c r="A372" s="881"/>
      <c r="B372" s="881"/>
      <c r="C372" s="882" t="s">
        <v>1383</v>
      </c>
      <c r="D372" s="883" t="s">
        <v>32</v>
      </c>
      <c r="E372" s="884" t="s">
        <v>1386</v>
      </c>
      <c r="F372" s="884" t="s">
        <v>1387</v>
      </c>
      <c r="G372" s="884" t="s">
        <v>1388</v>
      </c>
    </row>
    <row r="373" spans="1:7" x14ac:dyDescent="0.2">
      <c r="A373" s="881"/>
      <c r="B373" s="881"/>
      <c r="C373" s="882" t="s">
        <v>140</v>
      </c>
      <c r="D373" s="883" t="s">
        <v>18</v>
      </c>
      <c r="E373" s="884" t="s">
        <v>1389</v>
      </c>
      <c r="F373" s="884" t="s">
        <v>1390</v>
      </c>
      <c r="G373" s="884" t="s">
        <v>1391</v>
      </c>
    </row>
    <row r="374" spans="1:7" ht="15" x14ac:dyDescent="0.2">
      <c r="A374" s="877"/>
      <c r="B374" s="886" t="s">
        <v>846</v>
      </c>
      <c r="C374" s="878"/>
      <c r="D374" s="879" t="s">
        <v>402</v>
      </c>
      <c r="E374" s="880" t="s">
        <v>1392</v>
      </c>
      <c r="F374" s="880" t="s">
        <v>848</v>
      </c>
      <c r="G374" s="880" t="s">
        <v>1393</v>
      </c>
    </row>
    <row r="375" spans="1:7" ht="67.5" x14ac:dyDescent="0.2">
      <c r="A375" s="881"/>
      <c r="B375" s="881"/>
      <c r="C375" s="882" t="s">
        <v>831</v>
      </c>
      <c r="D375" s="883" t="s">
        <v>1376</v>
      </c>
      <c r="E375" s="884" t="s">
        <v>852</v>
      </c>
      <c r="F375" s="884" t="s">
        <v>617</v>
      </c>
      <c r="G375" s="884" t="s">
        <v>852</v>
      </c>
    </row>
    <row r="376" spans="1:7" ht="22.5" x14ac:dyDescent="0.2">
      <c r="A376" s="881"/>
      <c r="B376" s="881"/>
      <c r="C376" s="882" t="s">
        <v>834</v>
      </c>
      <c r="D376" s="883" t="s">
        <v>1377</v>
      </c>
      <c r="E376" s="884" t="s">
        <v>617</v>
      </c>
      <c r="F376" s="884" t="s">
        <v>617</v>
      </c>
      <c r="G376" s="884" t="s">
        <v>617</v>
      </c>
    </row>
    <row r="377" spans="1:7" x14ac:dyDescent="0.2">
      <c r="A377" s="881"/>
      <c r="B377" s="881"/>
      <c r="C377" s="882" t="s">
        <v>1383</v>
      </c>
      <c r="D377" s="883" t="s">
        <v>32</v>
      </c>
      <c r="E377" s="884" t="s">
        <v>1394</v>
      </c>
      <c r="F377" s="884" t="s">
        <v>848</v>
      </c>
      <c r="G377" s="884" t="s">
        <v>1395</v>
      </c>
    </row>
    <row r="378" spans="1:7" ht="15" x14ac:dyDescent="0.2">
      <c r="A378" s="877"/>
      <c r="B378" s="886" t="s">
        <v>541</v>
      </c>
      <c r="C378" s="878"/>
      <c r="D378" s="879" t="s">
        <v>403</v>
      </c>
      <c r="E378" s="880" t="s">
        <v>1396</v>
      </c>
      <c r="F378" s="880" t="s">
        <v>1204</v>
      </c>
      <c r="G378" s="880" t="s">
        <v>1397</v>
      </c>
    </row>
    <row r="379" spans="1:7" ht="22.5" x14ac:dyDescent="0.2">
      <c r="A379" s="881"/>
      <c r="B379" s="881"/>
      <c r="C379" s="882" t="s">
        <v>1036</v>
      </c>
      <c r="D379" s="883" t="s">
        <v>1037</v>
      </c>
      <c r="E379" s="884" t="s">
        <v>1398</v>
      </c>
      <c r="F379" s="884" t="s">
        <v>617</v>
      </c>
      <c r="G379" s="884" t="s">
        <v>1398</v>
      </c>
    </row>
    <row r="380" spans="1:7" x14ac:dyDescent="0.2">
      <c r="A380" s="881"/>
      <c r="B380" s="881"/>
      <c r="C380" s="882" t="s">
        <v>934</v>
      </c>
      <c r="D380" s="883" t="s">
        <v>15</v>
      </c>
      <c r="E380" s="884" t="s">
        <v>1399</v>
      </c>
      <c r="F380" s="884" t="s">
        <v>617</v>
      </c>
      <c r="G380" s="884" t="s">
        <v>1399</v>
      </c>
    </row>
    <row r="381" spans="1:7" x14ac:dyDescent="0.2">
      <c r="A381" s="881"/>
      <c r="B381" s="881"/>
      <c r="C381" s="882" t="s">
        <v>1044</v>
      </c>
      <c r="D381" s="883" t="s">
        <v>1045</v>
      </c>
      <c r="E381" s="884" t="s">
        <v>1400</v>
      </c>
      <c r="F381" s="884" t="s">
        <v>617</v>
      </c>
      <c r="G381" s="884" t="s">
        <v>1400</v>
      </c>
    </row>
    <row r="382" spans="1:7" x14ac:dyDescent="0.2">
      <c r="A382" s="881"/>
      <c r="B382" s="881"/>
      <c r="C382" s="882" t="s">
        <v>219</v>
      </c>
      <c r="D382" s="883" t="s">
        <v>16</v>
      </c>
      <c r="E382" s="884" t="s">
        <v>1401</v>
      </c>
      <c r="F382" s="884" t="s">
        <v>617</v>
      </c>
      <c r="G382" s="884" t="s">
        <v>1401</v>
      </c>
    </row>
    <row r="383" spans="1:7" x14ac:dyDescent="0.2">
      <c r="A383" s="881"/>
      <c r="B383" s="881"/>
      <c r="C383" s="882" t="s">
        <v>222</v>
      </c>
      <c r="D383" s="883" t="s">
        <v>17</v>
      </c>
      <c r="E383" s="884" t="s">
        <v>1402</v>
      </c>
      <c r="F383" s="884" t="s">
        <v>617</v>
      </c>
      <c r="G383" s="884" t="s">
        <v>1402</v>
      </c>
    </row>
    <row r="384" spans="1:7" ht="22.5" x14ac:dyDescent="0.2">
      <c r="A384" s="881"/>
      <c r="B384" s="881"/>
      <c r="C384" s="882" t="s">
        <v>1057</v>
      </c>
      <c r="D384" s="883" t="s">
        <v>1058</v>
      </c>
      <c r="E384" s="884" t="s">
        <v>1403</v>
      </c>
      <c r="F384" s="884" t="s">
        <v>617</v>
      </c>
      <c r="G384" s="884" t="s">
        <v>1403</v>
      </c>
    </row>
    <row r="385" spans="1:7" x14ac:dyDescent="0.2">
      <c r="A385" s="881"/>
      <c r="B385" s="881"/>
      <c r="C385" s="882" t="s">
        <v>202</v>
      </c>
      <c r="D385" s="883" t="s">
        <v>40</v>
      </c>
      <c r="E385" s="884" t="s">
        <v>792</v>
      </c>
      <c r="F385" s="884" t="s">
        <v>617</v>
      </c>
      <c r="G385" s="884" t="s">
        <v>792</v>
      </c>
    </row>
    <row r="386" spans="1:7" x14ac:dyDescent="0.2">
      <c r="A386" s="881"/>
      <c r="B386" s="881"/>
      <c r="C386" s="882" t="s">
        <v>140</v>
      </c>
      <c r="D386" s="883" t="s">
        <v>18</v>
      </c>
      <c r="E386" s="884" t="s">
        <v>689</v>
      </c>
      <c r="F386" s="884" t="s">
        <v>617</v>
      </c>
      <c r="G386" s="884" t="s">
        <v>689</v>
      </c>
    </row>
    <row r="387" spans="1:7" x14ac:dyDescent="0.2">
      <c r="A387" s="881"/>
      <c r="B387" s="881"/>
      <c r="C387" s="882" t="s">
        <v>241</v>
      </c>
      <c r="D387" s="883" t="s">
        <v>41</v>
      </c>
      <c r="E387" s="884" t="s">
        <v>1215</v>
      </c>
      <c r="F387" s="884" t="s">
        <v>1204</v>
      </c>
      <c r="G387" s="884" t="s">
        <v>1404</v>
      </c>
    </row>
    <row r="388" spans="1:7" x14ac:dyDescent="0.2">
      <c r="A388" s="881"/>
      <c r="B388" s="881"/>
      <c r="C388" s="882" t="s">
        <v>970</v>
      </c>
      <c r="D388" s="883" t="s">
        <v>52</v>
      </c>
      <c r="E388" s="884" t="s">
        <v>683</v>
      </c>
      <c r="F388" s="884" t="s">
        <v>617</v>
      </c>
      <c r="G388" s="884" t="s">
        <v>683</v>
      </c>
    </row>
    <row r="389" spans="1:7" x14ac:dyDescent="0.2">
      <c r="A389" s="881"/>
      <c r="B389" s="881"/>
      <c r="C389" s="882" t="s">
        <v>1064</v>
      </c>
      <c r="D389" s="883" t="s">
        <v>1065</v>
      </c>
      <c r="E389" s="884" t="s">
        <v>1405</v>
      </c>
      <c r="F389" s="884" t="s">
        <v>617</v>
      </c>
      <c r="G389" s="884" t="s">
        <v>1405</v>
      </c>
    </row>
    <row r="390" spans="1:7" x14ac:dyDescent="0.2">
      <c r="A390" s="881"/>
      <c r="B390" s="881"/>
      <c r="C390" s="882" t="s">
        <v>147</v>
      </c>
      <c r="D390" s="883" t="s">
        <v>19</v>
      </c>
      <c r="E390" s="884" t="s">
        <v>1406</v>
      </c>
      <c r="F390" s="884" t="s">
        <v>617</v>
      </c>
      <c r="G390" s="884" t="s">
        <v>1406</v>
      </c>
    </row>
    <row r="391" spans="1:7" ht="22.5" x14ac:dyDescent="0.2">
      <c r="A391" s="881"/>
      <c r="B391" s="881"/>
      <c r="C391" s="882" t="s">
        <v>249</v>
      </c>
      <c r="D391" s="883" t="s">
        <v>1068</v>
      </c>
      <c r="E391" s="884" t="s">
        <v>709</v>
      </c>
      <c r="F391" s="884" t="s">
        <v>617</v>
      </c>
      <c r="G391" s="884" t="s">
        <v>709</v>
      </c>
    </row>
    <row r="392" spans="1:7" ht="22.5" x14ac:dyDescent="0.2">
      <c r="A392" s="881"/>
      <c r="B392" s="881"/>
      <c r="C392" s="882" t="s">
        <v>1072</v>
      </c>
      <c r="D392" s="883" t="s">
        <v>1073</v>
      </c>
      <c r="E392" s="884" t="s">
        <v>1407</v>
      </c>
      <c r="F392" s="884" t="s">
        <v>617</v>
      </c>
      <c r="G392" s="884" t="s">
        <v>1407</v>
      </c>
    </row>
    <row r="393" spans="1:7" x14ac:dyDescent="0.2">
      <c r="A393" s="881"/>
      <c r="B393" s="881"/>
      <c r="C393" s="882" t="s">
        <v>1075</v>
      </c>
      <c r="D393" s="883" t="s">
        <v>1076</v>
      </c>
      <c r="E393" s="884" t="s">
        <v>801</v>
      </c>
      <c r="F393" s="884" t="s">
        <v>617</v>
      </c>
      <c r="G393" s="884" t="s">
        <v>801</v>
      </c>
    </row>
    <row r="394" spans="1:7" x14ac:dyDescent="0.2">
      <c r="A394" s="881"/>
      <c r="B394" s="881"/>
      <c r="C394" s="882" t="s">
        <v>950</v>
      </c>
      <c r="D394" s="883" t="s">
        <v>20</v>
      </c>
      <c r="E394" s="884" t="s">
        <v>1408</v>
      </c>
      <c r="F394" s="884" t="s">
        <v>617</v>
      </c>
      <c r="G394" s="884" t="s">
        <v>1408</v>
      </c>
    </row>
    <row r="395" spans="1:7" ht="22.5" x14ac:dyDescent="0.2">
      <c r="A395" s="881"/>
      <c r="B395" s="881"/>
      <c r="C395" s="882" t="s">
        <v>1078</v>
      </c>
      <c r="D395" s="883" t="s">
        <v>43</v>
      </c>
      <c r="E395" s="884" t="s">
        <v>1409</v>
      </c>
      <c r="F395" s="884" t="s">
        <v>617</v>
      </c>
      <c r="G395" s="884" t="s">
        <v>1409</v>
      </c>
    </row>
    <row r="396" spans="1:7" ht="22.5" x14ac:dyDescent="0.2">
      <c r="A396" s="881"/>
      <c r="B396" s="881"/>
      <c r="C396" s="882" t="s">
        <v>1021</v>
      </c>
      <c r="D396" s="883" t="s">
        <v>1022</v>
      </c>
      <c r="E396" s="884" t="s">
        <v>1410</v>
      </c>
      <c r="F396" s="884" t="s">
        <v>617</v>
      </c>
      <c r="G396" s="884" t="s">
        <v>1410</v>
      </c>
    </row>
    <row r="397" spans="1:7" ht="22.5" x14ac:dyDescent="0.2">
      <c r="A397" s="881"/>
      <c r="B397" s="881"/>
      <c r="C397" s="882" t="s">
        <v>281</v>
      </c>
      <c r="D397" s="883" t="s">
        <v>282</v>
      </c>
      <c r="E397" s="884" t="s">
        <v>1411</v>
      </c>
      <c r="F397" s="884" t="s">
        <v>617</v>
      </c>
      <c r="G397" s="884" t="s">
        <v>1411</v>
      </c>
    </row>
    <row r="398" spans="1:7" ht="22.5" x14ac:dyDescent="0.2">
      <c r="A398" s="877"/>
      <c r="B398" s="886" t="s">
        <v>854</v>
      </c>
      <c r="C398" s="878"/>
      <c r="D398" s="879" t="s">
        <v>35</v>
      </c>
      <c r="E398" s="880" t="s">
        <v>1412</v>
      </c>
      <c r="F398" s="880" t="s">
        <v>617</v>
      </c>
      <c r="G398" s="880" t="s">
        <v>1412</v>
      </c>
    </row>
    <row r="399" spans="1:7" x14ac:dyDescent="0.2">
      <c r="A399" s="881"/>
      <c r="B399" s="881"/>
      <c r="C399" s="882" t="s">
        <v>219</v>
      </c>
      <c r="D399" s="883" t="s">
        <v>16</v>
      </c>
      <c r="E399" s="884" t="s">
        <v>617</v>
      </c>
      <c r="F399" s="884" t="s">
        <v>617</v>
      </c>
      <c r="G399" s="884" t="s">
        <v>617</v>
      </c>
    </row>
    <row r="400" spans="1:7" x14ac:dyDescent="0.2">
      <c r="A400" s="881"/>
      <c r="B400" s="881"/>
      <c r="C400" s="882" t="s">
        <v>202</v>
      </c>
      <c r="D400" s="883" t="s">
        <v>40</v>
      </c>
      <c r="E400" s="884" t="s">
        <v>617</v>
      </c>
      <c r="F400" s="884" t="s">
        <v>617</v>
      </c>
      <c r="G400" s="884" t="s">
        <v>617</v>
      </c>
    </row>
    <row r="401" spans="1:7" x14ac:dyDescent="0.2">
      <c r="A401" s="881"/>
      <c r="B401" s="881"/>
      <c r="C401" s="882" t="s">
        <v>147</v>
      </c>
      <c r="D401" s="883" t="s">
        <v>19</v>
      </c>
      <c r="E401" s="884" t="s">
        <v>1412</v>
      </c>
      <c r="F401" s="884" t="s">
        <v>617</v>
      </c>
      <c r="G401" s="884" t="s">
        <v>1412</v>
      </c>
    </row>
    <row r="402" spans="1:7" ht="15" x14ac:dyDescent="0.2">
      <c r="A402" s="877"/>
      <c r="B402" s="886" t="s">
        <v>861</v>
      </c>
      <c r="C402" s="878"/>
      <c r="D402" s="879" t="s">
        <v>862</v>
      </c>
      <c r="E402" s="880" t="s">
        <v>1413</v>
      </c>
      <c r="F402" s="880" t="s">
        <v>617</v>
      </c>
      <c r="G402" s="880" t="s">
        <v>1413</v>
      </c>
    </row>
    <row r="403" spans="1:7" x14ac:dyDescent="0.2">
      <c r="A403" s="881"/>
      <c r="B403" s="881"/>
      <c r="C403" s="882" t="s">
        <v>1383</v>
      </c>
      <c r="D403" s="883" t="s">
        <v>32</v>
      </c>
      <c r="E403" s="884" t="s">
        <v>1413</v>
      </c>
      <c r="F403" s="884" t="s">
        <v>617</v>
      </c>
      <c r="G403" s="884" t="s">
        <v>1413</v>
      </c>
    </row>
    <row r="404" spans="1:7" ht="15" x14ac:dyDescent="0.2">
      <c r="A404" s="877"/>
      <c r="B404" s="886" t="s">
        <v>1414</v>
      </c>
      <c r="C404" s="878"/>
      <c r="D404" s="879" t="s">
        <v>101</v>
      </c>
      <c r="E404" s="880" t="s">
        <v>1415</v>
      </c>
      <c r="F404" s="880" t="s">
        <v>617</v>
      </c>
      <c r="G404" s="880" t="s">
        <v>1415</v>
      </c>
    </row>
    <row r="405" spans="1:7" ht="22.5" x14ac:dyDescent="0.2">
      <c r="A405" s="881"/>
      <c r="B405" s="881"/>
      <c r="C405" s="882" t="s">
        <v>987</v>
      </c>
      <c r="D405" s="883" t="s">
        <v>100</v>
      </c>
      <c r="E405" s="884" t="s">
        <v>1415</v>
      </c>
      <c r="F405" s="884" t="s">
        <v>617</v>
      </c>
      <c r="G405" s="884" t="s">
        <v>1415</v>
      </c>
    </row>
    <row r="406" spans="1:7" ht="15" x14ac:dyDescent="0.2">
      <c r="A406" s="877"/>
      <c r="B406" s="886" t="s">
        <v>1416</v>
      </c>
      <c r="C406" s="878"/>
      <c r="D406" s="879" t="s">
        <v>13</v>
      </c>
      <c r="E406" s="880" t="s">
        <v>792</v>
      </c>
      <c r="F406" s="880" t="s">
        <v>617</v>
      </c>
      <c r="G406" s="880" t="s">
        <v>792</v>
      </c>
    </row>
    <row r="407" spans="1:7" x14ac:dyDescent="0.2">
      <c r="A407" s="881"/>
      <c r="B407" s="881"/>
      <c r="C407" s="882" t="s">
        <v>140</v>
      </c>
      <c r="D407" s="883" t="s">
        <v>18</v>
      </c>
      <c r="E407" s="884" t="s">
        <v>648</v>
      </c>
      <c r="F407" s="884" t="s">
        <v>617</v>
      </c>
      <c r="G407" s="884" t="s">
        <v>648</v>
      </c>
    </row>
    <row r="408" spans="1:7" x14ac:dyDescent="0.2">
      <c r="A408" s="881"/>
      <c r="B408" s="881"/>
      <c r="C408" s="882" t="s">
        <v>147</v>
      </c>
      <c r="D408" s="883" t="s">
        <v>19</v>
      </c>
      <c r="E408" s="884" t="s">
        <v>719</v>
      </c>
      <c r="F408" s="884" t="s">
        <v>617</v>
      </c>
      <c r="G408" s="884" t="s">
        <v>719</v>
      </c>
    </row>
    <row r="409" spans="1:7" ht="22.5" x14ac:dyDescent="0.2">
      <c r="A409" s="874" t="s">
        <v>545</v>
      </c>
      <c r="B409" s="874"/>
      <c r="C409" s="874"/>
      <c r="D409" s="875" t="s">
        <v>117</v>
      </c>
      <c r="E409" s="876" t="s">
        <v>1417</v>
      </c>
      <c r="F409" s="876" t="s">
        <v>617</v>
      </c>
      <c r="G409" s="876" t="s">
        <v>1417</v>
      </c>
    </row>
    <row r="410" spans="1:7" ht="22.5" x14ac:dyDescent="0.2">
      <c r="A410" s="877"/>
      <c r="B410" s="886" t="s">
        <v>546</v>
      </c>
      <c r="C410" s="878"/>
      <c r="D410" s="879" t="s">
        <v>128</v>
      </c>
      <c r="E410" s="880" t="s">
        <v>982</v>
      </c>
      <c r="F410" s="880" t="s">
        <v>617</v>
      </c>
      <c r="G410" s="880" t="s">
        <v>982</v>
      </c>
    </row>
    <row r="411" spans="1:7" ht="56.25" x14ac:dyDescent="0.2">
      <c r="A411" s="881"/>
      <c r="B411" s="881"/>
      <c r="C411" s="882" t="s">
        <v>427</v>
      </c>
      <c r="D411" s="883" t="s">
        <v>965</v>
      </c>
      <c r="E411" s="884" t="s">
        <v>982</v>
      </c>
      <c r="F411" s="884" t="s">
        <v>617</v>
      </c>
      <c r="G411" s="884" t="s">
        <v>982</v>
      </c>
    </row>
    <row r="412" spans="1:7" ht="15" x14ac:dyDescent="0.2">
      <c r="A412" s="877"/>
      <c r="B412" s="886" t="s">
        <v>550</v>
      </c>
      <c r="C412" s="878"/>
      <c r="D412" s="879" t="s">
        <v>13</v>
      </c>
      <c r="E412" s="880" t="s">
        <v>1418</v>
      </c>
      <c r="F412" s="880" t="s">
        <v>617</v>
      </c>
      <c r="G412" s="880" t="s">
        <v>1418</v>
      </c>
    </row>
    <row r="413" spans="1:7" ht="67.5" x14ac:dyDescent="0.2">
      <c r="A413" s="881"/>
      <c r="B413" s="881"/>
      <c r="C413" s="882" t="s">
        <v>858</v>
      </c>
      <c r="D413" s="883" t="s">
        <v>1137</v>
      </c>
      <c r="E413" s="884" t="s">
        <v>795</v>
      </c>
      <c r="F413" s="884" t="s">
        <v>617</v>
      </c>
      <c r="G413" s="884" t="s">
        <v>795</v>
      </c>
    </row>
    <row r="414" spans="1:7" x14ac:dyDescent="0.2">
      <c r="A414" s="881"/>
      <c r="B414" s="881"/>
      <c r="C414" s="882" t="s">
        <v>1419</v>
      </c>
      <c r="D414" s="883" t="s">
        <v>32</v>
      </c>
      <c r="E414" s="884" t="s">
        <v>1420</v>
      </c>
      <c r="F414" s="884" t="s">
        <v>617</v>
      </c>
      <c r="G414" s="884" t="s">
        <v>1420</v>
      </c>
    </row>
    <row r="415" spans="1:7" x14ac:dyDescent="0.2">
      <c r="A415" s="881"/>
      <c r="B415" s="881"/>
      <c r="C415" s="882" t="s">
        <v>1328</v>
      </c>
      <c r="D415" s="883" t="s">
        <v>15</v>
      </c>
      <c r="E415" s="884" t="s">
        <v>1421</v>
      </c>
      <c r="F415" s="884" t="s">
        <v>617</v>
      </c>
      <c r="G415" s="884" t="s">
        <v>1421</v>
      </c>
    </row>
    <row r="416" spans="1:7" x14ac:dyDescent="0.2">
      <c r="A416" s="881"/>
      <c r="B416" s="881"/>
      <c r="C416" s="882" t="s">
        <v>1042</v>
      </c>
      <c r="D416" s="883" t="s">
        <v>15</v>
      </c>
      <c r="E416" s="884" t="s">
        <v>1422</v>
      </c>
      <c r="F416" s="884" t="s">
        <v>617</v>
      </c>
      <c r="G416" s="884" t="s">
        <v>1422</v>
      </c>
    </row>
    <row r="417" spans="1:7" x14ac:dyDescent="0.2">
      <c r="A417" s="881"/>
      <c r="B417" s="881"/>
      <c r="C417" s="882" t="s">
        <v>1331</v>
      </c>
      <c r="D417" s="883" t="s">
        <v>16</v>
      </c>
      <c r="E417" s="884" t="s">
        <v>1423</v>
      </c>
      <c r="F417" s="884" t="s">
        <v>617</v>
      </c>
      <c r="G417" s="884" t="s">
        <v>1423</v>
      </c>
    </row>
    <row r="418" spans="1:7" x14ac:dyDescent="0.2">
      <c r="A418" s="881"/>
      <c r="B418" s="881"/>
      <c r="C418" s="882" t="s">
        <v>1050</v>
      </c>
      <c r="D418" s="883" t="s">
        <v>16</v>
      </c>
      <c r="E418" s="884" t="s">
        <v>1424</v>
      </c>
      <c r="F418" s="884" t="s">
        <v>617</v>
      </c>
      <c r="G418" s="884" t="s">
        <v>1424</v>
      </c>
    </row>
    <row r="419" spans="1:7" x14ac:dyDescent="0.2">
      <c r="A419" s="881"/>
      <c r="B419" s="881"/>
      <c r="C419" s="882" t="s">
        <v>1334</v>
      </c>
      <c r="D419" s="883" t="s">
        <v>17</v>
      </c>
      <c r="E419" s="884" t="s">
        <v>1425</v>
      </c>
      <c r="F419" s="884" t="s">
        <v>617</v>
      </c>
      <c r="G419" s="884" t="s">
        <v>1425</v>
      </c>
    </row>
    <row r="420" spans="1:7" x14ac:dyDescent="0.2">
      <c r="A420" s="881"/>
      <c r="B420" s="881"/>
      <c r="C420" s="882" t="s">
        <v>1055</v>
      </c>
      <c r="D420" s="883" t="s">
        <v>17</v>
      </c>
      <c r="E420" s="884" t="s">
        <v>1426</v>
      </c>
      <c r="F420" s="884" t="s">
        <v>617</v>
      </c>
      <c r="G420" s="884" t="s">
        <v>1426</v>
      </c>
    </row>
    <row r="421" spans="1:7" x14ac:dyDescent="0.2">
      <c r="A421" s="881"/>
      <c r="B421" s="881"/>
      <c r="C421" s="882" t="s">
        <v>1427</v>
      </c>
      <c r="D421" s="883" t="s">
        <v>34</v>
      </c>
      <c r="E421" s="884" t="s">
        <v>1428</v>
      </c>
      <c r="F421" s="884" t="s">
        <v>617</v>
      </c>
      <c r="G421" s="884" t="s">
        <v>1428</v>
      </c>
    </row>
    <row r="422" spans="1:7" x14ac:dyDescent="0.2">
      <c r="A422" s="881"/>
      <c r="B422" s="881"/>
      <c r="C422" s="882" t="s">
        <v>1429</v>
      </c>
      <c r="D422" s="883" t="s">
        <v>40</v>
      </c>
      <c r="E422" s="884" t="s">
        <v>1430</v>
      </c>
      <c r="F422" s="884" t="s">
        <v>617</v>
      </c>
      <c r="G422" s="884" t="s">
        <v>1430</v>
      </c>
    </row>
    <row r="423" spans="1:7" x14ac:dyDescent="0.2">
      <c r="A423" s="881"/>
      <c r="B423" s="881"/>
      <c r="C423" s="882" t="s">
        <v>1431</v>
      </c>
      <c r="D423" s="883" t="s">
        <v>18</v>
      </c>
      <c r="E423" s="884" t="s">
        <v>1432</v>
      </c>
      <c r="F423" s="884" t="s">
        <v>617</v>
      </c>
      <c r="G423" s="884" t="s">
        <v>1432</v>
      </c>
    </row>
    <row r="424" spans="1:7" x14ac:dyDescent="0.2">
      <c r="A424" s="881"/>
      <c r="B424" s="881"/>
      <c r="C424" s="882" t="s">
        <v>1433</v>
      </c>
      <c r="D424" s="883" t="s">
        <v>18</v>
      </c>
      <c r="E424" s="884" t="s">
        <v>1434</v>
      </c>
      <c r="F424" s="884" t="s">
        <v>617</v>
      </c>
      <c r="G424" s="884" t="s">
        <v>1434</v>
      </c>
    </row>
    <row r="425" spans="1:7" x14ac:dyDescent="0.2">
      <c r="A425" s="881"/>
      <c r="B425" s="881"/>
      <c r="C425" s="882" t="s">
        <v>1435</v>
      </c>
      <c r="D425" s="883" t="s">
        <v>1065</v>
      </c>
      <c r="E425" s="884" t="s">
        <v>710</v>
      </c>
      <c r="F425" s="884" t="s">
        <v>617</v>
      </c>
      <c r="G425" s="884" t="s">
        <v>710</v>
      </c>
    </row>
    <row r="426" spans="1:7" x14ac:dyDescent="0.2">
      <c r="A426" s="881"/>
      <c r="B426" s="881"/>
      <c r="C426" s="882" t="s">
        <v>1341</v>
      </c>
      <c r="D426" s="883" t="s">
        <v>19</v>
      </c>
      <c r="E426" s="884" t="s">
        <v>1436</v>
      </c>
      <c r="F426" s="884" t="s">
        <v>617</v>
      </c>
      <c r="G426" s="884" t="s">
        <v>1436</v>
      </c>
    </row>
    <row r="427" spans="1:7" x14ac:dyDescent="0.2">
      <c r="A427" s="881"/>
      <c r="B427" s="881"/>
      <c r="C427" s="882" t="s">
        <v>994</v>
      </c>
      <c r="D427" s="883" t="s">
        <v>19</v>
      </c>
      <c r="E427" s="884" t="s">
        <v>1437</v>
      </c>
      <c r="F427" s="884" t="s">
        <v>617</v>
      </c>
      <c r="G427" s="884" t="s">
        <v>1437</v>
      </c>
    </row>
    <row r="428" spans="1:7" x14ac:dyDescent="0.2">
      <c r="A428" s="881"/>
      <c r="B428" s="881"/>
      <c r="C428" s="882" t="s">
        <v>1438</v>
      </c>
      <c r="D428" s="883" t="s">
        <v>1076</v>
      </c>
      <c r="E428" s="884" t="s">
        <v>1439</v>
      </c>
      <c r="F428" s="884" t="s">
        <v>617</v>
      </c>
      <c r="G428" s="884" t="s">
        <v>1439</v>
      </c>
    </row>
    <row r="429" spans="1:7" x14ac:dyDescent="0.2">
      <c r="A429" s="881"/>
      <c r="B429" s="881"/>
      <c r="C429" s="882" t="s">
        <v>1440</v>
      </c>
      <c r="D429" s="883" t="s">
        <v>1076</v>
      </c>
      <c r="E429" s="884" t="s">
        <v>1441</v>
      </c>
      <c r="F429" s="884" t="s">
        <v>617</v>
      </c>
      <c r="G429" s="884" t="s">
        <v>1441</v>
      </c>
    </row>
    <row r="430" spans="1:7" x14ac:dyDescent="0.2">
      <c r="A430" s="881"/>
      <c r="B430" s="881"/>
      <c r="C430" s="882" t="s">
        <v>1442</v>
      </c>
      <c r="D430" s="883" t="s">
        <v>20</v>
      </c>
      <c r="E430" s="884" t="s">
        <v>833</v>
      </c>
      <c r="F430" s="884" t="s">
        <v>617</v>
      </c>
      <c r="G430" s="884" t="s">
        <v>833</v>
      </c>
    </row>
    <row r="431" spans="1:7" ht="22.5" x14ac:dyDescent="0.2">
      <c r="A431" s="881"/>
      <c r="B431" s="881"/>
      <c r="C431" s="882" t="s">
        <v>150</v>
      </c>
      <c r="D431" s="883" t="s">
        <v>192</v>
      </c>
      <c r="E431" s="884" t="s">
        <v>896</v>
      </c>
      <c r="F431" s="884" t="s">
        <v>617</v>
      </c>
      <c r="G431" s="884" t="s">
        <v>896</v>
      </c>
    </row>
    <row r="432" spans="1:7" x14ac:dyDescent="0.2">
      <c r="A432" s="874" t="s">
        <v>868</v>
      </c>
      <c r="B432" s="874"/>
      <c r="C432" s="874"/>
      <c r="D432" s="875" t="s">
        <v>405</v>
      </c>
      <c r="E432" s="876" t="s">
        <v>1443</v>
      </c>
      <c r="F432" s="876" t="s">
        <v>617</v>
      </c>
      <c r="G432" s="876" t="s">
        <v>1443</v>
      </c>
    </row>
    <row r="433" spans="1:7" ht="15" x14ac:dyDescent="0.2">
      <c r="A433" s="877"/>
      <c r="B433" s="886" t="s">
        <v>1444</v>
      </c>
      <c r="C433" s="878"/>
      <c r="D433" s="879" t="s">
        <v>1445</v>
      </c>
      <c r="E433" s="880" t="s">
        <v>1446</v>
      </c>
      <c r="F433" s="880" t="s">
        <v>617</v>
      </c>
      <c r="G433" s="880" t="s">
        <v>1446</v>
      </c>
    </row>
    <row r="434" spans="1:7" ht="22.5" x14ac:dyDescent="0.2">
      <c r="A434" s="881"/>
      <c r="B434" s="881"/>
      <c r="C434" s="882" t="s">
        <v>1036</v>
      </c>
      <c r="D434" s="883" t="s">
        <v>1037</v>
      </c>
      <c r="E434" s="884" t="s">
        <v>1447</v>
      </c>
      <c r="F434" s="884" t="s">
        <v>617</v>
      </c>
      <c r="G434" s="884" t="s">
        <v>1447</v>
      </c>
    </row>
    <row r="435" spans="1:7" x14ac:dyDescent="0.2">
      <c r="A435" s="881"/>
      <c r="B435" s="881"/>
      <c r="C435" s="882" t="s">
        <v>934</v>
      </c>
      <c r="D435" s="883" t="s">
        <v>15</v>
      </c>
      <c r="E435" s="884" t="s">
        <v>1448</v>
      </c>
      <c r="F435" s="884" t="s">
        <v>617</v>
      </c>
      <c r="G435" s="884" t="s">
        <v>1448</v>
      </c>
    </row>
    <row r="436" spans="1:7" x14ac:dyDescent="0.2">
      <c r="A436" s="881"/>
      <c r="B436" s="881"/>
      <c r="C436" s="882" t="s">
        <v>1044</v>
      </c>
      <c r="D436" s="883" t="s">
        <v>1045</v>
      </c>
      <c r="E436" s="884" t="s">
        <v>1449</v>
      </c>
      <c r="F436" s="884" t="s">
        <v>617</v>
      </c>
      <c r="G436" s="884" t="s">
        <v>1449</v>
      </c>
    </row>
    <row r="437" spans="1:7" x14ac:dyDescent="0.2">
      <c r="A437" s="881"/>
      <c r="B437" s="881"/>
      <c r="C437" s="882" t="s">
        <v>219</v>
      </c>
      <c r="D437" s="883" t="s">
        <v>16</v>
      </c>
      <c r="E437" s="884" t="s">
        <v>1450</v>
      </c>
      <c r="F437" s="884" t="s">
        <v>617</v>
      </c>
      <c r="G437" s="884" t="s">
        <v>1450</v>
      </c>
    </row>
    <row r="438" spans="1:7" x14ac:dyDescent="0.2">
      <c r="A438" s="881"/>
      <c r="B438" s="881"/>
      <c r="C438" s="882" t="s">
        <v>222</v>
      </c>
      <c r="D438" s="883" t="s">
        <v>17</v>
      </c>
      <c r="E438" s="884" t="s">
        <v>1451</v>
      </c>
      <c r="F438" s="884" t="s">
        <v>617</v>
      </c>
      <c r="G438" s="884" t="s">
        <v>1451</v>
      </c>
    </row>
    <row r="439" spans="1:7" x14ac:dyDescent="0.2">
      <c r="A439" s="881"/>
      <c r="B439" s="881"/>
      <c r="C439" s="882" t="s">
        <v>140</v>
      </c>
      <c r="D439" s="883" t="s">
        <v>18</v>
      </c>
      <c r="E439" s="884" t="s">
        <v>1452</v>
      </c>
      <c r="F439" s="884" t="s">
        <v>617</v>
      </c>
      <c r="G439" s="884" t="s">
        <v>1452</v>
      </c>
    </row>
    <row r="440" spans="1:7" x14ac:dyDescent="0.2">
      <c r="A440" s="881"/>
      <c r="B440" s="881"/>
      <c r="C440" s="882" t="s">
        <v>254</v>
      </c>
      <c r="D440" s="883" t="s">
        <v>25</v>
      </c>
      <c r="E440" s="884" t="s">
        <v>1453</v>
      </c>
      <c r="F440" s="884" t="s">
        <v>617</v>
      </c>
      <c r="G440" s="884" t="s">
        <v>1453</v>
      </c>
    </row>
    <row r="441" spans="1:7" x14ac:dyDescent="0.2">
      <c r="A441" s="881"/>
      <c r="B441" s="881"/>
      <c r="C441" s="882" t="s">
        <v>241</v>
      </c>
      <c r="D441" s="883" t="s">
        <v>41</v>
      </c>
      <c r="E441" s="884" t="s">
        <v>1038</v>
      </c>
      <c r="F441" s="884" t="s">
        <v>617</v>
      </c>
      <c r="G441" s="884" t="s">
        <v>1038</v>
      </c>
    </row>
    <row r="442" spans="1:7" x14ac:dyDescent="0.2">
      <c r="A442" s="881"/>
      <c r="B442" s="881"/>
      <c r="C442" s="882" t="s">
        <v>970</v>
      </c>
      <c r="D442" s="883" t="s">
        <v>52</v>
      </c>
      <c r="E442" s="884" t="s">
        <v>1066</v>
      </c>
      <c r="F442" s="884" t="s">
        <v>617</v>
      </c>
      <c r="G442" s="884" t="s">
        <v>1066</v>
      </c>
    </row>
    <row r="443" spans="1:7" x14ac:dyDescent="0.2">
      <c r="A443" s="881"/>
      <c r="B443" s="881"/>
      <c r="C443" s="882" t="s">
        <v>147</v>
      </c>
      <c r="D443" s="883" t="s">
        <v>19</v>
      </c>
      <c r="E443" s="884" t="s">
        <v>1454</v>
      </c>
      <c r="F443" s="884" t="s">
        <v>617</v>
      </c>
      <c r="G443" s="884" t="s">
        <v>1454</v>
      </c>
    </row>
    <row r="444" spans="1:7" ht="22.5" x14ac:dyDescent="0.2">
      <c r="A444" s="881"/>
      <c r="B444" s="881"/>
      <c r="C444" s="882" t="s">
        <v>1078</v>
      </c>
      <c r="D444" s="883" t="s">
        <v>43</v>
      </c>
      <c r="E444" s="884" t="s">
        <v>1455</v>
      </c>
      <c r="F444" s="884" t="s">
        <v>617</v>
      </c>
      <c r="G444" s="884" t="s">
        <v>1455</v>
      </c>
    </row>
    <row r="445" spans="1:7" ht="22.5" x14ac:dyDescent="0.2">
      <c r="A445" s="877"/>
      <c r="B445" s="886" t="s">
        <v>870</v>
      </c>
      <c r="C445" s="878"/>
      <c r="D445" s="879" t="s">
        <v>406</v>
      </c>
      <c r="E445" s="880" t="s">
        <v>1456</v>
      </c>
      <c r="F445" s="880" t="s">
        <v>617</v>
      </c>
      <c r="G445" s="880" t="s">
        <v>1456</v>
      </c>
    </row>
    <row r="446" spans="1:7" x14ac:dyDescent="0.2">
      <c r="A446" s="881"/>
      <c r="B446" s="881"/>
      <c r="C446" s="882" t="s">
        <v>1457</v>
      </c>
      <c r="D446" s="883" t="s">
        <v>407</v>
      </c>
      <c r="E446" s="884" t="s">
        <v>1458</v>
      </c>
      <c r="F446" s="884" t="s">
        <v>617</v>
      </c>
      <c r="G446" s="884" t="s">
        <v>1458</v>
      </c>
    </row>
    <row r="447" spans="1:7" x14ac:dyDescent="0.2">
      <c r="A447" s="881"/>
      <c r="B447" s="881"/>
      <c r="C447" s="882" t="s">
        <v>1459</v>
      </c>
      <c r="D447" s="883" t="s">
        <v>1460</v>
      </c>
      <c r="E447" s="884" t="s">
        <v>874</v>
      </c>
      <c r="F447" s="884" t="s">
        <v>617</v>
      </c>
      <c r="G447" s="884" t="s">
        <v>874</v>
      </c>
    </row>
    <row r="448" spans="1:7" ht="22.5" x14ac:dyDescent="0.2">
      <c r="A448" s="877"/>
      <c r="B448" s="886" t="s">
        <v>1461</v>
      </c>
      <c r="C448" s="878"/>
      <c r="D448" s="879" t="s">
        <v>1462</v>
      </c>
      <c r="E448" s="880" t="s">
        <v>1463</v>
      </c>
      <c r="F448" s="880" t="s">
        <v>617</v>
      </c>
      <c r="G448" s="880" t="s">
        <v>1463</v>
      </c>
    </row>
    <row r="449" spans="1:7" x14ac:dyDescent="0.2">
      <c r="A449" s="881"/>
      <c r="B449" s="881"/>
      <c r="C449" s="882" t="s">
        <v>1457</v>
      </c>
      <c r="D449" s="883" t="s">
        <v>407</v>
      </c>
      <c r="E449" s="884" t="s">
        <v>1463</v>
      </c>
      <c r="F449" s="884" t="s">
        <v>617</v>
      </c>
      <c r="G449" s="884" t="s">
        <v>1463</v>
      </c>
    </row>
    <row r="450" spans="1:7" x14ac:dyDescent="0.2">
      <c r="A450" s="874" t="s">
        <v>875</v>
      </c>
      <c r="B450" s="874"/>
      <c r="C450" s="874"/>
      <c r="D450" s="875" t="s">
        <v>36</v>
      </c>
      <c r="E450" s="876" t="s">
        <v>1464</v>
      </c>
      <c r="F450" s="876" t="s">
        <v>1465</v>
      </c>
      <c r="G450" s="876" t="s">
        <v>1466</v>
      </c>
    </row>
    <row r="451" spans="1:7" ht="15" x14ac:dyDescent="0.2">
      <c r="A451" s="877"/>
      <c r="B451" s="886" t="s">
        <v>879</v>
      </c>
      <c r="C451" s="878"/>
      <c r="D451" s="879" t="s">
        <v>880</v>
      </c>
      <c r="E451" s="880" t="s">
        <v>881</v>
      </c>
      <c r="F451" s="880" t="s">
        <v>617</v>
      </c>
      <c r="G451" s="880" t="s">
        <v>881</v>
      </c>
    </row>
    <row r="452" spans="1:7" ht="67.5" x14ac:dyDescent="0.2">
      <c r="A452" s="881"/>
      <c r="B452" s="881"/>
      <c r="C452" s="882" t="s">
        <v>831</v>
      </c>
      <c r="D452" s="883" t="s">
        <v>1376</v>
      </c>
      <c r="E452" s="884" t="s">
        <v>887</v>
      </c>
      <c r="F452" s="884" t="s">
        <v>617</v>
      </c>
      <c r="G452" s="884" t="s">
        <v>887</v>
      </c>
    </row>
    <row r="453" spans="1:7" ht="22.5" x14ac:dyDescent="0.2">
      <c r="A453" s="881"/>
      <c r="B453" s="881"/>
      <c r="C453" s="882" t="s">
        <v>834</v>
      </c>
      <c r="D453" s="883" t="s">
        <v>1377</v>
      </c>
      <c r="E453" s="884" t="s">
        <v>617</v>
      </c>
      <c r="F453" s="884" t="s">
        <v>617</v>
      </c>
      <c r="G453" s="884" t="s">
        <v>617</v>
      </c>
    </row>
    <row r="454" spans="1:7" x14ac:dyDescent="0.2">
      <c r="A454" s="881"/>
      <c r="B454" s="881"/>
      <c r="C454" s="882" t="s">
        <v>1383</v>
      </c>
      <c r="D454" s="883" t="s">
        <v>32</v>
      </c>
      <c r="E454" s="884" t="s">
        <v>1467</v>
      </c>
      <c r="F454" s="884" t="s">
        <v>617</v>
      </c>
      <c r="G454" s="884" t="s">
        <v>1467</v>
      </c>
    </row>
    <row r="455" spans="1:7" x14ac:dyDescent="0.2">
      <c r="A455" s="881"/>
      <c r="B455" s="881"/>
      <c r="C455" s="882" t="s">
        <v>934</v>
      </c>
      <c r="D455" s="883" t="s">
        <v>15</v>
      </c>
      <c r="E455" s="884" t="s">
        <v>871</v>
      </c>
      <c r="F455" s="884" t="s">
        <v>617</v>
      </c>
      <c r="G455" s="884" t="s">
        <v>871</v>
      </c>
    </row>
    <row r="456" spans="1:7" x14ac:dyDescent="0.2">
      <c r="A456" s="881"/>
      <c r="B456" s="881"/>
      <c r="C456" s="882" t="s">
        <v>1044</v>
      </c>
      <c r="D456" s="883" t="s">
        <v>1045</v>
      </c>
      <c r="E456" s="884" t="s">
        <v>648</v>
      </c>
      <c r="F456" s="884" t="s">
        <v>617</v>
      </c>
      <c r="G456" s="884" t="s">
        <v>648</v>
      </c>
    </row>
    <row r="457" spans="1:7" x14ac:dyDescent="0.2">
      <c r="A457" s="881"/>
      <c r="B457" s="881"/>
      <c r="C457" s="882" t="s">
        <v>219</v>
      </c>
      <c r="D457" s="883" t="s">
        <v>16</v>
      </c>
      <c r="E457" s="884" t="s">
        <v>1468</v>
      </c>
      <c r="F457" s="884" t="s">
        <v>617</v>
      </c>
      <c r="G457" s="884" t="s">
        <v>1468</v>
      </c>
    </row>
    <row r="458" spans="1:7" x14ac:dyDescent="0.2">
      <c r="A458" s="881"/>
      <c r="B458" s="881"/>
      <c r="C458" s="882" t="s">
        <v>222</v>
      </c>
      <c r="D458" s="883" t="s">
        <v>17</v>
      </c>
      <c r="E458" s="884" t="s">
        <v>1469</v>
      </c>
      <c r="F458" s="884" t="s">
        <v>617</v>
      </c>
      <c r="G458" s="884" t="s">
        <v>1469</v>
      </c>
    </row>
    <row r="459" spans="1:7" x14ac:dyDescent="0.2">
      <c r="A459" s="881"/>
      <c r="B459" s="881"/>
      <c r="C459" s="882" t="s">
        <v>202</v>
      </c>
      <c r="D459" s="883" t="s">
        <v>40</v>
      </c>
      <c r="E459" s="884" t="s">
        <v>887</v>
      </c>
      <c r="F459" s="884" t="s">
        <v>617</v>
      </c>
      <c r="G459" s="884" t="s">
        <v>887</v>
      </c>
    </row>
    <row r="460" spans="1:7" x14ac:dyDescent="0.2">
      <c r="A460" s="881"/>
      <c r="B460" s="881"/>
      <c r="C460" s="882" t="s">
        <v>140</v>
      </c>
      <c r="D460" s="883" t="s">
        <v>18</v>
      </c>
      <c r="E460" s="884" t="s">
        <v>723</v>
      </c>
      <c r="F460" s="884" t="s">
        <v>617</v>
      </c>
      <c r="G460" s="884" t="s">
        <v>723</v>
      </c>
    </row>
    <row r="461" spans="1:7" x14ac:dyDescent="0.2">
      <c r="A461" s="881"/>
      <c r="B461" s="881"/>
      <c r="C461" s="882" t="s">
        <v>241</v>
      </c>
      <c r="D461" s="883" t="s">
        <v>41</v>
      </c>
      <c r="E461" s="884" t="s">
        <v>1470</v>
      </c>
      <c r="F461" s="884" t="s">
        <v>617</v>
      </c>
      <c r="G461" s="884" t="s">
        <v>1470</v>
      </c>
    </row>
    <row r="462" spans="1:7" x14ac:dyDescent="0.2">
      <c r="A462" s="881"/>
      <c r="B462" s="881"/>
      <c r="C462" s="882" t="s">
        <v>147</v>
      </c>
      <c r="D462" s="883" t="s">
        <v>19</v>
      </c>
      <c r="E462" s="884" t="s">
        <v>856</v>
      </c>
      <c r="F462" s="884" t="s">
        <v>617</v>
      </c>
      <c r="G462" s="884" t="s">
        <v>856</v>
      </c>
    </row>
    <row r="463" spans="1:7" ht="22.5" x14ac:dyDescent="0.2">
      <c r="A463" s="881"/>
      <c r="B463" s="881"/>
      <c r="C463" s="882" t="s">
        <v>249</v>
      </c>
      <c r="D463" s="883" t="s">
        <v>1068</v>
      </c>
      <c r="E463" s="884" t="s">
        <v>710</v>
      </c>
      <c r="F463" s="884" t="s">
        <v>617</v>
      </c>
      <c r="G463" s="884" t="s">
        <v>710</v>
      </c>
    </row>
    <row r="464" spans="1:7" ht="22.5" x14ac:dyDescent="0.2">
      <c r="A464" s="881"/>
      <c r="B464" s="881"/>
      <c r="C464" s="882" t="s">
        <v>1078</v>
      </c>
      <c r="D464" s="883" t="s">
        <v>43</v>
      </c>
      <c r="E464" s="884" t="s">
        <v>1471</v>
      </c>
      <c r="F464" s="884" t="s">
        <v>617</v>
      </c>
      <c r="G464" s="884" t="s">
        <v>1471</v>
      </c>
    </row>
    <row r="465" spans="1:7" ht="67.5" x14ac:dyDescent="0.2">
      <c r="A465" s="881"/>
      <c r="B465" s="881"/>
      <c r="C465" s="882" t="s">
        <v>1472</v>
      </c>
      <c r="D465" s="883" t="s">
        <v>1473</v>
      </c>
      <c r="E465" s="884" t="s">
        <v>683</v>
      </c>
      <c r="F465" s="884" t="s">
        <v>617</v>
      </c>
      <c r="G465" s="884" t="s">
        <v>683</v>
      </c>
    </row>
    <row r="466" spans="1:7" ht="22.5" x14ac:dyDescent="0.2">
      <c r="A466" s="881"/>
      <c r="B466" s="881"/>
      <c r="C466" s="882" t="s">
        <v>1021</v>
      </c>
      <c r="D466" s="883" t="s">
        <v>1022</v>
      </c>
      <c r="E466" s="884" t="s">
        <v>795</v>
      </c>
      <c r="F466" s="884" t="s">
        <v>617</v>
      </c>
      <c r="G466" s="884" t="s">
        <v>795</v>
      </c>
    </row>
    <row r="467" spans="1:7" ht="56.25" x14ac:dyDescent="0.2">
      <c r="A467" s="877"/>
      <c r="B467" s="886" t="s">
        <v>888</v>
      </c>
      <c r="C467" s="878"/>
      <c r="D467" s="879" t="s">
        <v>889</v>
      </c>
      <c r="E467" s="880" t="s">
        <v>1474</v>
      </c>
      <c r="F467" s="880" t="s">
        <v>891</v>
      </c>
      <c r="G467" s="880" t="s">
        <v>1475</v>
      </c>
    </row>
    <row r="468" spans="1:7" ht="67.5" x14ac:dyDescent="0.2">
      <c r="A468" s="881"/>
      <c r="B468" s="881"/>
      <c r="C468" s="882" t="s">
        <v>831</v>
      </c>
      <c r="D468" s="883" t="s">
        <v>1376</v>
      </c>
      <c r="E468" s="884" t="s">
        <v>630</v>
      </c>
      <c r="F468" s="884" t="s">
        <v>617</v>
      </c>
      <c r="G468" s="884" t="s">
        <v>630</v>
      </c>
    </row>
    <row r="469" spans="1:7" ht="22.5" x14ac:dyDescent="0.2">
      <c r="A469" s="881"/>
      <c r="B469" s="881"/>
      <c r="C469" s="882" t="s">
        <v>834</v>
      </c>
      <c r="D469" s="883" t="s">
        <v>1377</v>
      </c>
      <c r="E469" s="884" t="s">
        <v>617</v>
      </c>
      <c r="F469" s="884" t="s">
        <v>617</v>
      </c>
      <c r="G469" s="884" t="s">
        <v>617</v>
      </c>
    </row>
    <row r="470" spans="1:7" x14ac:dyDescent="0.2">
      <c r="A470" s="881"/>
      <c r="B470" s="881"/>
      <c r="C470" s="882" t="s">
        <v>1383</v>
      </c>
      <c r="D470" s="883" t="s">
        <v>32</v>
      </c>
      <c r="E470" s="884" t="s">
        <v>1476</v>
      </c>
      <c r="F470" s="884" t="s">
        <v>1477</v>
      </c>
      <c r="G470" s="884" t="s">
        <v>1478</v>
      </c>
    </row>
    <row r="471" spans="1:7" x14ac:dyDescent="0.2">
      <c r="A471" s="881"/>
      <c r="B471" s="881"/>
      <c r="C471" s="882" t="s">
        <v>934</v>
      </c>
      <c r="D471" s="883" t="s">
        <v>15</v>
      </c>
      <c r="E471" s="884" t="s">
        <v>1479</v>
      </c>
      <c r="F471" s="884" t="s">
        <v>1480</v>
      </c>
      <c r="G471" s="884" t="s">
        <v>1481</v>
      </c>
    </row>
    <row r="472" spans="1:7" x14ac:dyDescent="0.2">
      <c r="A472" s="881"/>
      <c r="B472" s="881"/>
      <c r="C472" s="882" t="s">
        <v>1044</v>
      </c>
      <c r="D472" s="883" t="s">
        <v>1045</v>
      </c>
      <c r="E472" s="884" t="s">
        <v>1482</v>
      </c>
      <c r="F472" s="884" t="s">
        <v>617</v>
      </c>
      <c r="G472" s="884" t="s">
        <v>1482</v>
      </c>
    </row>
    <row r="473" spans="1:7" x14ac:dyDescent="0.2">
      <c r="A473" s="881"/>
      <c r="B473" s="881"/>
      <c r="C473" s="882" t="s">
        <v>219</v>
      </c>
      <c r="D473" s="883" t="s">
        <v>16</v>
      </c>
      <c r="E473" s="884" t="s">
        <v>1483</v>
      </c>
      <c r="F473" s="884" t="s">
        <v>1484</v>
      </c>
      <c r="G473" s="884" t="s">
        <v>1485</v>
      </c>
    </row>
    <row r="474" spans="1:7" x14ac:dyDescent="0.2">
      <c r="A474" s="881"/>
      <c r="B474" s="881"/>
      <c r="C474" s="882" t="s">
        <v>222</v>
      </c>
      <c r="D474" s="883" t="s">
        <v>17</v>
      </c>
      <c r="E474" s="884" t="s">
        <v>1486</v>
      </c>
      <c r="F474" s="884" t="s">
        <v>1487</v>
      </c>
      <c r="G474" s="884" t="s">
        <v>1488</v>
      </c>
    </row>
    <row r="475" spans="1:7" x14ac:dyDescent="0.2">
      <c r="A475" s="881"/>
      <c r="B475" s="881"/>
      <c r="C475" s="882" t="s">
        <v>140</v>
      </c>
      <c r="D475" s="883" t="s">
        <v>18</v>
      </c>
      <c r="E475" s="884" t="s">
        <v>1489</v>
      </c>
      <c r="F475" s="884" t="s">
        <v>1235</v>
      </c>
      <c r="G475" s="884" t="s">
        <v>1490</v>
      </c>
    </row>
    <row r="476" spans="1:7" x14ac:dyDescent="0.2">
      <c r="A476" s="881"/>
      <c r="B476" s="881"/>
      <c r="C476" s="882" t="s">
        <v>241</v>
      </c>
      <c r="D476" s="883" t="s">
        <v>41</v>
      </c>
      <c r="E476" s="884" t="s">
        <v>1491</v>
      </c>
      <c r="F476" s="884" t="s">
        <v>968</v>
      </c>
      <c r="G476" s="884" t="s">
        <v>1492</v>
      </c>
    </row>
    <row r="477" spans="1:7" x14ac:dyDescent="0.2">
      <c r="A477" s="881"/>
      <c r="B477" s="881"/>
      <c r="C477" s="882" t="s">
        <v>147</v>
      </c>
      <c r="D477" s="883" t="s">
        <v>19</v>
      </c>
      <c r="E477" s="884" t="s">
        <v>909</v>
      </c>
      <c r="F477" s="884" t="s">
        <v>710</v>
      </c>
      <c r="G477" s="884" t="s">
        <v>1493</v>
      </c>
    </row>
    <row r="478" spans="1:7" ht="22.5" x14ac:dyDescent="0.2">
      <c r="A478" s="881"/>
      <c r="B478" s="881"/>
      <c r="C478" s="882" t="s">
        <v>249</v>
      </c>
      <c r="D478" s="883" t="s">
        <v>1068</v>
      </c>
      <c r="E478" s="884" t="s">
        <v>669</v>
      </c>
      <c r="F478" s="884" t="s">
        <v>1494</v>
      </c>
      <c r="G478" s="884" t="s">
        <v>683</v>
      </c>
    </row>
    <row r="479" spans="1:7" ht="22.5" x14ac:dyDescent="0.2">
      <c r="A479" s="881"/>
      <c r="B479" s="881"/>
      <c r="C479" s="882" t="s">
        <v>1078</v>
      </c>
      <c r="D479" s="883" t="s">
        <v>43</v>
      </c>
      <c r="E479" s="884" t="s">
        <v>1495</v>
      </c>
      <c r="F479" s="884" t="s">
        <v>617</v>
      </c>
      <c r="G479" s="884" t="s">
        <v>1495</v>
      </c>
    </row>
    <row r="480" spans="1:7" ht="67.5" x14ac:dyDescent="0.2">
      <c r="A480" s="881"/>
      <c r="B480" s="881"/>
      <c r="C480" s="882" t="s">
        <v>1472</v>
      </c>
      <c r="D480" s="883" t="s">
        <v>1473</v>
      </c>
      <c r="E480" s="884" t="s">
        <v>893</v>
      </c>
      <c r="F480" s="884" t="s">
        <v>617</v>
      </c>
      <c r="G480" s="884" t="s">
        <v>893</v>
      </c>
    </row>
    <row r="481" spans="1:7" ht="22.5" x14ac:dyDescent="0.2">
      <c r="A481" s="881"/>
      <c r="B481" s="881"/>
      <c r="C481" s="882" t="s">
        <v>1021</v>
      </c>
      <c r="D481" s="883" t="s">
        <v>1022</v>
      </c>
      <c r="E481" s="884" t="s">
        <v>916</v>
      </c>
      <c r="F481" s="884" t="s">
        <v>617</v>
      </c>
      <c r="G481" s="884" t="s">
        <v>916</v>
      </c>
    </row>
    <row r="482" spans="1:7" ht="15" x14ac:dyDescent="0.2">
      <c r="A482" s="877"/>
      <c r="B482" s="886" t="s">
        <v>897</v>
      </c>
      <c r="C482" s="878"/>
      <c r="D482" s="879" t="s">
        <v>46</v>
      </c>
      <c r="E482" s="880" t="s">
        <v>898</v>
      </c>
      <c r="F482" s="880" t="s">
        <v>617</v>
      </c>
      <c r="G482" s="880" t="s">
        <v>898</v>
      </c>
    </row>
    <row r="483" spans="1:7" x14ac:dyDescent="0.2">
      <c r="A483" s="881"/>
      <c r="B483" s="881"/>
      <c r="C483" s="882" t="s">
        <v>934</v>
      </c>
      <c r="D483" s="883" t="s">
        <v>15</v>
      </c>
      <c r="E483" s="884" t="s">
        <v>1496</v>
      </c>
      <c r="F483" s="884" t="s">
        <v>617</v>
      </c>
      <c r="G483" s="884" t="s">
        <v>1496</v>
      </c>
    </row>
    <row r="484" spans="1:7" x14ac:dyDescent="0.2">
      <c r="A484" s="881"/>
      <c r="B484" s="881"/>
      <c r="C484" s="882" t="s">
        <v>219</v>
      </c>
      <c r="D484" s="883" t="s">
        <v>16</v>
      </c>
      <c r="E484" s="884" t="s">
        <v>1497</v>
      </c>
      <c r="F484" s="884" t="s">
        <v>617</v>
      </c>
      <c r="G484" s="884" t="s">
        <v>1497</v>
      </c>
    </row>
    <row r="485" spans="1:7" x14ac:dyDescent="0.2">
      <c r="A485" s="881"/>
      <c r="B485" s="881"/>
      <c r="C485" s="882" t="s">
        <v>222</v>
      </c>
      <c r="D485" s="883" t="s">
        <v>17</v>
      </c>
      <c r="E485" s="884" t="s">
        <v>1498</v>
      </c>
      <c r="F485" s="884" t="s">
        <v>617</v>
      </c>
      <c r="G485" s="884" t="s">
        <v>1498</v>
      </c>
    </row>
    <row r="486" spans="1:7" ht="15" x14ac:dyDescent="0.2">
      <c r="A486" s="877"/>
      <c r="B486" s="886" t="s">
        <v>899</v>
      </c>
      <c r="C486" s="878"/>
      <c r="D486" s="879" t="s">
        <v>599</v>
      </c>
      <c r="E486" s="880" t="s">
        <v>1499</v>
      </c>
      <c r="F486" s="880" t="s">
        <v>900</v>
      </c>
      <c r="G486" s="880" t="s">
        <v>1500</v>
      </c>
    </row>
    <row r="487" spans="1:7" ht="22.5" x14ac:dyDescent="0.2">
      <c r="A487" s="881"/>
      <c r="B487" s="881"/>
      <c r="C487" s="882" t="s">
        <v>1036</v>
      </c>
      <c r="D487" s="883" t="s">
        <v>1037</v>
      </c>
      <c r="E487" s="884" t="s">
        <v>1501</v>
      </c>
      <c r="F487" s="884" t="s">
        <v>617</v>
      </c>
      <c r="G487" s="884" t="s">
        <v>1501</v>
      </c>
    </row>
    <row r="488" spans="1:7" x14ac:dyDescent="0.2">
      <c r="A488" s="881"/>
      <c r="B488" s="881"/>
      <c r="C488" s="882" t="s">
        <v>934</v>
      </c>
      <c r="D488" s="883" t="s">
        <v>15</v>
      </c>
      <c r="E488" s="884" t="s">
        <v>1502</v>
      </c>
      <c r="F488" s="884" t="s">
        <v>900</v>
      </c>
      <c r="G488" s="884" t="s">
        <v>1503</v>
      </c>
    </row>
    <row r="489" spans="1:7" x14ac:dyDescent="0.2">
      <c r="A489" s="881"/>
      <c r="B489" s="881"/>
      <c r="C489" s="882" t="s">
        <v>1044</v>
      </c>
      <c r="D489" s="883" t="s">
        <v>1045</v>
      </c>
      <c r="E489" s="884" t="s">
        <v>1504</v>
      </c>
      <c r="F489" s="884" t="s">
        <v>617</v>
      </c>
      <c r="G489" s="884" t="s">
        <v>1504</v>
      </c>
    </row>
    <row r="490" spans="1:7" x14ac:dyDescent="0.2">
      <c r="A490" s="881"/>
      <c r="B490" s="881"/>
      <c r="C490" s="882" t="s">
        <v>219</v>
      </c>
      <c r="D490" s="883" t="s">
        <v>16</v>
      </c>
      <c r="E490" s="884" t="s">
        <v>1505</v>
      </c>
      <c r="F490" s="884" t="s">
        <v>617</v>
      </c>
      <c r="G490" s="884" t="s">
        <v>1505</v>
      </c>
    </row>
    <row r="491" spans="1:7" x14ac:dyDescent="0.2">
      <c r="A491" s="881"/>
      <c r="B491" s="881"/>
      <c r="C491" s="882" t="s">
        <v>222</v>
      </c>
      <c r="D491" s="883" t="s">
        <v>17</v>
      </c>
      <c r="E491" s="884" t="s">
        <v>1506</v>
      </c>
      <c r="F491" s="884" t="s">
        <v>617</v>
      </c>
      <c r="G491" s="884" t="s">
        <v>1506</v>
      </c>
    </row>
    <row r="492" spans="1:7" x14ac:dyDescent="0.2">
      <c r="A492" s="881"/>
      <c r="B492" s="881"/>
      <c r="C492" s="882" t="s">
        <v>140</v>
      </c>
      <c r="D492" s="883" t="s">
        <v>18</v>
      </c>
      <c r="E492" s="884" t="s">
        <v>916</v>
      </c>
      <c r="F492" s="884" t="s">
        <v>617</v>
      </c>
      <c r="G492" s="884" t="s">
        <v>916</v>
      </c>
    </row>
    <row r="493" spans="1:7" x14ac:dyDescent="0.2">
      <c r="A493" s="881"/>
      <c r="B493" s="881"/>
      <c r="C493" s="882" t="s">
        <v>1075</v>
      </c>
      <c r="D493" s="883" t="s">
        <v>1076</v>
      </c>
      <c r="E493" s="884" t="s">
        <v>916</v>
      </c>
      <c r="F493" s="884" t="s">
        <v>617</v>
      </c>
      <c r="G493" s="884" t="s">
        <v>916</v>
      </c>
    </row>
    <row r="494" spans="1:7" ht="22.5" x14ac:dyDescent="0.2">
      <c r="A494" s="881"/>
      <c r="B494" s="881"/>
      <c r="C494" s="882" t="s">
        <v>1078</v>
      </c>
      <c r="D494" s="883" t="s">
        <v>43</v>
      </c>
      <c r="E494" s="884" t="s">
        <v>1507</v>
      </c>
      <c r="F494" s="884" t="s">
        <v>617</v>
      </c>
      <c r="G494" s="884" t="s">
        <v>1507</v>
      </c>
    </row>
    <row r="495" spans="1:7" ht="15" x14ac:dyDescent="0.2">
      <c r="A495" s="877"/>
      <c r="B495" s="886" t="s">
        <v>1508</v>
      </c>
      <c r="C495" s="878"/>
      <c r="D495" s="879" t="s">
        <v>1509</v>
      </c>
      <c r="E495" s="880" t="s">
        <v>1510</v>
      </c>
      <c r="F495" s="880" t="s">
        <v>710</v>
      </c>
      <c r="G495" s="880" t="s">
        <v>1511</v>
      </c>
    </row>
    <row r="496" spans="1:7" ht="33.75" x14ac:dyDescent="0.2">
      <c r="A496" s="881"/>
      <c r="B496" s="881"/>
      <c r="C496" s="882" t="s">
        <v>1240</v>
      </c>
      <c r="D496" s="883" t="s">
        <v>1241</v>
      </c>
      <c r="E496" s="884" t="s">
        <v>1510</v>
      </c>
      <c r="F496" s="884" t="s">
        <v>710</v>
      </c>
      <c r="G496" s="884" t="s">
        <v>1511</v>
      </c>
    </row>
    <row r="497" spans="1:7" ht="22.5" x14ac:dyDescent="0.2">
      <c r="A497" s="877"/>
      <c r="B497" s="886" t="s">
        <v>1512</v>
      </c>
      <c r="C497" s="878"/>
      <c r="D497" s="879" t="s">
        <v>1513</v>
      </c>
      <c r="E497" s="880" t="s">
        <v>1514</v>
      </c>
      <c r="F497" s="880" t="s">
        <v>916</v>
      </c>
      <c r="G497" s="880" t="s">
        <v>1515</v>
      </c>
    </row>
    <row r="498" spans="1:7" ht="33.75" x14ac:dyDescent="0.2">
      <c r="A498" s="881"/>
      <c r="B498" s="881"/>
      <c r="C498" s="882" t="s">
        <v>1240</v>
      </c>
      <c r="D498" s="883" t="s">
        <v>1241</v>
      </c>
      <c r="E498" s="884" t="s">
        <v>1514</v>
      </c>
      <c r="F498" s="884" t="s">
        <v>916</v>
      </c>
      <c r="G498" s="884" t="s">
        <v>1515</v>
      </c>
    </row>
    <row r="499" spans="1:7" ht="15" x14ac:dyDescent="0.2">
      <c r="A499" s="877"/>
      <c r="B499" s="886" t="s">
        <v>901</v>
      </c>
      <c r="C499" s="878"/>
      <c r="D499" s="879" t="s">
        <v>13</v>
      </c>
      <c r="E499" s="880" t="s">
        <v>617</v>
      </c>
      <c r="F499" s="880" t="s">
        <v>617</v>
      </c>
      <c r="G499" s="880" t="s">
        <v>617</v>
      </c>
    </row>
    <row r="500" spans="1:7" x14ac:dyDescent="0.2">
      <c r="A500" s="881"/>
      <c r="B500" s="881"/>
      <c r="C500" s="882" t="s">
        <v>1383</v>
      </c>
      <c r="D500" s="883" t="s">
        <v>32</v>
      </c>
      <c r="E500" s="884" t="s">
        <v>617</v>
      </c>
      <c r="F500" s="884" t="s">
        <v>617</v>
      </c>
      <c r="G500" s="884" t="s">
        <v>617</v>
      </c>
    </row>
    <row r="501" spans="1:7" x14ac:dyDescent="0.2">
      <c r="A501" s="881"/>
      <c r="B501" s="881"/>
      <c r="C501" s="882" t="s">
        <v>934</v>
      </c>
      <c r="D501" s="883" t="s">
        <v>15</v>
      </c>
      <c r="E501" s="884" t="s">
        <v>617</v>
      </c>
      <c r="F501" s="884" t="s">
        <v>617</v>
      </c>
      <c r="G501" s="884" t="s">
        <v>617</v>
      </c>
    </row>
    <row r="502" spans="1:7" x14ac:dyDescent="0.2">
      <c r="A502" s="881"/>
      <c r="B502" s="881"/>
      <c r="C502" s="882" t="s">
        <v>219</v>
      </c>
      <c r="D502" s="883" t="s">
        <v>16</v>
      </c>
      <c r="E502" s="884" t="s">
        <v>617</v>
      </c>
      <c r="F502" s="884" t="s">
        <v>617</v>
      </c>
      <c r="G502" s="884" t="s">
        <v>617</v>
      </c>
    </row>
    <row r="503" spans="1:7" x14ac:dyDescent="0.2">
      <c r="A503" s="881"/>
      <c r="B503" s="881"/>
      <c r="C503" s="882" t="s">
        <v>222</v>
      </c>
      <c r="D503" s="883" t="s">
        <v>17</v>
      </c>
      <c r="E503" s="884" t="s">
        <v>617</v>
      </c>
      <c r="F503" s="884" t="s">
        <v>617</v>
      </c>
      <c r="G503" s="884" t="s">
        <v>617</v>
      </c>
    </row>
    <row r="504" spans="1:7" x14ac:dyDescent="0.2">
      <c r="A504" s="881"/>
      <c r="B504" s="881"/>
      <c r="C504" s="882" t="s">
        <v>140</v>
      </c>
      <c r="D504" s="883" t="s">
        <v>18</v>
      </c>
      <c r="E504" s="884" t="s">
        <v>617</v>
      </c>
      <c r="F504" s="884" t="s">
        <v>617</v>
      </c>
      <c r="G504" s="884" t="s">
        <v>617</v>
      </c>
    </row>
    <row r="505" spans="1:7" x14ac:dyDescent="0.2">
      <c r="A505" s="881"/>
      <c r="B505" s="881"/>
      <c r="C505" s="882" t="s">
        <v>241</v>
      </c>
      <c r="D505" s="883" t="s">
        <v>41</v>
      </c>
      <c r="E505" s="884" t="s">
        <v>617</v>
      </c>
      <c r="F505" s="884" t="s">
        <v>617</v>
      </c>
      <c r="G505" s="884" t="s">
        <v>617</v>
      </c>
    </row>
    <row r="506" spans="1:7" ht="22.5" x14ac:dyDescent="0.2">
      <c r="A506" s="874" t="s">
        <v>199</v>
      </c>
      <c r="B506" s="874"/>
      <c r="C506" s="874"/>
      <c r="D506" s="875" t="s">
        <v>91</v>
      </c>
      <c r="E506" s="876" t="s">
        <v>1516</v>
      </c>
      <c r="F506" s="876" t="s">
        <v>617</v>
      </c>
      <c r="G506" s="876" t="s">
        <v>1516</v>
      </c>
    </row>
    <row r="507" spans="1:7" ht="15" x14ac:dyDescent="0.2">
      <c r="A507" s="877"/>
      <c r="B507" s="886" t="s">
        <v>554</v>
      </c>
      <c r="C507" s="878"/>
      <c r="D507" s="879" t="s">
        <v>92</v>
      </c>
      <c r="E507" s="880" t="s">
        <v>1517</v>
      </c>
      <c r="F507" s="880" t="s">
        <v>617</v>
      </c>
      <c r="G507" s="880" t="s">
        <v>1517</v>
      </c>
    </row>
    <row r="508" spans="1:7" ht="45" x14ac:dyDescent="0.2">
      <c r="A508" s="881"/>
      <c r="B508" s="881"/>
      <c r="C508" s="882" t="s">
        <v>1356</v>
      </c>
      <c r="D508" s="883" t="s">
        <v>1357</v>
      </c>
      <c r="E508" s="884" t="s">
        <v>617</v>
      </c>
      <c r="F508" s="884" t="s">
        <v>617</v>
      </c>
      <c r="G508" s="884" t="s">
        <v>617</v>
      </c>
    </row>
    <row r="509" spans="1:7" x14ac:dyDescent="0.2">
      <c r="A509" s="881"/>
      <c r="B509" s="881"/>
      <c r="C509" s="882" t="s">
        <v>202</v>
      </c>
      <c r="D509" s="883" t="s">
        <v>40</v>
      </c>
      <c r="E509" s="884" t="s">
        <v>635</v>
      </c>
      <c r="F509" s="884" t="s">
        <v>617</v>
      </c>
      <c r="G509" s="884" t="s">
        <v>635</v>
      </c>
    </row>
    <row r="510" spans="1:7" x14ac:dyDescent="0.2">
      <c r="A510" s="881"/>
      <c r="B510" s="881"/>
      <c r="C510" s="882" t="s">
        <v>140</v>
      </c>
      <c r="D510" s="883" t="s">
        <v>18</v>
      </c>
      <c r="E510" s="884" t="s">
        <v>738</v>
      </c>
      <c r="F510" s="884" t="s">
        <v>617</v>
      </c>
      <c r="G510" s="884" t="s">
        <v>738</v>
      </c>
    </row>
    <row r="511" spans="1:7" x14ac:dyDescent="0.2">
      <c r="A511" s="881"/>
      <c r="B511" s="881"/>
      <c r="C511" s="882" t="s">
        <v>147</v>
      </c>
      <c r="D511" s="883" t="s">
        <v>19</v>
      </c>
      <c r="E511" s="884" t="s">
        <v>1518</v>
      </c>
      <c r="F511" s="884" t="s">
        <v>617</v>
      </c>
      <c r="G511" s="884" t="s">
        <v>1518</v>
      </c>
    </row>
    <row r="512" spans="1:7" ht="56.25" x14ac:dyDescent="0.2">
      <c r="A512" s="881"/>
      <c r="B512" s="881"/>
      <c r="C512" s="882" t="s">
        <v>513</v>
      </c>
      <c r="D512" s="883" t="s">
        <v>1128</v>
      </c>
      <c r="E512" s="884" t="s">
        <v>1519</v>
      </c>
      <c r="F512" s="884" t="s">
        <v>617</v>
      </c>
      <c r="G512" s="884" t="s">
        <v>1519</v>
      </c>
    </row>
    <row r="513" spans="1:7" ht="15" x14ac:dyDescent="0.2">
      <c r="A513" s="877"/>
      <c r="B513" s="886" t="s">
        <v>903</v>
      </c>
      <c r="C513" s="878"/>
      <c r="D513" s="879" t="s">
        <v>93</v>
      </c>
      <c r="E513" s="880" t="s">
        <v>1520</v>
      </c>
      <c r="F513" s="880" t="s">
        <v>617</v>
      </c>
      <c r="G513" s="880" t="s">
        <v>1520</v>
      </c>
    </row>
    <row r="514" spans="1:7" ht="45" x14ac:dyDescent="0.2">
      <c r="A514" s="881"/>
      <c r="B514" s="881"/>
      <c r="C514" s="882" t="s">
        <v>1257</v>
      </c>
      <c r="D514" s="883" t="s">
        <v>1258</v>
      </c>
      <c r="E514" s="884" t="s">
        <v>723</v>
      </c>
      <c r="F514" s="884" t="s">
        <v>617</v>
      </c>
      <c r="G514" s="884" t="s">
        <v>723</v>
      </c>
    </row>
    <row r="515" spans="1:7" x14ac:dyDescent="0.2">
      <c r="A515" s="881"/>
      <c r="B515" s="881"/>
      <c r="C515" s="882" t="s">
        <v>934</v>
      </c>
      <c r="D515" s="883" t="s">
        <v>15</v>
      </c>
      <c r="E515" s="884" t="s">
        <v>1521</v>
      </c>
      <c r="F515" s="884" t="s">
        <v>617</v>
      </c>
      <c r="G515" s="884" t="s">
        <v>1521</v>
      </c>
    </row>
    <row r="516" spans="1:7" x14ac:dyDescent="0.2">
      <c r="A516" s="881"/>
      <c r="B516" s="881"/>
      <c r="C516" s="882" t="s">
        <v>1044</v>
      </c>
      <c r="D516" s="883" t="s">
        <v>1045</v>
      </c>
      <c r="E516" s="884" t="s">
        <v>1522</v>
      </c>
      <c r="F516" s="884" t="s">
        <v>617</v>
      </c>
      <c r="G516" s="884" t="s">
        <v>1522</v>
      </c>
    </row>
    <row r="517" spans="1:7" x14ac:dyDescent="0.2">
      <c r="A517" s="881"/>
      <c r="B517" s="881"/>
      <c r="C517" s="882" t="s">
        <v>219</v>
      </c>
      <c r="D517" s="883" t="s">
        <v>16</v>
      </c>
      <c r="E517" s="884" t="s">
        <v>1523</v>
      </c>
      <c r="F517" s="884" t="s">
        <v>617</v>
      </c>
      <c r="G517" s="884" t="s">
        <v>1523</v>
      </c>
    </row>
    <row r="518" spans="1:7" x14ac:dyDescent="0.2">
      <c r="A518" s="881"/>
      <c r="B518" s="881"/>
      <c r="C518" s="882" t="s">
        <v>222</v>
      </c>
      <c r="D518" s="883" t="s">
        <v>17</v>
      </c>
      <c r="E518" s="884" t="s">
        <v>1524</v>
      </c>
      <c r="F518" s="884" t="s">
        <v>617</v>
      </c>
      <c r="G518" s="884" t="s">
        <v>1524</v>
      </c>
    </row>
    <row r="519" spans="1:7" x14ac:dyDescent="0.2">
      <c r="A519" s="881"/>
      <c r="B519" s="881"/>
      <c r="C519" s="882" t="s">
        <v>140</v>
      </c>
      <c r="D519" s="883" t="s">
        <v>18</v>
      </c>
      <c r="E519" s="884" t="s">
        <v>1525</v>
      </c>
      <c r="F519" s="884" t="s">
        <v>617</v>
      </c>
      <c r="G519" s="884" t="s">
        <v>1525</v>
      </c>
    </row>
    <row r="520" spans="1:7" x14ac:dyDescent="0.2">
      <c r="A520" s="881"/>
      <c r="B520" s="881"/>
      <c r="C520" s="882" t="s">
        <v>147</v>
      </c>
      <c r="D520" s="883" t="s">
        <v>19</v>
      </c>
      <c r="E520" s="884" t="s">
        <v>1526</v>
      </c>
      <c r="F520" s="884" t="s">
        <v>617</v>
      </c>
      <c r="G520" s="884" t="s">
        <v>1526</v>
      </c>
    </row>
    <row r="521" spans="1:7" x14ac:dyDescent="0.2">
      <c r="A521" s="881"/>
      <c r="B521" s="881"/>
      <c r="C521" s="882" t="s">
        <v>1075</v>
      </c>
      <c r="D521" s="883" t="s">
        <v>1076</v>
      </c>
      <c r="E521" s="884" t="s">
        <v>683</v>
      </c>
      <c r="F521" s="884" t="s">
        <v>617</v>
      </c>
      <c r="G521" s="884" t="s">
        <v>683</v>
      </c>
    </row>
    <row r="522" spans="1:7" x14ac:dyDescent="0.2">
      <c r="A522" s="881"/>
      <c r="B522" s="881"/>
      <c r="C522" s="882" t="s">
        <v>950</v>
      </c>
      <c r="D522" s="883" t="s">
        <v>20</v>
      </c>
      <c r="E522" s="884" t="s">
        <v>852</v>
      </c>
      <c r="F522" s="884" t="s">
        <v>617</v>
      </c>
      <c r="G522" s="884" t="s">
        <v>852</v>
      </c>
    </row>
    <row r="523" spans="1:7" ht="22.5" x14ac:dyDescent="0.2">
      <c r="A523" s="881"/>
      <c r="B523" s="881"/>
      <c r="C523" s="882" t="s">
        <v>1078</v>
      </c>
      <c r="D523" s="883" t="s">
        <v>43</v>
      </c>
      <c r="E523" s="884" t="s">
        <v>1527</v>
      </c>
      <c r="F523" s="884" t="s">
        <v>617</v>
      </c>
      <c r="G523" s="884" t="s">
        <v>1527</v>
      </c>
    </row>
    <row r="524" spans="1:7" ht="22.5" x14ac:dyDescent="0.2">
      <c r="A524" s="881"/>
      <c r="B524" s="881"/>
      <c r="C524" s="882" t="s">
        <v>1021</v>
      </c>
      <c r="D524" s="883" t="s">
        <v>1022</v>
      </c>
      <c r="E524" s="884" t="s">
        <v>1528</v>
      </c>
      <c r="F524" s="884" t="s">
        <v>617</v>
      </c>
      <c r="G524" s="884" t="s">
        <v>1528</v>
      </c>
    </row>
    <row r="525" spans="1:7" ht="15" x14ac:dyDescent="0.2">
      <c r="A525" s="877"/>
      <c r="B525" s="886" t="s">
        <v>1529</v>
      </c>
      <c r="C525" s="878"/>
      <c r="D525" s="879" t="s">
        <v>1530</v>
      </c>
      <c r="E525" s="880" t="s">
        <v>1531</v>
      </c>
      <c r="F525" s="880" t="s">
        <v>617</v>
      </c>
      <c r="G525" s="880" t="s">
        <v>1531</v>
      </c>
    </row>
    <row r="526" spans="1:7" x14ac:dyDescent="0.2">
      <c r="A526" s="881"/>
      <c r="B526" s="881"/>
      <c r="C526" s="882" t="s">
        <v>147</v>
      </c>
      <c r="D526" s="883" t="s">
        <v>19</v>
      </c>
      <c r="E526" s="884" t="s">
        <v>1531</v>
      </c>
      <c r="F526" s="884" t="s">
        <v>617</v>
      </c>
      <c r="G526" s="884" t="s">
        <v>1531</v>
      </c>
    </row>
    <row r="527" spans="1:7" ht="15" x14ac:dyDescent="0.2">
      <c r="A527" s="877"/>
      <c r="B527" s="886" t="s">
        <v>200</v>
      </c>
      <c r="C527" s="878"/>
      <c r="D527" s="879" t="s">
        <v>201</v>
      </c>
      <c r="E527" s="880" t="s">
        <v>1532</v>
      </c>
      <c r="F527" s="880" t="s">
        <v>617</v>
      </c>
      <c r="G527" s="880" t="s">
        <v>1532</v>
      </c>
    </row>
    <row r="528" spans="1:7" x14ac:dyDescent="0.2">
      <c r="A528" s="881"/>
      <c r="B528" s="881"/>
      <c r="C528" s="882" t="s">
        <v>202</v>
      </c>
      <c r="D528" s="883" t="s">
        <v>40</v>
      </c>
      <c r="E528" s="884" t="s">
        <v>669</v>
      </c>
      <c r="F528" s="884" t="s">
        <v>617</v>
      </c>
      <c r="G528" s="884" t="s">
        <v>669</v>
      </c>
    </row>
    <row r="529" spans="1:7" x14ac:dyDescent="0.2">
      <c r="A529" s="881"/>
      <c r="B529" s="881"/>
      <c r="C529" s="882" t="s">
        <v>140</v>
      </c>
      <c r="D529" s="883" t="s">
        <v>18</v>
      </c>
      <c r="E529" s="884" t="s">
        <v>1533</v>
      </c>
      <c r="F529" s="884" t="s">
        <v>617</v>
      </c>
      <c r="G529" s="884" t="s">
        <v>1533</v>
      </c>
    </row>
    <row r="530" spans="1:7" x14ac:dyDescent="0.2">
      <c r="A530" s="881"/>
      <c r="B530" s="881"/>
      <c r="C530" s="882" t="s">
        <v>241</v>
      </c>
      <c r="D530" s="883" t="s">
        <v>41</v>
      </c>
      <c r="E530" s="884" t="s">
        <v>795</v>
      </c>
      <c r="F530" s="884" t="s">
        <v>617</v>
      </c>
      <c r="G530" s="884" t="s">
        <v>795</v>
      </c>
    </row>
    <row r="531" spans="1:7" x14ac:dyDescent="0.2">
      <c r="A531" s="881"/>
      <c r="B531" s="881"/>
      <c r="C531" s="882" t="s">
        <v>147</v>
      </c>
      <c r="D531" s="883" t="s">
        <v>19</v>
      </c>
      <c r="E531" s="884" t="s">
        <v>1534</v>
      </c>
      <c r="F531" s="884" t="s">
        <v>617</v>
      </c>
      <c r="G531" s="884" t="s">
        <v>1534</v>
      </c>
    </row>
    <row r="532" spans="1:7" ht="22.5" x14ac:dyDescent="0.2">
      <c r="A532" s="877"/>
      <c r="B532" s="886" t="s">
        <v>557</v>
      </c>
      <c r="C532" s="878"/>
      <c r="D532" s="879" t="s">
        <v>134</v>
      </c>
      <c r="E532" s="880" t="s">
        <v>1535</v>
      </c>
      <c r="F532" s="880" t="s">
        <v>617</v>
      </c>
      <c r="G532" s="880" t="s">
        <v>1535</v>
      </c>
    </row>
    <row r="533" spans="1:7" ht="56.25" x14ac:dyDescent="0.2">
      <c r="A533" s="881"/>
      <c r="B533" s="881"/>
      <c r="C533" s="882" t="s">
        <v>513</v>
      </c>
      <c r="D533" s="883" t="s">
        <v>1128</v>
      </c>
      <c r="E533" s="884" t="s">
        <v>1535</v>
      </c>
      <c r="F533" s="884" t="s">
        <v>617</v>
      </c>
      <c r="G533" s="884" t="s">
        <v>1535</v>
      </c>
    </row>
    <row r="534" spans="1:7" ht="15" x14ac:dyDescent="0.2">
      <c r="A534" s="877"/>
      <c r="B534" s="886" t="s">
        <v>560</v>
      </c>
      <c r="C534" s="878"/>
      <c r="D534" s="879" t="s">
        <v>95</v>
      </c>
      <c r="E534" s="880" t="s">
        <v>871</v>
      </c>
      <c r="F534" s="880" t="s">
        <v>617</v>
      </c>
      <c r="G534" s="880" t="s">
        <v>871</v>
      </c>
    </row>
    <row r="535" spans="1:7" ht="45" x14ac:dyDescent="0.2">
      <c r="A535" s="881"/>
      <c r="B535" s="881"/>
      <c r="C535" s="882" t="s">
        <v>790</v>
      </c>
      <c r="D535" s="883" t="s">
        <v>961</v>
      </c>
      <c r="E535" s="884" t="s">
        <v>1536</v>
      </c>
      <c r="F535" s="884" t="s">
        <v>617</v>
      </c>
      <c r="G535" s="884" t="s">
        <v>1536</v>
      </c>
    </row>
    <row r="536" spans="1:7" x14ac:dyDescent="0.2">
      <c r="A536" s="881"/>
      <c r="B536" s="881"/>
      <c r="C536" s="882" t="s">
        <v>219</v>
      </c>
      <c r="D536" s="883" t="s">
        <v>16</v>
      </c>
      <c r="E536" s="884" t="s">
        <v>1537</v>
      </c>
      <c r="F536" s="884" t="s">
        <v>617</v>
      </c>
      <c r="G536" s="884" t="s">
        <v>1537</v>
      </c>
    </row>
    <row r="537" spans="1:7" x14ac:dyDescent="0.2">
      <c r="A537" s="881"/>
      <c r="B537" s="881"/>
      <c r="C537" s="882" t="s">
        <v>222</v>
      </c>
      <c r="D537" s="883" t="s">
        <v>17</v>
      </c>
      <c r="E537" s="884" t="s">
        <v>1538</v>
      </c>
      <c r="F537" s="884" t="s">
        <v>617</v>
      </c>
      <c r="G537" s="884" t="s">
        <v>1538</v>
      </c>
    </row>
    <row r="538" spans="1:7" x14ac:dyDescent="0.2">
      <c r="A538" s="881"/>
      <c r="B538" s="881"/>
      <c r="C538" s="882" t="s">
        <v>202</v>
      </c>
      <c r="D538" s="883" t="s">
        <v>40</v>
      </c>
      <c r="E538" s="884" t="s">
        <v>683</v>
      </c>
      <c r="F538" s="884" t="s">
        <v>617</v>
      </c>
      <c r="G538" s="884" t="s">
        <v>683</v>
      </c>
    </row>
    <row r="539" spans="1:7" x14ac:dyDescent="0.2">
      <c r="A539" s="881"/>
      <c r="B539" s="881"/>
      <c r="C539" s="882" t="s">
        <v>140</v>
      </c>
      <c r="D539" s="883" t="s">
        <v>18</v>
      </c>
      <c r="E539" s="884" t="s">
        <v>683</v>
      </c>
      <c r="F539" s="884" t="s">
        <v>617</v>
      </c>
      <c r="G539" s="884" t="s">
        <v>683</v>
      </c>
    </row>
    <row r="540" spans="1:7" x14ac:dyDescent="0.2">
      <c r="A540" s="881"/>
      <c r="B540" s="881"/>
      <c r="C540" s="882" t="s">
        <v>147</v>
      </c>
      <c r="D540" s="883" t="s">
        <v>19</v>
      </c>
      <c r="E540" s="884" t="s">
        <v>1539</v>
      </c>
      <c r="F540" s="884" t="s">
        <v>617</v>
      </c>
      <c r="G540" s="884" t="s">
        <v>1539</v>
      </c>
    </row>
    <row r="541" spans="1:7" ht="56.25" x14ac:dyDescent="0.2">
      <c r="A541" s="881"/>
      <c r="B541" s="881"/>
      <c r="C541" s="882" t="s">
        <v>427</v>
      </c>
      <c r="D541" s="883" t="s">
        <v>965</v>
      </c>
      <c r="E541" s="884" t="s">
        <v>617</v>
      </c>
      <c r="F541" s="884" t="s">
        <v>617</v>
      </c>
      <c r="G541" s="884" t="s">
        <v>617</v>
      </c>
    </row>
    <row r="542" spans="1:7" ht="15" x14ac:dyDescent="0.2">
      <c r="A542" s="877"/>
      <c r="B542" s="886" t="s">
        <v>213</v>
      </c>
      <c r="C542" s="878"/>
      <c r="D542" s="879" t="s">
        <v>214</v>
      </c>
      <c r="E542" s="880" t="s">
        <v>1540</v>
      </c>
      <c r="F542" s="880" t="s">
        <v>617</v>
      </c>
      <c r="G542" s="880" t="s">
        <v>1540</v>
      </c>
    </row>
    <row r="543" spans="1:7" x14ac:dyDescent="0.2">
      <c r="A543" s="881"/>
      <c r="B543" s="881"/>
      <c r="C543" s="882" t="s">
        <v>241</v>
      </c>
      <c r="D543" s="883" t="s">
        <v>41</v>
      </c>
      <c r="E543" s="884" t="s">
        <v>1541</v>
      </c>
      <c r="F543" s="884" t="s">
        <v>617</v>
      </c>
      <c r="G543" s="884" t="s">
        <v>1541</v>
      </c>
    </row>
    <row r="544" spans="1:7" x14ac:dyDescent="0.2">
      <c r="A544" s="881"/>
      <c r="B544" s="881"/>
      <c r="C544" s="882" t="s">
        <v>147</v>
      </c>
      <c r="D544" s="883" t="s">
        <v>19</v>
      </c>
      <c r="E544" s="884" t="s">
        <v>1542</v>
      </c>
      <c r="F544" s="884" t="s">
        <v>617</v>
      </c>
      <c r="G544" s="884" t="s">
        <v>1542</v>
      </c>
    </row>
    <row r="545" spans="1:7" ht="22.5" x14ac:dyDescent="0.2">
      <c r="A545" s="881"/>
      <c r="B545" s="881"/>
      <c r="C545" s="882" t="s">
        <v>1072</v>
      </c>
      <c r="D545" s="883" t="s">
        <v>1073</v>
      </c>
      <c r="E545" s="884" t="s">
        <v>1408</v>
      </c>
      <c r="F545" s="884" t="s">
        <v>617</v>
      </c>
      <c r="G545" s="884" t="s">
        <v>1408</v>
      </c>
    </row>
    <row r="546" spans="1:7" ht="22.5" x14ac:dyDescent="0.2">
      <c r="A546" s="881"/>
      <c r="B546" s="881"/>
      <c r="C546" s="882" t="s">
        <v>150</v>
      </c>
      <c r="D546" s="883" t="s">
        <v>192</v>
      </c>
      <c r="E546" s="884" t="s">
        <v>1543</v>
      </c>
      <c r="F546" s="884" t="s">
        <v>617</v>
      </c>
      <c r="G546" s="884" t="s">
        <v>1543</v>
      </c>
    </row>
    <row r="547" spans="1:7" ht="33.75" x14ac:dyDescent="0.2">
      <c r="A547" s="877"/>
      <c r="B547" s="886" t="s">
        <v>906</v>
      </c>
      <c r="C547" s="878"/>
      <c r="D547" s="879" t="s">
        <v>907</v>
      </c>
      <c r="E547" s="880" t="s">
        <v>1224</v>
      </c>
      <c r="F547" s="880" t="s">
        <v>617</v>
      </c>
      <c r="G547" s="880" t="s">
        <v>1224</v>
      </c>
    </row>
    <row r="548" spans="1:7" x14ac:dyDescent="0.2">
      <c r="A548" s="881"/>
      <c r="B548" s="881"/>
      <c r="C548" s="882" t="s">
        <v>950</v>
      </c>
      <c r="D548" s="883" t="s">
        <v>20</v>
      </c>
      <c r="E548" s="884" t="s">
        <v>1224</v>
      </c>
      <c r="F548" s="884" t="s">
        <v>617</v>
      </c>
      <c r="G548" s="884" t="s">
        <v>1224</v>
      </c>
    </row>
    <row r="549" spans="1:7" ht="15" x14ac:dyDescent="0.2">
      <c r="A549" s="877"/>
      <c r="B549" s="886" t="s">
        <v>571</v>
      </c>
      <c r="C549" s="878"/>
      <c r="D549" s="879" t="s">
        <v>13</v>
      </c>
      <c r="E549" s="880" t="s">
        <v>1544</v>
      </c>
      <c r="F549" s="880" t="s">
        <v>617</v>
      </c>
      <c r="G549" s="880" t="s">
        <v>1544</v>
      </c>
    </row>
    <row r="550" spans="1:7" x14ac:dyDescent="0.2">
      <c r="A550" s="881"/>
      <c r="B550" s="881"/>
      <c r="C550" s="882" t="s">
        <v>219</v>
      </c>
      <c r="D550" s="883" t="s">
        <v>16</v>
      </c>
      <c r="E550" s="884" t="s">
        <v>1545</v>
      </c>
      <c r="F550" s="884" t="s">
        <v>617</v>
      </c>
      <c r="G550" s="884" t="s">
        <v>1545</v>
      </c>
    </row>
    <row r="551" spans="1:7" x14ac:dyDescent="0.2">
      <c r="A551" s="881"/>
      <c r="B551" s="881"/>
      <c r="C551" s="882" t="s">
        <v>222</v>
      </c>
      <c r="D551" s="883" t="s">
        <v>17</v>
      </c>
      <c r="E551" s="884" t="s">
        <v>1546</v>
      </c>
      <c r="F551" s="884" t="s">
        <v>617</v>
      </c>
      <c r="G551" s="884" t="s">
        <v>1546</v>
      </c>
    </row>
    <row r="552" spans="1:7" x14ac:dyDescent="0.2">
      <c r="A552" s="881"/>
      <c r="B552" s="881"/>
      <c r="C552" s="882" t="s">
        <v>202</v>
      </c>
      <c r="D552" s="883" t="s">
        <v>40</v>
      </c>
      <c r="E552" s="884" t="s">
        <v>1547</v>
      </c>
      <c r="F552" s="884" t="s">
        <v>617</v>
      </c>
      <c r="G552" s="884" t="s">
        <v>1547</v>
      </c>
    </row>
    <row r="553" spans="1:7" x14ac:dyDescent="0.2">
      <c r="A553" s="881"/>
      <c r="B553" s="881"/>
      <c r="C553" s="882" t="s">
        <v>140</v>
      </c>
      <c r="D553" s="883" t="s">
        <v>18</v>
      </c>
      <c r="E553" s="884" t="s">
        <v>929</v>
      </c>
      <c r="F553" s="884" t="s">
        <v>617</v>
      </c>
      <c r="G553" s="884" t="s">
        <v>929</v>
      </c>
    </row>
    <row r="554" spans="1:7" x14ac:dyDescent="0.2">
      <c r="A554" s="881"/>
      <c r="B554" s="881"/>
      <c r="C554" s="882" t="s">
        <v>241</v>
      </c>
      <c r="D554" s="883" t="s">
        <v>41</v>
      </c>
      <c r="E554" s="884" t="s">
        <v>1548</v>
      </c>
      <c r="F554" s="884" t="s">
        <v>617</v>
      </c>
      <c r="G554" s="884" t="s">
        <v>1548</v>
      </c>
    </row>
    <row r="555" spans="1:7" x14ac:dyDescent="0.2">
      <c r="A555" s="881"/>
      <c r="B555" s="881"/>
      <c r="C555" s="882" t="s">
        <v>970</v>
      </c>
      <c r="D555" s="883" t="s">
        <v>52</v>
      </c>
      <c r="E555" s="884" t="s">
        <v>617</v>
      </c>
      <c r="F555" s="884" t="s">
        <v>617</v>
      </c>
      <c r="G555" s="884" t="s">
        <v>617</v>
      </c>
    </row>
    <row r="556" spans="1:7" x14ac:dyDescent="0.2">
      <c r="A556" s="881"/>
      <c r="B556" s="881"/>
      <c r="C556" s="882" t="s">
        <v>147</v>
      </c>
      <c r="D556" s="883" t="s">
        <v>19</v>
      </c>
      <c r="E556" s="884" t="s">
        <v>1077</v>
      </c>
      <c r="F556" s="884" t="s">
        <v>617</v>
      </c>
      <c r="G556" s="884" t="s">
        <v>1077</v>
      </c>
    </row>
    <row r="557" spans="1:7" ht="22.5" x14ac:dyDescent="0.2">
      <c r="A557" s="881"/>
      <c r="B557" s="881"/>
      <c r="C557" s="882" t="s">
        <v>150</v>
      </c>
      <c r="D557" s="883" t="s">
        <v>192</v>
      </c>
      <c r="E557" s="884" t="s">
        <v>723</v>
      </c>
      <c r="F557" s="884" t="s">
        <v>617</v>
      </c>
      <c r="G557" s="884" t="s">
        <v>723</v>
      </c>
    </row>
    <row r="558" spans="1:7" ht="22.5" x14ac:dyDescent="0.2">
      <c r="A558" s="874" t="s">
        <v>217</v>
      </c>
      <c r="B558" s="874"/>
      <c r="C558" s="874"/>
      <c r="D558" s="875" t="s">
        <v>74</v>
      </c>
      <c r="E558" s="876" t="s">
        <v>1549</v>
      </c>
      <c r="F558" s="876" t="s">
        <v>1550</v>
      </c>
      <c r="G558" s="876" t="s">
        <v>1551</v>
      </c>
    </row>
    <row r="559" spans="1:7" ht="15" x14ac:dyDescent="0.2">
      <c r="A559" s="877"/>
      <c r="B559" s="886" t="s">
        <v>1552</v>
      </c>
      <c r="C559" s="878"/>
      <c r="D559" s="879" t="s">
        <v>118</v>
      </c>
      <c r="E559" s="880" t="s">
        <v>1553</v>
      </c>
      <c r="F559" s="880" t="s">
        <v>617</v>
      </c>
      <c r="G559" s="880" t="s">
        <v>1553</v>
      </c>
    </row>
    <row r="560" spans="1:7" ht="67.5" x14ac:dyDescent="0.2">
      <c r="A560" s="881"/>
      <c r="B560" s="881"/>
      <c r="C560" s="882" t="s">
        <v>858</v>
      </c>
      <c r="D560" s="883" t="s">
        <v>1137</v>
      </c>
      <c r="E560" s="884" t="s">
        <v>1316</v>
      </c>
      <c r="F560" s="884" t="s">
        <v>617</v>
      </c>
      <c r="G560" s="884" t="s">
        <v>1316</v>
      </c>
    </row>
    <row r="561" spans="1:7" x14ac:dyDescent="0.2">
      <c r="A561" s="881"/>
      <c r="B561" s="881"/>
      <c r="C561" s="882" t="s">
        <v>202</v>
      </c>
      <c r="D561" s="883" t="s">
        <v>40</v>
      </c>
      <c r="E561" s="884" t="s">
        <v>1134</v>
      </c>
      <c r="F561" s="884" t="s">
        <v>617</v>
      </c>
      <c r="G561" s="884" t="s">
        <v>1134</v>
      </c>
    </row>
    <row r="562" spans="1:7" x14ac:dyDescent="0.2">
      <c r="A562" s="881"/>
      <c r="B562" s="881"/>
      <c r="C562" s="882" t="s">
        <v>140</v>
      </c>
      <c r="D562" s="883" t="s">
        <v>18</v>
      </c>
      <c r="E562" s="884" t="s">
        <v>795</v>
      </c>
      <c r="F562" s="884" t="s">
        <v>617</v>
      </c>
      <c r="G562" s="884" t="s">
        <v>795</v>
      </c>
    </row>
    <row r="563" spans="1:7" x14ac:dyDescent="0.2">
      <c r="A563" s="881"/>
      <c r="B563" s="881"/>
      <c r="C563" s="882" t="s">
        <v>147</v>
      </c>
      <c r="D563" s="883" t="s">
        <v>19</v>
      </c>
      <c r="E563" s="884" t="s">
        <v>1554</v>
      </c>
      <c r="F563" s="884" t="s">
        <v>617</v>
      </c>
      <c r="G563" s="884" t="s">
        <v>1554</v>
      </c>
    </row>
    <row r="564" spans="1:7" ht="15" x14ac:dyDescent="0.2">
      <c r="A564" s="877"/>
      <c r="B564" s="886" t="s">
        <v>218</v>
      </c>
      <c r="C564" s="878"/>
      <c r="D564" s="879" t="s">
        <v>75</v>
      </c>
      <c r="E564" s="880" t="s">
        <v>1555</v>
      </c>
      <c r="F564" s="880" t="s">
        <v>617</v>
      </c>
      <c r="G564" s="880" t="s">
        <v>1555</v>
      </c>
    </row>
    <row r="565" spans="1:7" ht="22.5" x14ac:dyDescent="0.2">
      <c r="A565" s="881"/>
      <c r="B565" s="881"/>
      <c r="C565" s="882" t="s">
        <v>1556</v>
      </c>
      <c r="D565" s="883" t="s">
        <v>76</v>
      </c>
      <c r="E565" s="884" t="s">
        <v>1557</v>
      </c>
      <c r="F565" s="884" t="s">
        <v>617</v>
      </c>
      <c r="G565" s="884" t="s">
        <v>1557</v>
      </c>
    </row>
    <row r="566" spans="1:7" x14ac:dyDescent="0.2">
      <c r="A566" s="881"/>
      <c r="B566" s="881"/>
      <c r="C566" s="882" t="s">
        <v>219</v>
      </c>
      <c r="D566" s="883" t="s">
        <v>16</v>
      </c>
      <c r="E566" s="884" t="s">
        <v>1558</v>
      </c>
      <c r="F566" s="884" t="s">
        <v>617</v>
      </c>
      <c r="G566" s="884" t="s">
        <v>1558</v>
      </c>
    </row>
    <row r="567" spans="1:7" x14ac:dyDescent="0.2">
      <c r="A567" s="881"/>
      <c r="B567" s="881"/>
      <c r="C567" s="882" t="s">
        <v>222</v>
      </c>
      <c r="D567" s="883" t="s">
        <v>17</v>
      </c>
      <c r="E567" s="884" t="s">
        <v>1559</v>
      </c>
      <c r="F567" s="884" t="s">
        <v>617</v>
      </c>
      <c r="G567" s="884" t="s">
        <v>1559</v>
      </c>
    </row>
    <row r="568" spans="1:7" x14ac:dyDescent="0.2">
      <c r="A568" s="881"/>
      <c r="B568" s="881"/>
      <c r="C568" s="882" t="s">
        <v>202</v>
      </c>
      <c r="D568" s="883" t="s">
        <v>40</v>
      </c>
      <c r="E568" s="884" t="s">
        <v>738</v>
      </c>
      <c r="F568" s="884" t="s">
        <v>617</v>
      </c>
      <c r="G568" s="884" t="s">
        <v>738</v>
      </c>
    </row>
    <row r="569" spans="1:7" x14ac:dyDescent="0.2">
      <c r="A569" s="881"/>
      <c r="B569" s="881"/>
      <c r="C569" s="882" t="s">
        <v>140</v>
      </c>
      <c r="D569" s="883" t="s">
        <v>18</v>
      </c>
      <c r="E569" s="884" t="s">
        <v>1560</v>
      </c>
      <c r="F569" s="884" t="s">
        <v>617</v>
      </c>
      <c r="G569" s="884" t="s">
        <v>1560</v>
      </c>
    </row>
    <row r="570" spans="1:7" x14ac:dyDescent="0.2">
      <c r="A570" s="881"/>
      <c r="B570" s="881"/>
      <c r="C570" s="882" t="s">
        <v>241</v>
      </c>
      <c r="D570" s="883" t="s">
        <v>41</v>
      </c>
      <c r="E570" s="884" t="s">
        <v>689</v>
      </c>
      <c r="F570" s="884" t="s">
        <v>617</v>
      </c>
      <c r="G570" s="884" t="s">
        <v>689</v>
      </c>
    </row>
    <row r="571" spans="1:7" x14ac:dyDescent="0.2">
      <c r="A571" s="881"/>
      <c r="B571" s="881"/>
      <c r="C571" s="882" t="s">
        <v>970</v>
      </c>
      <c r="D571" s="883" t="s">
        <v>52</v>
      </c>
      <c r="E571" s="884" t="s">
        <v>1561</v>
      </c>
      <c r="F571" s="884" t="s">
        <v>617</v>
      </c>
      <c r="G571" s="884" t="s">
        <v>1561</v>
      </c>
    </row>
    <row r="572" spans="1:7" x14ac:dyDescent="0.2">
      <c r="A572" s="881"/>
      <c r="B572" s="881"/>
      <c r="C572" s="882" t="s">
        <v>147</v>
      </c>
      <c r="D572" s="883" t="s">
        <v>19</v>
      </c>
      <c r="E572" s="884" t="s">
        <v>1562</v>
      </c>
      <c r="F572" s="884" t="s">
        <v>617</v>
      </c>
      <c r="G572" s="884" t="s">
        <v>1562</v>
      </c>
    </row>
    <row r="573" spans="1:7" ht="22.5" x14ac:dyDescent="0.2">
      <c r="A573" s="881"/>
      <c r="B573" s="881"/>
      <c r="C573" s="882" t="s">
        <v>249</v>
      </c>
      <c r="D573" s="883" t="s">
        <v>1068</v>
      </c>
      <c r="E573" s="884" t="s">
        <v>1563</v>
      </c>
      <c r="F573" s="884" t="s">
        <v>617</v>
      </c>
      <c r="G573" s="884" t="s">
        <v>1563</v>
      </c>
    </row>
    <row r="574" spans="1:7" ht="22.5" x14ac:dyDescent="0.2">
      <c r="A574" s="881"/>
      <c r="B574" s="881"/>
      <c r="C574" s="882" t="s">
        <v>150</v>
      </c>
      <c r="D574" s="883" t="s">
        <v>192</v>
      </c>
      <c r="E574" s="884" t="s">
        <v>909</v>
      </c>
      <c r="F574" s="884" t="s">
        <v>617</v>
      </c>
      <c r="G574" s="884" t="s">
        <v>909</v>
      </c>
    </row>
    <row r="575" spans="1:7" ht="22.5" x14ac:dyDescent="0.2">
      <c r="A575" s="881"/>
      <c r="B575" s="881"/>
      <c r="C575" s="882" t="s">
        <v>281</v>
      </c>
      <c r="D575" s="883" t="s">
        <v>282</v>
      </c>
      <c r="E575" s="884" t="s">
        <v>1564</v>
      </c>
      <c r="F575" s="884" t="s">
        <v>617</v>
      </c>
      <c r="G575" s="884" t="s">
        <v>1564</v>
      </c>
    </row>
    <row r="576" spans="1:7" ht="15" x14ac:dyDescent="0.2">
      <c r="A576" s="877"/>
      <c r="B576" s="886" t="s">
        <v>251</v>
      </c>
      <c r="C576" s="878"/>
      <c r="D576" s="879" t="s">
        <v>77</v>
      </c>
      <c r="E576" s="880" t="s">
        <v>1565</v>
      </c>
      <c r="F576" s="880" t="s">
        <v>617</v>
      </c>
      <c r="G576" s="880" t="s">
        <v>1565</v>
      </c>
    </row>
    <row r="577" spans="1:7" ht="22.5" x14ac:dyDescent="0.2">
      <c r="A577" s="881"/>
      <c r="B577" s="881"/>
      <c r="C577" s="882" t="s">
        <v>1556</v>
      </c>
      <c r="D577" s="883" t="s">
        <v>76</v>
      </c>
      <c r="E577" s="884" t="s">
        <v>1566</v>
      </c>
      <c r="F577" s="884" t="s">
        <v>617</v>
      </c>
      <c r="G577" s="884" t="s">
        <v>1566</v>
      </c>
    </row>
    <row r="578" spans="1:7" x14ac:dyDescent="0.2">
      <c r="A578" s="881"/>
      <c r="B578" s="881"/>
      <c r="C578" s="882" t="s">
        <v>140</v>
      </c>
      <c r="D578" s="883" t="s">
        <v>18</v>
      </c>
      <c r="E578" s="884" t="s">
        <v>617</v>
      </c>
      <c r="F578" s="884" t="s">
        <v>617</v>
      </c>
      <c r="G578" s="884" t="s">
        <v>617</v>
      </c>
    </row>
    <row r="579" spans="1:7" x14ac:dyDescent="0.2">
      <c r="A579" s="881"/>
      <c r="B579" s="881"/>
      <c r="C579" s="882" t="s">
        <v>254</v>
      </c>
      <c r="D579" s="883" t="s">
        <v>25</v>
      </c>
      <c r="E579" s="884" t="s">
        <v>1567</v>
      </c>
      <c r="F579" s="884" t="s">
        <v>617</v>
      </c>
      <c r="G579" s="884" t="s">
        <v>1567</v>
      </c>
    </row>
    <row r="580" spans="1:7" ht="15" x14ac:dyDescent="0.2">
      <c r="A580" s="877"/>
      <c r="B580" s="886" t="s">
        <v>579</v>
      </c>
      <c r="C580" s="878"/>
      <c r="D580" s="879" t="s">
        <v>78</v>
      </c>
      <c r="E580" s="880" t="s">
        <v>1568</v>
      </c>
      <c r="F580" s="880" t="s">
        <v>617</v>
      </c>
      <c r="G580" s="880" t="s">
        <v>1568</v>
      </c>
    </row>
    <row r="581" spans="1:7" ht="22.5" x14ac:dyDescent="0.2">
      <c r="A581" s="881"/>
      <c r="B581" s="881"/>
      <c r="C581" s="882" t="s">
        <v>1556</v>
      </c>
      <c r="D581" s="883" t="s">
        <v>76</v>
      </c>
      <c r="E581" s="884" t="s">
        <v>1569</v>
      </c>
      <c r="F581" s="884" t="s">
        <v>617</v>
      </c>
      <c r="G581" s="884" t="s">
        <v>1569</v>
      </c>
    </row>
    <row r="582" spans="1:7" ht="22.5" x14ac:dyDescent="0.2">
      <c r="A582" s="881"/>
      <c r="B582" s="881"/>
      <c r="C582" s="882" t="s">
        <v>150</v>
      </c>
      <c r="D582" s="883" t="s">
        <v>192</v>
      </c>
      <c r="E582" s="884" t="s">
        <v>1570</v>
      </c>
      <c r="F582" s="884" t="s">
        <v>617</v>
      </c>
      <c r="G582" s="884" t="s">
        <v>1570</v>
      </c>
    </row>
    <row r="583" spans="1:7" ht="22.5" x14ac:dyDescent="0.2">
      <c r="A583" s="881"/>
      <c r="B583" s="881"/>
      <c r="C583" s="882" t="s">
        <v>581</v>
      </c>
      <c r="D583" s="883" t="s">
        <v>192</v>
      </c>
      <c r="E583" s="884" t="s">
        <v>1571</v>
      </c>
      <c r="F583" s="884" t="s">
        <v>617</v>
      </c>
      <c r="G583" s="884" t="s">
        <v>1571</v>
      </c>
    </row>
    <row r="584" spans="1:7" ht="22.5" x14ac:dyDescent="0.2">
      <c r="A584" s="881"/>
      <c r="B584" s="881"/>
      <c r="C584" s="882" t="s">
        <v>582</v>
      </c>
      <c r="D584" s="883" t="s">
        <v>192</v>
      </c>
      <c r="E584" s="884" t="s">
        <v>1572</v>
      </c>
      <c r="F584" s="884" t="s">
        <v>617</v>
      </c>
      <c r="G584" s="884" t="s">
        <v>1572</v>
      </c>
    </row>
    <row r="585" spans="1:7" ht="15" x14ac:dyDescent="0.2">
      <c r="A585" s="877"/>
      <c r="B585" s="886" t="s">
        <v>1573</v>
      </c>
      <c r="C585" s="878"/>
      <c r="D585" s="879" t="s">
        <v>119</v>
      </c>
      <c r="E585" s="880" t="s">
        <v>1574</v>
      </c>
      <c r="F585" s="880" t="s">
        <v>617</v>
      </c>
      <c r="G585" s="880" t="s">
        <v>1574</v>
      </c>
    </row>
    <row r="586" spans="1:7" ht="67.5" x14ac:dyDescent="0.2">
      <c r="A586" s="881"/>
      <c r="B586" s="881"/>
      <c r="C586" s="882" t="s">
        <v>1575</v>
      </c>
      <c r="D586" s="883" t="s">
        <v>120</v>
      </c>
      <c r="E586" s="884" t="s">
        <v>1574</v>
      </c>
      <c r="F586" s="884" t="s">
        <v>617</v>
      </c>
      <c r="G586" s="884" t="s">
        <v>1574</v>
      </c>
    </row>
    <row r="587" spans="1:7" ht="33.75" x14ac:dyDescent="0.2">
      <c r="A587" s="877"/>
      <c r="B587" s="886" t="s">
        <v>1576</v>
      </c>
      <c r="C587" s="878"/>
      <c r="D587" s="879" t="s">
        <v>1577</v>
      </c>
      <c r="E587" s="880" t="s">
        <v>887</v>
      </c>
      <c r="F587" s="880" t="s">
        <v>1578</v>
      </c>
      <c r="G587" s="880" t="s">
        <v>617</v>
      </c>
    </row>
    <row r="588" spans="1:7" x14ac:dyDescent="0.2">
      <c r="A588" s="881"/>
      <c r="B588" s="881"/>
      <c r="C588" s="882" t="s">
        <v>147</v>
      </c>
      <c r="D588" s="883" t="s">
        <v>19</v>
      </c>
      <c r="E588" s="884" t="s">
        <v>887</v>
      </c>
      <c r="F588" s="884" t="s">
        <v>1578</v>
      </c>
      <c r="G588" s="884" t="s">
        <v>617</v>
      </c>
    </row>
    <row r="589" spans="1:7" ht="15" x14ac:dyDescent="0.2">
      <c r="A589" s="877"/>
      <c r="B589" s="886" t="s">
        <v>255</v>
      </c>
      <c r="C589" s="878"/>
      <c r="D589" s="879" t="s">
        <v>13</v>
      </c>
      <c r="E589" s="880" t="s">
        <v>1579</v>
      </c>
      <c r="F589" s="880" t="s">
        <v>1580</v>
      </c>
      <c r="G589" s="880" t="s">
        <v>1581</v>
      </c>
    </row>
    <row r="590" spans="1:7" x14ac:dyDescent="0.2">
      <c r="A590" s="881"/>
      <c r="B590" s="881"/>
      <c r="C590" s="882" t="s">
        <v>202</v>
      </c>
      <c r="D590" s="883" t="s">
        <v>40</v>
      </c>
      <c r="E590" s="884" t="s">
        <v>1582</v>
      </c>
      <c r="F590" s="884" t="s">
        <v>617</v>
      </c>
      <c r="G590" s="884" t="s">
        <v>1582</v>
      </c>
    </row>
    <row r="591" spans="1:7" x14ac:dyDescent="0.2">
      <c r="A591" s="881"/>
      <c r="B591" s="881"/>
      <c r="C591" s="882" t="s">
        <v>140</v>
      </c>
      <c r="D591" s="883" t="s">
        <v>18</v>
      </c>
      <c r="E591" s="884" t="s">
        <v>1583</v>
      </c>
      <c r="F591" s="884" t="s">
        <v>1229</v>
      </c>
      <c r="G591" s="884" t="s">
        <v>1584</v>
      </c>
    </row>
    <row r="592" spans="1:7" x14ac:dyDescent="0.2">
      <c r="A592" s="881"/>
      <c r="B592" s="881"/>
      <c r="C592" s="882" t="s">
        <v>147</v>
      </c>
      <c r="D592" s="883" t="s">
        <v>19</v>
      </c>
      <c r="E592" s="884" t="s">
        <v>1585</v>
      </c>
      <c r="F592" s="884" t="s">
        <v>1586</v>
      </c>
      <c r="G592" s="884" t="s">
        <v>1587</v>
      </c>
    </row>
    <row r="593" spans="1:7" x14ac:dyDescent="0.2">
      <c r="A593" s="874" t="s">
        <v>276</v>
      </c>
      <c r="B593" s="874"/>
      <c r="C593" s="874"/>
      <c r="D593" s="875" t="s">
        <v>277</v>
      </c>
      <c r="E593" s="876" t="s">
        <v>1588</v>
      </c>
      <c r="F593" s="876" t="s">
        <v>1589</v>
      </c>
      <c r="G593" s="876" t="s">
        <v>1590</v>
      </c>
    </row>
    <row r="594" spans="1:7" ht="15" x14ac:dyDescent="0.2">
      <c r="A594" s="877"/>
      <c r="B594" s="886" t="s">
        <v>278</v>
      </c>
      <c r="C594" s="878"/>
      <c r="D594" s="879" t="s">
        <v>279</v>
      </c>
      <c r="E594" s="880" t="s">
        <v>1591</v>
      </c>
      <c r="F594" s="880" t="s">
        <v>916</v>
      </c>
      <c r="G594" s="880" t="s">
        <v>1592</v>
      </c>
    </row>
    <row r="595" spans="1:7" x14ac:dyDescent="0.2">
      <c r="A595" s="881"/>
      <c r="B595" s="881"/>
      <c r="C595" s="882" t="s">
        <v>219</v>
      </c>
      <c r="D595" s="883" t="s">
        <v>16</v>
      </c>
      <c r="E595" s="884" t="s">
        <v>1593</v>
      </c>
      <c r="F595" s="884" t="s">
        <v>617</v>
      </c>
      <c r="G595" s="884" t="s">
        <v>1593</v>
      </c>
    </row>
    <row r="596" spans="1:7" x14ac:dyDescent="0.2">
      <c r="A596" s="881"/>
      <c r="B596" s="881"/>
      <c r="C596" s="882" t="s">
        <v>222</v>
      </c>
      <c r="D596" s="883" t="s">
        <v>17</v>
      </c>
      <c r="E596" s="884" t="s">
        <v>1594</v>
      </c>
      <c r="F596" s="884" t="s">
        <v>617</v>
      </c>
      <c r="G596" s="884" t="s">
        <v>1594</v>
      </c>
    </row>
    <row r="597" spans="1:7" x14ac:dyDescent="0.2">
      <c r="A597" s="881"/>
      <c r="B597" s="881"/>
      <c r="C597" s="882" t="s">
        <v>202</v>
      </c>
      <c r="D597" s="883" t="s">
        <v>40</v>
      </c>
      <c r="E597" s="884" t="s">
        <v>1595</v>
      </c>
      <c r="F597" s="884" t="s">
        <v>617</v>
      </c>
      <c r="G597" s="884" t="s">
        <v>1595</v>
      </c>
    </row>
    <row r="598" spans="1:7" x14ac:dyDescent="0.2">
      <c r="A598" s="881"/>
      <c r="B598" s="881"/>
      <c r="C598" s="882" t="s">
        <v>140</v>
      </c>
      <c r="D598" s="883" t="s">
        <v>18</v>
      </c>
      <c r="E598" s="884" t="s">
        <v>635</v>
      </c>
      <c r="F598" s="884" t="s">
        <v>617</v>
      </c>
      <c r="G598" s="884" t="s">
        <v>635</v>
      </c>
    </row>
    <row r="599" spans="1:7" x14ac:dyDescent="0.2">
      <c r="A599" s="881"/>
      <c r="B599" s="881"/>
      <c r="C599" s="882" t="s">
        <v>241</v>
      </c>
      <c r="D599" s="883" t="s">
        <v>41</v>
      </c>
      <c r="E599" s="884" t="s">
        <v>1596</v>
      </c>
      <c r="F599" s="884" t="s">
        <v>617</v>
      </c>
      <c r="G599" s="884" t="s">
        <v>1596</v>
      </c>
    </row>
    <row r="600" spans="1:7" x14ac:dyDescent="0.2">
      <c r="A600" s="881"/>
      <c r="B600" s="881"/>
      <c r="C600" s="882" t="s">
        <v>970</v>
      </c>
      <c r="D600" s="883" t="s">
        <v>52</v>
      </c>
      <c r="E600" s="884" t="s">
        <v>1597</v>
      </c>
      <c r="F600" s="884" t="s">
        <v>617</v>
      </c>
      <c r="G600" s="884" t="s">
        <v>1597</v>
      </c>
    </row>
    <row r="601" spans="1:7" x14ac:dyDescent="0.2">
      <c r="A601" s="881"/>
      <c r="B601" s="881"/>
      <c r="C601" s="882" t="s">
        <v>1064</v>
      </c>
      <c r="D601" s="883" t="s">
        <v>1065</v>
      </c>
      <c r="E601" s="884" t="s">
        <v>1598</v>
      </c>
      <c r="F601" s="884" t="s">
        <v>617</v>
      </c>
      <c r="G601" s="884" t="s">
        <v>1598</v>
      </c>
    </row>
    <row r="602" spans="1:7" x14ac:dyDescent="0.2">
      <c r="A602" s="881"/>
      <c r="B602" s="881"/>
      <c r="C602" s="882" t="s">
        <v>147</v>
      </c>
      <c r="D602" s="883" t="s">
        <v>19</v>
      </c>
      <c r="E602" s="884" t="s">
        <v>792</v>
      </c>
      <c r="F602" s="884" t="s">
        <v>617</v>
      </c>
      <c r="G602" s="884" t="s">
        <v>792</v>
      </c>
    </row>
    <row r="603" spans="1:7" x14ac:dyDescent="0.2">
      <c r="A603" s="881"/>
      <c r="B603" s="881"/>
      <c r="C603" s="882" t="s">
        <v>950</v>
      </c>
      <c r="D603" s="883" t="s">
        <v>20</v>
      </c>
      <c r="E603" s="884" t="s">
        <v>617</v>
      </c>
      <c r="F603" s="884" t="s">
        <v>617</v>
      </c>
      <c r="G603" s="884" t="s">
        <v>617</v>
      </c>
    </row>
    <row r="604" spans="1:7" ht="22.5" x14ac:dyDescent="0.2">
      <c r="A604" s="881"/>
      <c r="B604" s="881"/>
      <c r="C604" s="882" t="s">
        <v>150</v>
      </c>
      <c r="D604" s="883" t="s">
        <v>192</v>
      </c>
      <c r="E604" s="884" t="s">
        <v>1599</v>
      </c>
      <c r="F604" s="884" t="s">
        <v>916</v>
      </c>
      <c r="G604" s="884" t="s">
        <v>1600</v>
      </c>
    </row>
    <row r="605" spans="1:7" ht="22.5" x14ac:dyDescent="0.2">
      <c r="A605" s="881"/>
      <c r="B605" s="881"/>
      <c r="C605" s="882" t="s">
        <v>586</v>
      </c>
      <c r="D605" s="883" t="s">
        <v>192</v>
      </c>
      <c r="E605" s="884" t="s">
        <v>1601</v>
      </c>
      <c r="F605" s="884" t="s">
        <v>617</v>
      </c>
      <c r="G605" s="884" t="s">
        <v>1601</v>
      </c>
    </row>
    <row r="606" spans="1:7" ht="22.5" x14ac:dyDescent="0.2">
      <c r="A606" s="881"/>
      <c r="B606" s="881"/>
      <c r="C606" s="882" t="s">
        <v>582</v>
      </c>
      <c r="D606" s="883" t="s">
        <v>192</v>
      </c>
      <c r="E606" s="884" t="s">
        <v>1602</v>
      </c>
      <c r="F606" s="884" t="s">
        <v>617</v>
      </c>
      <c r="G606" s="884" t="s">
        <v>1602</v>
      </c>
    </row>
    <row r="607" spans="1:7" ht="22.5" x14ac:dyDescent="0.2">
      <c r="A607" s="881"/>
      <c r="B607" s="881"/>
      <c r="C607" s="882" t="s">
        <v>281</v>
      </c>
      <c r="D607" s="883" t="s">
        <v>282</v>
      </c>
      <c r="E607" s="884" t="s">
        <v>1323</v>
      </c>
      <c r="F607" s="884" t="s">
        <v>617</v>
      </c>
      <c r="G607" s="884" t="s">
        <v>1323</v>
      </c>
    </row>
    <row r="608" spans="1:7" ht="15" x14ac:dyDescent="0.2">
      <c r="A608" s="877"/>
      <c r="B608" s="886" t="s">
        <v>284</v>
      </c>
      <c r="C608" s="878"/>
      <c r="D608" s="879" t="s">
        <v>13</v>
      </c>
      <c r="E608" s="880" t="s">
        <v>1603</v>
      </c>
      <c r="F608" s="880" t="s">
        <v>1604</v>
      </c>
      <c r="G608" s="880" t="s">
        <v>1605</v>
      </c>
    </row>
    <row r="609" spans="1:7" ht="67.5" x14ac:dyDescent="0.2">
      <c r="A609" s="881"/>
      <c r="B609" s="881"/>
      <c r="C609" s="882" t="s">
        <v>858</v>
      </c>
      <c r="D609" s="883" t="s">
        <v>1137</v>
      </c>
      <c r="E609" s="884" t="s">
        <v>1606</v>
      </c>
      <c r="F609" s="884" t="s">
        <v>617</v>
      </c>
      <c r="G609" s="884" t="s">
        <v>1606</v>
      </c>
    </row>
    <row r="610" spans="1:7" x14ac:dyDescent="0.2">
      <c r="A610" s="881"/>
      <c r="B610" s="881"/>
      <c r="C610" s="882" t="s">
        <v>219</v>
      </c>
      <c r="D610" s="883" t="s">
        <v>16</v>
      </c>
      <c r="E610" s="884" t="s">
        <v>1211</v>
      </c>
      <c r="F610" s="884" t="s">
        <v>617</v>
      </c>
      <c r="G610" s="884" t="s">
        <v>1211</v>
      </c>
    </row>
    <row r="611" spans="1:7" x14ac:dyDescent="0.2">
      <c r="A611" s="881"/>
      <c r="B611" s="881"/>
      <c r="C611" s="882" t="s">
        <v>202</v>
      </c>
      <c r="D611" s="883" t="s">
        <v>40</v>
      </c>
      <c r="E611" s="884" t="s">
        <v>1607</v>
      </c>
      <c r="F611" s="884" t="s">
        <v>617</v>
      </c>
      <c r="G611" s="884" t="s">
        <v>1607</v>
      </c>
    </row>
    <row r="612" spans="1:7" x14ac:dyDescent="0.2">
      <c r="A612" s="881"/>
      <c r="B612" s="881"/>
      <c r="C612" s="882" t="s">
        <v>140</v>
      </c>
      <c r="D612" s="883" t="s">
        <v>18</v>
      </c>
      <c r="E612" s="884" t="s">
        <v>1608</v>
      </c>
      <c r="F612" s="884" t="s">
        <v>1066</v>
      </c>
      <c r="G612" s="884" t="s">
        <v>1609</v>
      </c>
    </row>
    <row r="613" spans="1:7" x14ac:dyDescent="0.2">
      <c r="A613" s="881"/>
      <c r="B613" s="881"/>
      <c r="C613" s="882" t="s">
        <v>147</v>
      </c>
      <c r="D613" s="883" t="s">
        <v>19</v>
      </c>
      <c r="E613" s="884" t="s">
        <v>1610</v>
      </c>
      <c r="F613" s="884" t="s">
        <v>910</v>
      </c>
      <c r="G613" s="884" t="s">
        <v>1611</v>
      </c>
    </row>
    <row r="614" spans="1:7" x14ac:dyDescent="0.2">
      <c r="A614" s="881"/>
      <c r="B614" s="881"/>
      <c r="C614" s="882" t="s">
        <v>950</v>
      </c>
      <c r="D614" s="883" t="s">
        <v>20</v>
      </c>
      <c r="E614" s="884" t="s">
        <v>709</v>
      </c>
      <c r="F614" s="884" t="s">
        <v>617</v>
      </c>
      <c r="G614" s="884" t="s">
        <v>709</v>
      </c>
    </row>
    <row r="615" spans="1:7" ht="17.100000000000001" customHeight="1" x14ac:dyDescent="0.2">
      <c r="A615" s="892" t="s">
        <v>298</v>
      </c>
      <c r="B615" s="892"/>
      <c r="C615" s="892"/>
      <c r="D615" s="892"/>
      <c r="E615" s="885" t="s">
        <v>1612</v>
      </c>
      <c r="F615" s="885" t="s">
        <v>919</v>
      </c>
      <c r="G615" s="885" t="s">
        <v>1613</v>
      </c>
    </row>
  </sheetData>
  <mergeCells count="4">
    <mergeCell ref="A615:D615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zoomScaleNormal="100" workbookViewId="0">
      <selection activeCell="B78" sqref="B78"/>
    </sheetView>
  </sheetViews>
  <sheetFormatPr defaultRowHeight="12.75" x14ac:dyDescent="0.2"/>
  <cols>
    <col min="1" max="1" width="5" style="728" customWidth="1"/>
    <col min="2" max="2" width="27.85546875" style="728" customWidth="1"/>
    <col min="3" max="3" width="7.140625" style="728" customWidth="1"/>
    <col min="4" max="4" width="8.5703125" style="728" customWidth="1"/>
    <col min="5" max="5" width="9" style="728" customWidth="1"/>
    <col min="6" max="6" width="12.5703125" style="728" customWidth="1"/>
    <col min="7" max="7" width="13" style="728" customWidth="1"/>
    <col min="8" max="8" width="11.7109375" style="728" customWidth="1"/>
    <col min="9" max="9" width="14.140625" style="728" customWidth="1"/>
    <col min="10" max="10" width="21.28515625" style="728" customWidth="1"/>
    <col min="11" max="11" width="13.7109375" style="728" customWidth="1"/>
    <col min="12" max="16384" width="9.140625" style="728"/>
  </cols>
  <sheetData>
    <row r="1" spans="1:11" x14ac:dyDescent="0.2">
      <c r="A1" s="727"/>
      <c r="B1" s="727"/>
      <c r="C1" s="727"/>
      <c r="D1" s="727"/>
      <c r="E1" s="727"/>
      <c r="F1" s="727"/>
      <c r="G1" s="727"/>
      <c r="H1" s="727"/>
      <c r="I1" s="897" t="s">
        <v>62</v>
      </c>
      <c r="J1" s="897"/>
      <c r="K1" s="897"/>
    </row>
    <row r="2" spans="1:11" x14ac:dyDescent="0.2">
      <c r="A2" s="727"/>
      <c r="B2" s="727"/>
      <c r="C2" s="727"/>
      <c r="D2" s="727"/>
      <c r="E2" s="727"/>
      <c r="F2" s="727"/>
      <c r="G2" s="727"/>
      <c r="H2" s="727"/>
      <c r="I2" s="897" t="s">
        <v>63</v>
      </c>
      <c r="J2" s="897"/>
      <c r="K2" s="897"/>
    </row>
    <row r="3" spans="1:11" x14ac:dyDescent="0.2">
      <c r="A3" s="727"/>
      <c r="B3" s="727"/>
      <c r="C3" s="727"/>
      <c r="D3" s="727"/>
      <c r="E3" s="727"/>
      <c r="F3" s="727"/>
      <c r="G3" s="727"/>
      <c r="H3" s="727"/>
      <c r="I3" s="898" t="s">
        <v>64</v>
      </c>
      <c r="J3" s="898"/>
      <c r="K3" s="898"/>
    </row>
    <row r="4" spans="1:11" ht="18.75" customHeight="1" x14ac:dyDescent="0.2">
      <c r="A4" s="727"/>
      <c r="B4" s="727"/>
      <c r="C4" s="727"/>
      <c r="D4" s="727"/>
      <c r="E4" s="727"/>
      <c r="F4" s="727"/>
      <c r="G4" s="727"/>
      <c r="H4" s="727"/>
      <c r="I4" s="727"/>
      <c r="J4" s="662"/>
      <c r="K4" s="662"/>
    </row>
    <row r="5" spans="1:11" ht="15.75" x14ac:dyDescent="0.2">
      <c r="A5" s="729"/>
      <c r="B5" s="899" t="s">
        <v>410</v>
      </c>
      <c r="C5" s="899"/>
      <c r="D5" s="899"/>
      <c r="E5" s="899"/>
      <c r="F5" s="899"/>
      <c r="G5" s="899"/>
      <c r="H5" s="899"/>
      <c r="I5" s="899"/>
      <c r="J5" s="899"/>
      <c r="K5" s="899"/>
    </row>
    <row r="6" spans="1:11" ht="24.75" customHeight="1" thickBot="1" x14ac:dyDescent="0.25">
      <c r="A6" s="729"/>
      <c r="B6" s="730"/>
      <c r="C6" s="730"/>
      <c r="D6" s="730"/>
      <c r="E6" s="730"/>
      <c r="F6" s="730"/>
      <c r="G6" s="730"/>
      <c r="H6" s="730"/>
      <c r="I6" s="730"/>
      <c r="J6" s="730"/>
      <c r="K6" s="730"/>
    </row>
    <row r="7" spans="1:11" ht="76.5" x14ac:dyDescent="0.2">
      <c r="A7" s="731" t="s">
        <v>304</v>
      </c>
      <c r="B7" s="731" t="s">
        <v>411</v>
      </c>
      <c r="C7" s="731" t="s">
        <v>412</v>
      </c>
      <c r="D7" s="731" t="s">
        <v>3</v>
      </c>
      <c r="E7" s="731" t="s">
        <v>136</v>
      </c>
      <c r="F7" s="731" t="s">
        <v>413</v>
      </c>
      <c r="G7" s="732" t="s">
        <v>414</v>
      </c>
      <c r="H7" s="732" t="s">
        <v>8</v>
      </c>
      <c r="I7" s="732" t="s">
        <v>415</v>
      </c>
      <c r="J7" s="731" t="s">
        <v>416</v>
      </c>
      <c r="K7" s="733" t="s">
        <v>417</v>
      </c>
    </row>
    <row r="8" spans="1:11" x14ac:dyDescent="0.2">
      <c r="A8" s="734">
        <v>1</v>
      </c>
      <c r="B8" s="734">
        <v>2</v>
      </c>
      <c r="C8" s="900">
        <v>3</v>
      </c>
      <c r="D8" s="900"/>
      <c r="E8" s="900"/>
      <c r="F8" s="734">
        <v>4</v>
      </c>
      <c r="G8" s="735">
        <v>5</v>
      </c>
      <c r="H8" s="735" t="s">
        <v>418</v>
      </c>
      <c r="I8" s="735" t="s">
        <v>419</v>
      </c>
      <c r="J8" s="734" t="s">
        <v>420</v>
      </c>
      <c r="K8" s="734" t="s">
        <v>421</v>
      </c>
    </row>
    <row r="9" spans="1:11" ht="63.75" customHeight="1" x14ac:dyDescent="0.2">
      <c r="A9" s="736" t="s">
        <v>422</v>
      </c>
      <c r="B9" s="737" t="s">
        <v>423</v>
      </c>
      <c r="C9" s="738" t="s">
        <v>10</v>
      </c>
      <c r="D9" s="738" t="s">
        <v>12</v>
      </c>
      <c r="E9" s="739" t="s">
        <v>150</v>
      </c>
      <c r="F9" s="740">
        <f>I9</f>
        <v>0</v>
      </c>
      <c r="G9" s="741">
        <v>0</v>
      </c>
      <c r="H9" s="742"/>
      <c r="I9" s="742">
        <f>G9+H9</f>
        <v>0</v>
      </c>
      <c r="J9" s="743"/>
      <c r="K9" s="744">
        <f>I9</f>
        <v>0</v>
      </c>
    </row>
    <row r="10" spans="1:11" ht="61.5" customHeight="1" x14ac:dyDescent="0.2">
      <c r="A10" s="736" t="s">
        <v>424</v>
      </c>
      <c r="B10" s="737" t="s">
        <v>425</v>
      </c>
      <c r="C10" s="738" t="s">
        <v>154</v>
      </c>
      <c r="D10" s="738" t="s">
        <v>426</v>
      </c>
      <c r="E10" s="739" t="s">
        <v>427</v>
      </c>
      <c r="F10" s="740">
        <v>45000</v>
      </c>
      <c r="G10" s="741">
        <v>45000</v>
      </c>
      <c r="H10" s="742"/>
      <c r="I10" s="742">
        <f>G10+H10</f>
        <v>45000</v>
      </c>
      <c r="J10" s="743" t="s">
        <v>428</v>
      </c>
      <c r="K10" s="744">
        <f>I10</f>
        <v>45000</v>
      </c>
    </row>
    <row r="11" spans="1:11" ht="53.25" customHeight="1" x14ac:dyDescent="0.2">
      <c r="A11" s="736" t="s">
        <v>429</v>
      </c>
      <c r="B11" s="737" t="s">
        <v>430</v>
      </c>
      <c r="C11" s="738" t="s">
        <v>154</v>
      </c>
      <c r="D11" s="738" t="s">
        <v>426</v>
      </c>
      <c r="E11" s="739" t="s">
        <v>427</v>
      </c>
      <c r="F11" s="740">
        <v>27000</v>
      </c>
      <c r="G11" s="741">
        <v>27000</v>
      </c>
      <c r="H11" s="742"/>
      <c r="I11" s="742">
        <f>G11+H11</f>
        <v>27000</v>
      </c>
      <c r="J11" s="743" t="s">
        <v>431</v>
      </c>
      <c r="K11" s="744">
        <f>I11</f>
        <v>27000</v>
      </c>
    </row>
    <row r="12" spans="1:11" ht="25.5" x14ac:dyDescent="0.2">
      <c r="A12" s="736" t="s">
        <v>432</v>
      </c>
      <c r="B12" s="737" t="s">
        <v>433</v>
      </c>
      <c r="C12" s="739" t="s">
        <v>154</v>
      </c>
      <c r="D12" s="739" t="s">
        <v>156</v>
      </c>
      <c r="E12" s="739" t="s">
        <v>150</v>
      </c>
      <c r="F12" s="740">
        <f>I12</f>
        <v>0</v>
      </c>
      <c r="G12" s="741">
        <v>0</v>
      </c>
      <c r="H12" s="742"/>
      <c r="I12" s="742">
        <f t="shared" ref="I12:I59" si="0">G12+H12</f>
        <v>0</v>
      </c>
      <c r="J12" s="745" t="s">
        <v>434</v>
      </c>
      <c r="K12" s="744">
        <f t="shared" ref="K12:K63" si="1">I12</f>
        <v>0</v>
      </c>
    </row>
    <row r="13" spans="1:11" ht="45" x14ac:dyDescent="0.2">
      <c r="A13" s="746" t="s">
        <v>435</v>
      </c>
      <c r="B13" s="747" t="s">
        <v>436</v>
      </c>
      <c r="C13" s="748" t="s">
        <v>154</v>
      </c>
      <c r="D13" s="748" t="s">
        <v>156</v>
      </c>
      <c r="E13" s="748" t="s">
        <v>150</v>
      </c>
      <c r="F13" s="749">
        <f>I13</f>
        <v>442500</v>
      </c>
      <c r="G13" s="750">
        <v>442500</v>
      </c>
      <c r="H13" s="750"/>
      <c r="I13" s="750">
        <f t="shared" si="0"/>
        <v>442500</v>
      </c>
      <c r="J13" s="743" t="s">
        <v>437</v>
      </c>
      <c r="K13" s="751">
        <f t="shared" si="1"/>
        <v>442500</v>
      </c>
    </row>
    <row r="14" spans="1:11" ht="63" customHeight="1" x14ac:dyDescent="0.2">
      <c r="A14" s="752" t="s">
        <v>418</v>
      </c>
      <c r="B14" s="753" t="s">
        <v>438</v>
      </c>
      <c r="C14" s="754" t="s">
        <v>154</v>
      </c>
      <c r="D14" s="754" t="s">
        <v>156</v>
      </c>
      <c r="E14" s="754" t="s">
        <v>150</v>
      </c>
      <c r="F14" s="755">
        <f>I14</f>
        <v>4187.76</v>
      </c>
      <c r="G14" s="756">
        <v>4187.76</v>
      </c>
      <c r="H14" s="756"/>
      <c r="I14" s="756">
        <f t="shared" si="0"/>
        <v>4187.76</v>
      </c>
      <c r="J14" s="757" t="s">
        <v>439</v>
      </c>
      <c r="K14" s="758">
        <f t="shared" si="1"/>
        <v>4187.76</v>
      </c>
    </row>
    <row r="15" spans="1:11" ht="63.75" customHeight="1" x14ac:dyDescent="0.2">
      <c r="A15" s="901" t="s">
        <v>419</v>
      </c>
      <c r="B15" s="759" t="s">
        <v>440</v>
      </c>
      <c r="C15" s="760" t="s">
        <v>154</v>
      </c>
      <c r="D15" s="760" t="s">
        <v>156</v>
      </c>
      <c r="E15" s="760" t="s">
        <v>150</v>
      </c>
      <c r="F15" s="761">
        <f>I15</f>
        <v>625204.46</v>
      </c>
      <c r="G15" s="762">
        <v>625204.46</v>
      </c>
      <c r="H15" s="762"/>
      <c r="I15" s="762">
        <f t="shared" si="0"/>
        <v>625204.46</v>
      </c>
      <c r="J15" s="763" t="s">
        <v>441</v>
      </c>
      <c r="K15" s="764">
        <f t="shared" si="1"/>
        <v>625204.46</v>
      </c>
    </row>
    <row r="16" spans="1:11" x14ac:dyDescent="0.2">
      <c r="A16" s="901"/>
      <c r="B16" s="765" t="s">
        <v>442</v>
      </c>
      <c r="C16" s="766"/>
      <c r="D16" s="766"/>
      <c r="E16" s="766"/>
      <c r="F16" s="767">
        <v>508954.46</v>
      </c>
      <c r="G16" s="768">
        <v>508954.46</v>
      </c>
      <c r="H16" s="768"/>
      <c r="I16" s="768">
        <f t="shared" si="0"/>
        <v>508954.46</v>
      </c>
      <c r="J16" s="769"/>
      <c r="K16" s="770">
        <f t="shared" si="1"/>
        <v>508954.46</v>
      </c>
    </row>
    <row r="17" spans="1:11" x14ac:dyDescent="0.2">
      <c r="A17" s="902"/>
      <c r="B17" s="765" t="s">
        <v>443</v>
      </c>
      <c r="C17" s="766"/>
      <c r="D17" s="766"/>
      <c r="E17" s="766"/>
      <c r="F17" s="767">
        <v>116250</v>
      </c>
      <c r="G17" s="768">
        <v>116250</v>
      </c>
      <c r="H17" s="768"/>
      <c r="I17" s="768">
        <f t="shared" si="0"/>
        <v>116250</v>
      </c>
      <c r="J17" s="771"/>
      <c r="K17" s="770">
        <f t="shared" si="1"/>
        <v>116250</v>
      </c>
    </row>
    <row r="18" spans="1:11" ht="45" x14ac:dyDescent="0.2">
      <c r="A18" s="736" t="s">
        <v>420</v>
      </c>
      <c r="B18" s="747" t="s">
        <v>444</v>
      </c>
      <c r="C18" s="748" t="s">
        <v>154</v>
      </c>
      <c r="D18" s="748" t="s">
        <v>156</v>
      </c>
      <c r="E18" s="748" t="s">
        <v>150</v>
      </c>
      <c r="F18" s="749">
        <v>25000</v>
      </c>
      <c r="G18" s="750">
        <v>25000</v>
      </c>
      <c r="H18" s="750"/>
      <c r="I18" s="750">
        <f t="shared" si="0"/>
        <v>25000</v>
      </c>
      <c r="J18" s="743" t="s">
        <v>445</v>
      </c>
      <c r="K18" s="751">
        <f t="shared" si="1"/>
        <v>25000</v>
      </c>
    </row>
    <row r="19" spans="1:11" ht="78.75" x14ac:dyDescent="0.2">
      <c r="A19" s="736" t="s">
        <v>421</v>
      </c>
      <c r="B19" s="759" t="s">
        <v>446</v>
      </c>
      <c r="C19" s="760" t="s">
        <v>154</v>
      </c>
      <c r="D19" s="760" t="s">
        <v>156</v>
      </c>
      <c r="E19" s="760" t="s">
        <v>150</v>
      </c>
      <c r="F19" s="761">
        <f>I19</f>
        <v>261100</v>
      </c>
      <c r="G19" s="762">
        <v>261100</v>
      </c>
      <c r="H19" s="762"/>
      <c r="I19" s="762">
        <f t="shared" si="0"/>
        <v>261100</v>
      </c>
      <c r="J19" s="757" t="s">
        <v>447</v>
      </c>
      <c r="K19" s="772">
        <f t="shared" si="1"/>
        <v>261100</v>
      </c>
    </row>
    <row r="20" spans="1:11" ht="61.5" customHeight="1" x14ac:dyDescent="0.2">
      <c r="A20" s="736" t="s">
        <v>448</v>
      </c>
      <c r="B20" s="773" t="s">
        <v>449</v>
      </c>
      <c r="C20" s="774" t="s">
        <v>154</v>
      </c>
      <c r="D20" s="774" t="s">
        <v>156</v>
      </c>
      <c r="E20" s="774" t="s">
        <v>150</v>
      </c>
      <c r="F20" s="775">
        <f>I20</f>
        <v>100000</v>
      </c>
      <c r="G20" s="742">
        <v>100000</v>
      </c>
      <c r="H20" s="742"/>
      <c r="I20" s="742">
        <f t="shared" si="0"/>
        <v>100000</v>
      </c>
      <c r="J20" s="743" t="s">
        <v>450</v>
      </c>
      <c r="K20" s="744">
        <f t="shared" si="1"/>
        <v>100000</v>
      </c>
    </row>
    <row r="21" spans="1:11" ht="72" customHeight="1" x14ac:dyDescent="0.2">
      <c r="A21" s="746" t="s">
        <v>451</v>
      </c>
      <c r="B21" s="747" t="s">
        <v>452</v>
      </c>
      <c r="C21" s="748" t="s">
        <v>154</v>
      </c>
      <c r="D21" s="748" t="s">
        <v>156</v>
      </c>
      <c r="E21" s="748" t="s">
        <v>150</v>
      </c>
      <c r="F21" s="749">
        <f>I21</f>
        <v>4795.5600000000004</v>
      </c>
      <c r="G21" s="750">
        <v>4795.5600000000004</v>
      </c>
      <c r="H21" s="750"/>
      <c r="I21" s="750">
        <f t="shared" si="0"/>
        <v>4795.5600000000004</v>
      </c>
      <c r="J21" s="743" t="s">
        <v>439</v>
      </c>
      <c r="K21" s="751">
        <f t="shared" si="1"/>
        <v>4795.5600000000004</v>
      </c>
    </row>
    <row r="22" spans="1:11" ht="72" customHeight="1" x14ac:dyDescent="0.2">
      <c r="A22" s="752" t="s">
        <v>453</v>
      </c>
      <c r="B22" s="776" t="s">
        <v>454</v>
      </c>
      <c r="C22" s="777" t="s">
        <v>154</v>
      </c>
      <c r="D22" s="777" t="s">
        <v>156</v>
      </c>
      <c r="E22" s="777" t="s">
        <v>150</v>
      </c>
      <c r="F22" s="778">
        <f>I22</f>
        <v>145204.44</v>
      </c>
      <c r="G22" s="778">
        <v>145204.44</v>
      </c>
      <c r="H22" s="778"/>
      <c r="I22" s="778">
        <f>G22+H22</f>
        <v>145204.44</v>
      </c>
      <c r="J22" s="779" t="s">
        <v>455</v>
      </c>
      <c r="K22" s="780">
        <f t="shared" si="1"/>
        <v>145204.44</v>
      </c>
    </row>
    <row r="23" spans="1:11" ht="102" customHeight="1" x14ac:dyDescent="0.2">
      <c r="A23" s="736" t="s">
        <v>456</v>
      </c>
      <c r="B23" s="776" t="s">
        <v>457</v>
      </c>
      <c r="C23" s="777" t="s">
        <v>154</v>
      </c>
      <c r="D23" s="777" t="s">
        <v>156</v>
      </c>
      <c r="E23" s="777" t="s">
        <v>150</v>
      </c>
      <c r="F23" s="778">
        <f>I23</f>
        <v>38500</v>
      </c>
      <c r="G23" s="778">
        <v>38500</v>
      </c>
      <c r="H23" s="778"/>
      <c r="I23" s="778">
        <f t="shared" si="0"/>
        <v>38500</v>
      </c>
      <c r="J23" s="779" t="s">
        <v>458</v>
      </c>
      <c r="K23" s="780">
        <f t="shared" si="1"/>
        <v>38500</v>
      </c>
    </row>
    <row r="24" spans="1:11" ht="72" customHeight="1" x14ac:dyDescent="0.2">
      <c r="A24" s="736" t="s">
        <v>459</v>
      </c>
      <c r="B24" s="781" t="s">
        <v>460</v>
      </c>
      <c r="C24" s="782" t="s">
        <v>154</v>
      </c>
      <c r="D24" s="782" t="s">
        <v>156</v>
      </c>
      <c r="E24" s="782" t="s">
        <v>150</v>
      </c>
      <c r="F24" s="783">
        <v>100000</v>
      </c>
      <c r="G24" s="783">
        <v>100000</v>
      </c>
      <c r="H24" s="783"/>
      <c r="I24" s="783">
        <f t="shared" si="0"/>
        <v>100000</v>
      </c>
      <c r="J24" s="784" t="s">
        <v>461</v>
      </c>
      <c r="K24" s="785">
        <f t="shared" si="1"/>
        <v>100000</v>
      </c>
    </row>
    <row r="25" spans="1:11" ht="72" customHeight="1" x14ac:dyDescent="0.2">
      <c r="A25" s="736" t="s">
        <v>462</v>
      </c>
      <c r="B25" s="786" t="s">
        <v>463</v>
      </c>
      <c r="C25" s="787" t="s">
        <v>154</v>
      </c>
      <c r="D25" s="787" t="s">
        <v>156</v>
      </c>
      <c r="E25" s="787" t="s">
        <v>150</v>
      </c>
      <c r="F25" s="788">
        <v>80000</v>
      </c>
      <c r="G25" s="788">
        <v>80000</v>
      </c>
      <c r="H25" s="788"/>
      <c r="I25" s="788">
        <f t="shared" si="0"/>
        <v>80000</v>
      </c>
      <c r="J25" s="789" t="s">
        <v>450</v>
      </c>
      <c r="K25" s="790">
        <f t="shared" si="1"/>
        <v>80000</v>
      </c>
    </row>
    <row r="26" spans="1:11" ht="72" customHeight="1" x14ac:dyDescent="0.2">
      <c r="A26" s="746" t="s">
        <v>464</v>
      </c>
      <c r="B26" s="786" t="s">
        <v>465</v>
      </c>
      <c r="C26" s="787" t="s">
        <v>154</v>
      </c>
      <c r="D26" s="787" t="s">
        <v>156</v>
      </c>
      <c r="E26" s="787" t="s">
        <v>150</v>
      </c>
      <c r="F26" s="788">
        <f>I26</f>
        <v>140000</v>
      </c>
      <c r="G26" s="788">
        <v>140000</v>
      </c>
      <c r="H26" s="788"/>
      <c r="I26" s="788">
        <f t="shared" si="0"/>
        <v>140000</v>
      </c>
      <c r="J26" s="784" t="s">
        <v>466</v>
      </c>
      <c r="K26" s="790">
        <f t="shared" si="1"/>
        <v>140000</v>
      </c>
    </row>
    <row r="27" spans="1:11" ht="96" customHeight="1" x14ac:dyDescent="0.2">
      <c r="A27" s="752" t="s">
        <v>467</v>
      </c>
      <c r="B27" s="776" t="s">
        <v>468</v>
      </c>
      <c r="C27" s="777" t="s">
        <v>180</v>
      </c>
      <c r="D27" s="777" t="s">
        <v>469</v>
      </c>
      <c r="E27" s="777" t="s">
        <v>150</v>
      </c>
      <c r="F27" s="778">
        <v>135000</v>
      </c>
      <c r="G27" s="778">
        <v>135000</v>
      </c>
      <c r="H27" s="778"/>
      <c r="I27" s="778">
        <f t="shared" si="0"/>
        <v>135000</v>
      </c>
      <c r="J27" s="779" t="s">
        <v>470</v>
      </c>
      <c r="K27" s="791">
        <f t="shared" si="1"/>
        <v>135000</v>
      </c>
    </row>
    <row r="28" spans="1:11" ht="45" x14ac:dyDescent="0.2">
      <c r="A28" s="736" t="s">
        <v>471</v>
      </c>
      <c r="B28" s="792" t="s">
        <v>472</v>
      </c>
      <c r="C28" s="754" t="s">
        <v>180</v>
      </c>
      <c r="D28" s="754" t="s">
        <v>182</v>
      </c>
      <c r="E28" s="754" t="s">
        <v>150</v>
      </c>
      <c r="F28" s="755">
        <f>60000-10000</f>
        <v>50000</v>
      </c>
      <c r="G28" s="755">
        <f>60000-10000</f>
        <v>50000</v>
      </c>
      <c r="H28" s="755"/>
      <c r="I28" s="756">
        <f t="shared" si="0"/>
        <v>50000</v>
      </c>
      <c r="J28" s="757" t="s">
        <v>473</v>
      </c>
      <c r="K28" s="758">
        <f t="shared" si="1"/>
        <v>50000</v>
      </c>
    </row>
    <row r="29" spans="1:11" ht="45" x14ac:dyDescent="0.2">
      <c r="A29" s="736" t="s">
        <v>474</v>
      </c>
      <c r="B29" s="792" t="s">
        <v>475</v>
      </c>
      <c r="C29" s="754" t="s">
        <v>180</v>
      </c>
      <c r="D29" s="754" t="s">
        <v>182</v>
      </c>
      <c r="E29" s="754" t="s">
        <v>281</v>
      </c>
      <c r="F29" s="755">
        <f>I29</f>
        <v>40000</v>
      </c>
      <c r="G29" s="755">
        <v>40000</v>
      </c>
      <c r="H29" s="755"/>
      <c r="I29" s="756">
        <f t="shared" si="0"/>
        <v>40000</v>
      </c>
      <c r="J29" s="779" t="s">
        <v>476</v>
      </c>
      <c r="K29" s="758">
        <f>I29</f>
        <v>40000</v>
      </c>
    </row>
    <row r="30" spans="1:11" ht="67.5" x14ac:dyDescent="0.2">
      <c r="A30" s="736" t="s">
        <v>477</v>
      </c>
      <c r="B30" s="792" t="s">
        <v>478</v>
      </c>
      <c r="C30" s="754" t="s">
        <v>479</v>
      </c>
      <c r="D30" s="754" t="s">
        <v>480</v>
      </c>
      <c r="E30" s="754" t="s">
        <v>281</v>
      </c>
      <c r="F30" s="755">
        <f>K30</f>
        <v>184500</v>
      </c>
      <c r="G30" s="755">
        <v>184500</v>
      </c>
      <c r="H30" s="755"/>
      <c r="I30" s="756">
        <f t="shared" si="0"/>
        <v>184500</v>
      </c>
      <c r="J30" s="757" t="s">
        <v>481</v>
      </c>
      <c r="K30" s="758">
        <f t="shared" si="1"/>
        <v>184500</v>
      </c>
    </row>
    <row r="31" spans="1:11" ht="30.75" customHeight="1" x14ac:dyDescent="0.2">
      <c r="A31" s="736" t="s">
        <v>482</v>
      </c>
      <c r="B31" s="793" t="s">
        <v>483</v>
      </c>
      <c r="C31" s="777" t="s">
        <v>479</v>
      </c>
      <c r="D31" s="777" t="s">
        <v>480</v>
      </c>
      <c r="E31" s="777" t="s">
        <v>281</v>
      </c>
      <c r="F31" s="778">
        <f>I31</f>
        <v>29500</v>
      </c>
      <c r="G31" s="778">
        <v>29500</v>
      </c>
      <c r="H31" s="778"/>
      <c r="I31" s="778">
        <f t="shared" si="0"/>
        <v>29500</v>
      </c>
      <c r="J31" s="794" t="s">
        <v>484</v>
      </c>
      <c r="K31" s="758">
        <f t="shared" si="1"/>
        <v>29500</v>
      </c>
    </row>
    <row r="32" spans="1:11" ht="30.75" customHeight="1" x14ac:dyDescent="0.2">
      <c r="A32" s="736" t="s">
        <v>485</v>
      </c>
      <c r="B32" s="795" t="s">
        <v>486</v>
      </c>
      <c r="C32" s="787" t="s">
        <v>479</v>
      </c>
      <c r="D32" s="787" t="s">
        <v>480</v>
      </c>
      <c r="E32" s="787" t="s">
        <v>281</v>
      </c>
      <c r="F32" s="788">
        <f>I32</f>
        <v>96800</v>
      </c>
      <c r="G32" s="788">
        <v>96800</v>
      </c>
      <c r="H32" s="788"/>
      <c r="I32" s="788">
        <f t="shared" si="0"/>
        <v>96800</v>
      </c>
      <c r="J32" s="796" t="s">
        <v>484</v>
      </c>
      <c r="K32" s="797">
        <f t="shared" si="1"/>
        <v>96800</v>
      </c>
    </row>
    <row r="33" spans="1:11" ht="45" x14ac:dyDescent="0.2">
      <c r="A33" s="736" t="s">
        <v>487</v>
      </c>
      <c r="B33" s="798" t="s">
        <v>488</v>
      </c>
      <c r="C33" s="777" t="s">
        <v>489</v>
      </c>
      <c r="D33" s="777" t="s">
        <v>490</v>
      </c>
      <c r="E33" s="777" t="s">
        <v>150</v>
      </c>
      <c r="F33" s="778">
        <f>I33</f>
        <v>13000</v>
      </c>
      <c r="G33" s="778">
        <v>13000</v>
      </c>
      <c r="H33" s="778"/>
      <c r="I33" s="756">
        <f t="shared" si="0"/>
        <v>13000</v>
      </c>
      <c r="J33" s="779" t="s">
        <v>491</v>
      </c>
      <c r="K33" s="758">
        <f t="shared" si="1"/>
        <v>13000</v>
      </c>
    </row>
    <row r="34" spans="1:11" ht="51" x14ac:dyDescent="0.2">
      <c r="A34" s="736" t="s">
        <v>492</v>
      </c>
      <c r="B34" s="792" t="s">
        <v>493</v>
      </c>
      <c r="C34" s="754" t="s">
        <v>489</v>
      </c>
      <c r="D34" s="754" t="s">
        <v>490</v>
      </c>
      <c r="E34" s="754" t="s">
        <v>281</v>
      </c>
      <c r="F34" s="755">
        <v>15300</v>
      </c>
      <c r="G34" s="755">
        <v>15300</v>
      </c>
      <c r="H34" s="755"/>
      <c r="I34" s="756">
        <f t="shared" si="0"/>
        <v>15300</v>
      </c>
      <c r="J34" s="757" t="s">
        <v>494</v>
      </c>
      <c r="K34" s="758">
        <f t="shared" si="1"/>
        <v>15300</v>
      </c>
    </row>
    <row r="35" spans="1:11" ht="38.25" x14ac:dyDescent="0.2">
      <c r="A35" s="746" t="s">
        <v>495</v>
      </c>
      <c r="B35" s="799" t="s">
        <v>496</v>
      </c>
      <c r="C35" s="787" t="s">
        <v>185</v>
      </c>
      <c r="D35" s="787" t="s">
        <v>497</v>
      </c>
      <c r="E35" s="787" t="s">
        <v>498</v>
      </c>
      <c r="F35" s="788">
        <v>42500</v>
      </c>
      <c r="G35" s="788">
        <v>42500</v>
      </c>
      <c r="H35" s="788"/>
      <c r="I35" s="788">
        <f t="shared" si="0"/>
        <v>42500</v>
      </c>
      <c r="J35" s="784" t="s">
        <v>499</v>
      </c>
      <c r="K35" s="790">
        <f t="shared" si="1"/>
        <v>42500</v>
      </c>
    </row>
    <row r="36" spans="1:11" ht="56.25" x14ac:dyDescent="0.2">
      <c r="A36" s="752" t="s">
        <v>500</v>
      </c>
      <c r="B36" s="792" t="s">
        <v>501</v>
      </c>
      <c r="C36" s="754" t="s">
        <v>185</v>
      </c>
      <c r="D36" s="754" t="s">
        <v>187</v>
      </c>
      <c r="E36" s="754" t="s">
        <v>150</v>
      </c>
      <c r="F36" s="755">
        <v>30000</v>
      </c>
      <c r="G36" s="756">
        <v>30000</v>
      </c>
      <c r="H36" s="778"/>
      <c r="I36" s="778">
        <f t="shared" si="0"/>
        <v>30000</v>
      </c>
      <c r="J36" s="779" t="s">
        <v>502</v>
      </c>
      <c r="K36" s="791">
        <f t="shared" si="1"/>
        <v>30000</v>
      </c>
    </row>
    <row r="37" spans="1:11" ht="56.25" x14ac:dyDescent="0.2">
      <c r="A37" s="736" t="s">
        <v>503</v>
      </c>
      <c r="B37" s="792" t="s">
        <v>504</v>
      </c>
      <c r="C37" s="754" t="s">
        <v>185</v>
      </c>
      <c r="D37" s="754" t="s">
        <v>187</v>
      </c>
      <c r="E37" s="754" t="s">
        <v>150</v>
      </c>
      <c r="F37" s="755">
        <v>10000</v>
      </c>
      <c r="G37" s="800">
        <v>10000</v>
      </c>
      <c r="H37" s="801"/>
      <c r="I37" s="788">
        <f t="shared" si="0"/>
        <v>10000</v>
      </c>
      <c r="J37" s="757" t="s">
        <v>450</v>
      </c>
      <c r="K37" s="797">
        <f>I37</f>
        <v>10000</v>
      </c>
    </row>
    <row r="38" spans="1:11" ht="45" x14ac:dyDescent="0.2">
      <c r="A38" s="736" t="s">
        <v>505</v>
      </c>
      <c r="B38" s="792" t="s">
        <v>506</v>
      </c>
      <c r="C38" s="754" t="s">
        <v>185</v>
      </c>
      <c r="D38" s="754" t="s">
        <v>187</v>
      </c>
      <c r="E38" s="754" t="s">
        <v>281</v>
      </c>
      <c r="F38" s="755">
        <f>I38</f>
        <v>9100</v>
      </c>
      <c r="G38" s="755">
        <v>9100</v>
      </c>
      <c r="H38" s="756"/>
      <c r="I38" s="778">
        <f t="shared" si="0"/>
        <v>9100</v>
      </c>
      <c r="J38" s="779" t="s">
        <v>507</v>
      </c>
      <c r="K38" s="764">
        <f t="shared" si="1"/>
        <v>9100</v>
      </c>
    </row>
    <row r="39" spans="1:11" ht="56.25" x14ac:dyDescent="0.2">
      <c r="A39" s="736" t="s">
        <v>508</v>
      </c>
      <c r="B39" s="792" t="s">
        <v>509</v>
      </c>
      <c r="C39" s="754" t="s">
        <v>185</v>
      </c>
      <c r="D39" s="754" t="s">
        <v>187</v>
      </c>
      <c r="E39" s="754" t="s">
        <v>281</v>
      </c>
      <c r="F39" s="755">
        <f>I39</f>
        <v>20640</v>
      </c>
      <c r="G39" s="755">
        <v>20640</v>
      </c>
      <c r="H39" s="756"/>
      <c r="I39" s="788">
        <f t="shared" si="0"/>
        <v>20640</v>
      </c>
      <c r="J39" s="794" t="s">
        <v>510</v>
      </c>
      <c r="K39" s="797">
        <f t="shared" si="1"/>
        <v>20640</v>
      </c>
    </row>
    <row r="40" spans="1:11" ht="67.5" x14ac:dyDescent="0.2">
      <c r="A40" s="736" t="s">
        <v>511</v>
      </c>
      <c r="B40" s="792" t="s">
        <v>512</v>
      </c>
      <c r="C40" s="754" t="s">
        <v>185</v>
      </c>
      <c r="D40" s="754" t="s">
        <v>187</v>
      </c>
      <c r="E40" s="754" t="s">
        <v>513</v>
      </c>
      <c r="F40" s="755">
        <v>20000</v>
      </c>
      <c r="G40" s="755">
        <v>20000</v>
      </c>
      <c r="H40" s="756"/>
      <c r="I40" s="802">
        <f>G40+H40</f>
        <v>20000</v>
      </c>
      <c r="J40" s="779" t="s">
        <v>514</v>
      </c>
      <c r="K40" s="791">
        <f t="shared" si="1"/>
        <v>20000</v>
      </c>
    </row>
    <row r="41" spans="1:11" ht="56.25" x14ac:dyDescent="0.2">
      <c r="A41" s="746" t="s">
        <v>515</v>
      </c>
      <c r="B41" s="792" t="s">
        <v>516</v>
      </c>
      <c r="C41" s="754" t="s">
        <v>185</v>
      </c>
      <c r="D41" s="754" t="s">
        <v>187</v>
      </c>
      <c r="E41" s="754" t="s">
        <v>513</v>
      </c>
      <c r="F41" s="756">
        <f>I41</f>
        <v>102900</v>
      </c>
      <c r="G41" s="788">
        <v>102900</v>
      </c>
      <c r="H41" s="788"/>
      <c r="I41" s="788">
        <f>G41+H41</f>
        <v>102900</v>
      </c>
      <c r="J41" s="784" t="s">
        <v>517</v>
      </c>
      <c r="K41" s="790">
        <f t="shared" si="1"/>
        <v>102900</v>
      </c>
    </row>
    <row r="42" spans="1:11" ht="93.75" customHeight="1" x14ac:dyDescent="0.2">
      <c r="A42" s="803" t="s">
        <v>518</v>
      </c>
      <c r="B42" s="804" t="s">
        <v>519</v>
      </c>
      <c r="C42" s="805" t="s">
        <v>194</v>
      </c>
      <c r="D42" s="805" t="s">
        <v>520</v>
      </c>
      <c r="E42" s="805" t="s">
        <v>150</v>
      </c>
      <c r="F42" s="806">
        <f>I42</f>
        <v>242762</v>
      </c>
      <c r="G42" s="806">
        <v>242762</v>
      </c>
      <c r="H42" s="806"/>
      <c r="I42" s="807">
        <f t="shared" si="0"/>
        <v>242762</v>
      </c>
      <c r="J42" s="808" t="s">
        <v>521</v>
      </c>
      <c r="K42" s="797">
        <f t="shared" si="1"/>
        <v>242762</v>
      </c>
    </row>
    <row r="43" spans="1:11" ht="93.75" customHeight="1" x14ac:dyDescent="0.2">
      <c r="A43" s="818" t="s">
        <v>522</v>
      </c>
      <c r="B43" s="792" t="s">
        <v>601</v>
      </c>
      <c r="C43" s="754" t="s">
        <v>194</v>
      </c>
      <c r="D43" s="754" t="s">
        <v>520</v>
      </c>
      <c r="E43" s="754" t="s">
        <v>281</v>
      </c>
      <c r="F43" s="755">
        <v>5000</v>
      </c>
      <c r="G43" s="755">
        <v>0</v>
      </c>
      <c r="H43" s="755">
        <v>5000</v>
      </c>
      <c r="I43" s="756">
        <f t="shared" si="0"/>
        <v>5000</v>
      </c>
      <c r="J43" s="757" t="s">
        <v>602</v>
      </c>
      <c r="K43" s="758">
        <f t="shared" si="1"/>
        <v>5000</v>
      </c>
    </row>
    <row r="44" spans="1:11" ht="67.5" x14ac:dyDescent="0.2">
      <c r="A44" s="803" t="s">
        <v>526</v>
      </c>
      <c r="B44" s="792" t="s">
        <v>523</v>
      </c>
      <c r="C44" s="754" t="s">
        <v>194</v>
      </c>
      <c r="D44" s="754" t="s">
        <v>524</v>
      </c>
      <c r="E44" s="754" t="s">
        <v>281</v>
      </c>
      <c r="F44" s="755">
        <v>7000</v>
      </c>
      <c r="G44" s="755">
        <v>7000</v>
      </c>
      <c r="H44" s="755"/>
      <c r="I44" s="756">
        <f t="shared" si="0"/>
        <v>7000</v>
      </c>
      <c r="J44" s="757" t="s">
        <v>525</v>
      </c>
      <c r="K44" s="758">
        <f t="shared" si="1"/>
        <v>7000</v>
      </c>
    </row>
    <row r="45" spans="1:11" ht="56.25" x14ac:dyDescent="0.2">
      <c r="A45" s="818" t="s">
        <v>529</v>
      </c>
      <c r="B45" s="792" t="s">
        <v>527</v>
      </c>
      <c r="C45" s="754" t="s">
        <v>194</v>
      </c>
      <c r="D45" s="754" t="s">
        <v>524</v>
      </c>
      <c r="E45" s="754" t="s">
        <v>281</v>
      </c>
      <c r="F45" s="755">
        <v>20000</v>
      </c>
      <c r="G45" s="755">
        <v>20000</v>
      </c>
      <c r="H45" s="755"/>
      <c r="I45" s="756">
        <f t="shared" si="0"/>
        <v>20000</v>
      </c>
      <c r="J45" s="757" t="s">
        <v>528</v>
      </c>
      <c r="K45" s="758">
        <f t="shared" si="1"/>
        <v>20000</v>
      </c>
    </row>
    <row r="46" spans="1:11" ht="45" x14ac:dyDescent="0.2">
      <c r="A46" s="803" t="s">
        <v>532</v>
      </c>
      <c r="B46" s="809" t="s">
        <v>530</v>
      </c>
      <c r="C46" s="760" t="s">
        <v>194</v>
      </c>
      <c r="D46" s="760" t="s">
        <v>524</v>
      </c>
      <c r="E46" s="760" t="s">
        <v>281</v>
      </c>
      <c r="F46" s="761">
        <v>6000</v>
      </c>
      <c r="G46" s="761">
        <v>6000</v>
      </c>
      <c r="H46" s="761"/>
      <c r="I46" s="762">
        <f t="shared" si="0"/>
        <v>6000</v>
      </c>
      <c r="J46" s="763" t="s">
        <v>531</v>
      </c>
      <c r="K46" s="772">
        <f t="shared" si="1"/>
        <v>6000</v>
      </c>
    </row>
    <row r="47" spans="1:11" ht="70.5" customHeight="1" x14ac:dyDescent="0.2">
      <c r="A47" s="818" t="s">
        <v>538</v>
      </c>
      <c r="B47" s="810" t="s">
        <v>533</v>
      </c>
      <c r="C47" s="748" t="s">
        <v>534</v>
      </c>
      <c r="D47" s="748" t="s">
        <v>535</v>
      </c>
      <c r="E47" s="748" t="s">
        <v>536</v>
      </c>
      <c r="F47" s="749">
        <v>25000</v>
      </c>
      <c r="G47" s="749">
        <v>25000</v>
      </c>
      <c r="H47" s="749"/>
      <c r="I47" s="750">
        <f t="shared" si="0"/>
        <v>25000</v>
      </c>
      <c r="J47" s="743" t="s">
        <v>537</v>
      </c>
      <c r="K47" s="751">
        <f t="shared" si="1"/>
        <v>25000</v>
      </c>
    </row>
    <row r="48" spans="1:11" ht="67.5" x14ac:dyDescent="0.2">
      <c r="A48" s="803" t="s">
        <v>543</v>
      </c>
      <c r="B48" s="792" t="s">
        <v>539</v>
      </c>
      <c r="C48" s="754" t="s">
        <v>540</v>
      </c>
      <c r="D48" s="754" t="s">
        <v>541</v>
      </c>
      <c r="E48" s="754" t="s">
        <v>281</v>
      </c>
      <c r="F48" s="755">
        <v>6277.92</v>
      </c>
      <c r="G48" s="755">
        <v>6277.92</v>
      </c>
      <c r="H48" s="755"/>
      <c r="I48" s="756">
        <f t="shared" si="0"/>
        <v>6277.92</v>
      </c>
      <c r="J48" s="757" t="s">
        <v>542</v>
      </c>
      <c r="K48" s="758">
        <f t="shared" si="1"/>
        <v>6277.92</v>
      </c>
    </row>
    <row r="49" spans="1:11" ht="69" customHeight="1" x14ac:dyDescent="0.2">
      <c r="A49" s="818" t="s">
        <v>548</v>
      </c>
      <c r="B49" s="792" t="s">
        <v>544</v>
      </c>
      <c r="C49" s="754" t="s">
        <v>545</v>
      </c>
      <c r="D49" s="754" t="s">
        <v>546</v>
      </c>
      <c r="E49" s="754" t="s">
        <v>427</v>
      </c>
      <c r="F49" s="755">
        <v>40000</v>
      </c>
      <c r="G49" s="755">
        <v>40000</v>
      </c>
      <c r="H49" s="755"/>
      <c r="I49" s="756">
        <f t="shared" si="0"/>
        <v>40000</v>
      </c>
      <c r="J49" s="757" t="s">
        <v>547</v>
      </c>
      <c r="K49" s="758">
        <f t="shared" si="1"/>
        <v>40000</v>
      </c>
    </row>
    <row r="50" spans="1:11" ht="87" customHeight="1" x14ac:dyDescent="0.2">
      <c r="A50" s="803" t="s">
        <v>552</v>
      </c>
      <c r="B50" s="792" t="s">
        <v>549</v>
      </c>
      <c r="C50" s="754" t="s">
        <v>545</v>
      </c>
      <c r="D50" s="754" t="s">
        <v>550</v>
      </c>
      <c r="E50" s="754" t="s">
        <v>150</v>
      </c>
      <c r="F50" s="755">
        <f>I50</f>
        <v>62000</v>
      </c>
      <c r="G50" s="755">
        <v>62000</v>
      </c>
      <c r="H50" s="755"/>
      <c r="I50" s="756">
        <f t="shared" si="0"/>
        <v>62000</v>
      </c>
      <c r="J50" s="757" t="s">
        <v>551</v>
      </c>
      <c r="K50" s="758">
        <f t="shared" si="1"/>
        <v>62000</v>
      </c>
    </row>
    <row r="51" spans="1:11" ht="63" customHeight="1" x14ac:dyDescent="0.2">
      <c r="A51" s="818" t="s">
        <v>555</v>
      </c>
      <c r="B51" s="799" t="s">
        <v>553</v>
      </c>
      <c r="C51" s="787" t="s">
        <v>199</v>
      </c>
      <c r="D51" s="787" t="s">
        <v>554</v>
      </c>
      <c r="E51" s="787" t="s">
        <v>513</v>
      </c>
      <c r="F51" s="788">
        <f>I51</f>
        <v>78810</v>
      </c>
      <c r="G51" s="788">
        <v>78810</v>
      </c>
      <c r="H51" s="788"/>
      <c r="I51" s="788">
        <f t="shared" si="0"/>
        <v>78810</v>
      </c>
      <c r="J51" s="784" t="s">
        <v>484</v>
      </c>
      <c r="K51" s="790">
        <f t="shared" si="1"/>
        <v>78810</v>
      </c>
    </row>
    <row r="52" spans="1:11" ht="60.75" customHeight="1" x14ac:dyDescent="0.2">
      <c r="A52" s="803" t="s">
        <v>558</v>
      </c>
      <c r="B52" s="798" t="s">
        <v>556</v>
      </c>
      <c r="C52" s="777" t="s">
        <v>199</v>
      </c>
      <c r="D52" s="777" t="s">
        <v>557</v>
      </c>
      <c r="E52" s="777" t="s">
        <v>513</v>
      </c>
      <c r="F52" s="778">
        <f>I52</f>
        <v>47190</v>
      </c>
      <c r="G52" s="778">
        <v>47190</v>
      </c>
      <c r="H52" s="778"/>
      <c r="I52" s="778">
        <f t="shared" si="0"/>
        <v>47190</v>
      </c>
      <c r="J52" s="779" t="s">
        <v>484</v>
      </c>
      <c r="K52" s="791">
        <f t="shared" si="1"/>
        <v>47190</v>
      </c>
    </row>
    <row r="53" spans="1:11" ht="124.5" customHeight="1" x14ac:dyDescent="0.2">
      <c r="A53" s="818" t="s">
        <v>561</v>
      </c>
      <c r="B53" s="792" t="s">
        <v>559</v>
      </c>
      <c r="C53" s="754" t="s">
        <v>199</v>
      </c>
      <c r="D53" s="754" t="s">
        <v>560</v>
      </c>
      <c r="E53" s="754" t="s">
        <v>427</v>
      </c>
      <c r="F53" s="755">
        <f>I53</f>
        <v>0</v>
      </c>
      <c r="G53" s="755">
        <v>0</v>
      </c>
      <c r="H53" s="755"/>
      <c r="I53" s="756">
        <f t="shared" si="0"/>
        <v>0</v>
      </c>
      <c r="J53" s="757"/>
      <c r="K53" s="758">
        <f t="shared" si="1"/>
        <v>0</v>
      </c>
    </row>
    <row r="54" spans="1:11" ht="64.5" customHeight="1" x14ac:dyDescent="0.2">
      <c r="A54" s="803" t="s">
        <v>564</v>
      </c>
      <c r="B54" s="792" t="s">
        <v>562</v>
      </c>
      <c r="C54" s="754" t="s">
        <v>199</v>
      </c>
      <c r="D54" s="754" t="s">
        <v>213</v>
      </c>
      <c r="E54" s="754" t="s">
        <v>150</v>
      </c>
      <c r="F54" s="755">
        <f>I54</f>
        <v>62169.13</v>
      </c>
      <c r="G54" s="755">
        <v>62169.13</v>
      </c>
      <c r="H54" s="755"/>
      <c r="I54" s="756">
        <f t="shared" si="0"/>
        <v>62169.13</v>
      </c>
      <c r="J54" s="757" t="s">
        <v>563</v>
      </c>
      <c r="K54" s="758">
        <f t="shared" si="1"/>
        <v>62169.13</v>
      </c>
    </row>
    <row r="55" spans="1:11" ht="61.5" customHeight="1" x14ac:dyDescent="0.2">
      <c r="A55" s="818" t="s">
        <v>567</v>
      </c>
      <c r="B55" s="792" t="s">
        <v>565</v>
      </c>
      <c r="C55" s="754" t="s">
        <v>199</v>
      </c>
      <c r="D55" s="754" t="s">
        <v>213</v>
      </c>
      <c r="E55" s="754" t="s">
        <v>150</v>
      </c>
      <c r="F55" s="755">
        <v>20000</v>
      </c>
      <c r="G55" s="755">
        <v>20000</v>
      </c>
      <c r="H55" s="755"/>
      <c r="I55" s="756">
        <f t="shared" si="0"/>
        <v>20000</v>
      </c>
      <c r="J55" s="808" t="s">
        <v>566</v>
      </c>
      <c r="K55" s="758">
        <f t="shared" si="1"/>
        <v>20000</v>
      </c>
    </row>
    <row r="56" spans="1:11" ht="61.5" customHeight="1" x14ac:dyDescent="0.2">
      <c r="A56" s="803" t="s">
        <v>569</v>
      </c>
      <c r="B56" s="792" t="s">
        <v>568</v>
      </c>
      <c r="C56" s="754" t="s">
        <v>199</v>
      </c>
      <c r="D56" s="754" t="s">
        <v>213</v>
      </c>
      <c r="E56" s="754" t="s">
        <v>150</v>
      </c>
      <c r="F56" s="755">
        <v>80000</v>
      </c>
      <c r="G56" s="755">
        <v>80000</v>
      </c>
      <c r="H56" s="755"/>
      <c r="I56" s="756">
        <f t="shared" si="0"/>
        <v>80000</v>
      </c>
      <c r="J56" s="757" t="s">
        <v>450</v>
      </c>
      <c r="K56" s="758">
        <f t="shared" si="1"/>
        <v>80000</v>
      </c>
    </row>
    <row r="57" spans="1:11" ht="63" customHeight="1" x14ac:dyDescent="0.2">
      <c r="A57" s="818" t="s">
        <v>573</v>
      </c>
      <c r="B57" s="792" t="s">
        <v>570</v>
      </c>
      <c r="C57" s="754" t="s">
        <v>199</v>
      </c>
      <c r="D57" s="754" t="s">
        <v>571</v>
      </c>
      <c r="E57" s="754" t="s">
        <v>150</v>
      </c>
      <c r="F57" s="755">
        <v>30000</v>
      </c>
      <c r="G57" s="755">
        <v>30000</v>
      </c>
      <c r="H57" s="755"/>
      <c r="I57" s="756">
        <f t="shared" si="0"/>
        <v>30000</v>
      </c>
      <c r="J57" s="757" t="s">
        <v>572</v>
      </c>
      <c r="K57" s="758">
        <f t="shared" si="1"/>
        <v>30000</v>
      </c>
    </row>
    <row r="58" spans="1:11" ht="63" customHeight="1" x14ac:dyDescent="0.2">
      <c r="A58" s="803" t="s">
        <v>575</v>
      </c>
      <c r="B58" s="812" t="s">
        <v>574</v>
      </c>
      <c r="C58" s="813" t="s">
        <v>217</v>
      </c>
      <c r="D58" s="813" t="s">
        <v>218</v>
      </c>
      <c r="E58" s="813" t="s">
        <v>281</v>
      </c>
      <c r="F58" s="814">
        <v>5265</v>
      </c>
      <c r="G58" s="814">
        <v>5265</v>
      </c>
      <c r="H58" s="814"/>
      <c r="I58" s="814">
        <f t="shared" si="0"/>
        <v>5265</v>
      </c>
      <c r="J58" s="815" t="s">
        <v>450</v>
      </c>
      <c r="K58" s="816">
        <f t="shared" si="1"/>
        <v>5265</v>
      </c>
    </row>
    <row r="59" spans="1:11" ht="63" customHeight="1" x14ac:dyDescent="0.2">
      <c r="A59" s="867" t="s">
        <v>577</v>
      </c>
      <c r="B59" s="799" t="s">
        <v>576</v>
      </c>
      <c r="C59" s="787" t="s">
        <v>217</v>
      </c>
      <c r="D59" s="787" t="s">
        <v>218</v>
      </c>
      <c r="E59" s="787" t="s">
        <v>150</v>
      </c>
      <c r="F59" s="788">
        <v>20000</v>
      </c>
      <c r="G59" s="788">
        <v>20000</v>
      </c>
      <c r="H59" s="788"/>
      <c r="I59" s="788">
        <f t="shared" si="0"/>
        <v>20000</v>
      </c>
      <c r="J59" s="784" t="s">
        <v>450</v>
      </c>
      <c r="K59" s="817">
        <f t="shared" si="1"/>
        <v>20000</v>
      </c>
    </row>
    <row r="60" spans="1:11" ht="90" customHeight="1" x14ac:dyDescent="0.2">
      <c r="A60" s="818" t="s">
        <v>583</v>
      </c>
      <c r="B60" s="819" t="s">
        <v>578</v>
      </c>
      <c r="C60" s="820" t="s">
        <v>217</v>
      </c>
      <c r="D60" s="820" t="s">
        <v>579</v>
      </c>
      <c r="E60" s="820"/>
      <c r="F60" s="761">
        <f>F62+F63+F61</f>
        <v>7007636.25</v>
      </c>
      <c r="G60" s="761">
        <f t="shared" ref="G60:I60" si="2">G62+G63+G61</f>
        <v>2092008.79</v>
      </c>
      <c r="H60" s="761">
        <f t="shared" si="2"/>
        <v>0</v>
      </c>
      <c r="I60" s="761">
        <f t="shared" si="2"/>
        <v>2092008.79</v>
      </c>
      <c r="J60" s="763" t="s">
        <v>580</v>
      </c>
      <c r="K60" s="764">
        <f>K61+K62+K63</f>
        <v>2092008.7899999998</v>
      </c>
    </row>
    <row r="61" spans="1:11" ht="11.25" customHeight="1" x14ac:dyDescent="0.2">
      <c r="A61" s="818"/>
      <c r="B61" s="819"/>
      <c r="C61" s="820"/>
      <c r="D61" s="820"/>
      <c r="E61" s="821" t="s">
        <v>150</v>
      </c>
      <c r="F61" s="767">
        <f>I61</f>
        <v>102765.38</v>
      </c>
      <c r="G61" s="767">
        <v>102765.38</v>
      </c>
      <c r="H61" s="767"/>
      <c r="I61" s="768">
        <f>G61+H61</f>
        <v>102765.38</v>
      </c>
      <c r="J61" s="769"/>
      <c r="K61" s="767">
        <f t="shared" si="1"/>
        <v>102765.38</v>
      </c>
    </row>
    <row r="62" spans="1:11" x14ac:dyDescent="0.2">
      <c r="A62" s="822"/>
      <c r="B62" s="823"/>
      <c r="C62" s="821"/>
      <c r="D62" s="821"/>
      <c r="E62" s="821" t="s">
        <v>581</v>
      </c>
      <c r="F62" s="767">
        <v>5869139</v>
      </c>
      <c r="G62" s="767">
        <v>1690856</v>
      </c>
      <c r="H62" s="767"/>
      <c r="I62" s="768">
        <f>G62+H62</f>
        <v>1690856</v>
      </c>
      <c r="J62" s="769"/>
      <c r="K62" s="767">
        <f t="shared" si="1"/>
        <v>1690856</v>
      </c>
    </row>
    <row r="63" spans="1:11" x14ac:dyDescent="0.2">
      <c r="A63" s="824"/>
      <c r="B63" s="825"/>
      <c r="C63" s="826"/>
      <c r="D63" s="826"/>
      <c r="E63" s="826" t="s">
        <v>582</v>
      </c>
      <c r="F63" s="827">
        <v>1035731.87</v>
      </c>
      <c r="G63" s="827">
        <v>298387.40999999997</v>
      </c>
      <c r="H63" s="827"/>
      <c r="I63" s="828">
        <f>G63+H63</f>
        <v>298387.40999999997</v>
      </c>
      <c r="J63" s="771"/>
      <c r="K63" s="827">
        <f t="shared" si="1"/>
        <v>298387.40999999997</v>
      </c>
    </row>
    <row r="64" spans="1:11" hidden="1" x14ac:dyDescent="0.2">
      <c r="A64" s="752" t="s">
        <v>567</v>
      </c>
      <c r="B64" s="819"/>
      <c r="C64" s="820"/>
      <c r="D64" s="820"/>
      <c r="E64" s="820"/>
      <c r="F64" s="761"/>
      <c r="G64" s="761"/>
      <c r="H64" s="761"/>
      <c r="I64" s="762"/>
      <c r="J64" s="763"/>
      <c r="K64" s="764"/>
    </row>
    <row r="65" spans="1:11" ht="56.25" x14ac:dyDescent="0.2">
      <c r="A65" s="811" t="s">
        <v>588</v>
      </c>
      <c r="B65" s="829" t="s">
        <v>584</v>
      </c>
      <c r="C65" s="830" t="s">
        <v>276</v>
      </c>
      <c r="D65" s="830" t="s">
        <v>278</v>
      </c>
      <c r="E65" s="830"/>
      <c r="F65" s="831">
        <f>I65</f>
        <v>348348.95999999996</v>
      </c>
      <c r="G65" s="831">
        <f>G66+G67+G68</f>
        <v>348348.95999999996</v>
      </c>
      <c r="H65" s="831">
        <f>H66+H67+H68</f>
        <v>0</v>
      </c>
      <c r="I65" s="831">
        <f>G65+H65</f>
        <v>348348.95999999996</v>
      </c>
      <c r="J65" s="832" t="s">
        <v>450</v>
      </c>
      <c r="K65" s="833">
        <f>K66+K67+K68</f>
        <v>348348.95999999996</v>
      </c>
    </row>
    <row r="66" spans="1:11" x14ac:dyDescent="0.2">
      <c r="A66" s="818"/>
      <c r="B66" s="834"/>
      <c r="C66" s="835"/>
      <c r="D66" s="835"/>
      <c r="E66" s="835" t="s">
        <v>150</v>
      </c>
      <c r="F66" s="836">
        <v>348348.96</v>
      </c>
      <c r="G66" s="836">
        <v>0</v>
      </c>
      <c r="H66" s="836"/>
      <c r="I66" s="836">
        <f>G66+H66</f>
        <v>0</v>
      </c>
      <c r="J66" s="837"/>
      <c r="K66" s="838">
        <f>I66</f>
        <v>0</v>
      </c>
    </row>
    <row r="67" spans="1:11" x14ac:dyDescent="0.2">
      <c r="A67" s="818"/>
      <c r="B67" s="839" t="s">
        <v>585</v>
      </c>
      <c r="C67" s="835"/>
      <c r="D67" s="835"/>
      <c r="E67" s="835" t="s">
        <v>586</v>
      </c>
      <c r="F67" s="840"/>
      <c r="G67" s="840">
        <v>90478</v>
      </c>
      <c r="H67" s="840"/>
      <c r="I67" s="840">
        <f>G67+H67</f>
        <v>90478</v>
      </c>
      <c r="J67" s="837"/>
      <c r="K67" s="841">
        <f>I67</f>
        <v>90478</v>
      </c>
    </row>
    <row r="68" spans="1:11" x14ac:dyDescent="0.2">
      <c r="A68" s="752"/>
      <c r="B68" s="842" t="s">
        <v>587</v>
      </c>
      <c r="C68" s="777"/>
      <c r="D68" s="777"/>
      <c r="E68" s="777" t="s">
        <v>582</v>
      </c>
      <c r="F68" s="778"/>
      <c r="G68" s="778">
        <v>257870.96</v>
      </c>
      <c r="H68" s="778"/>
      <c r="I68" s="778">
        <f>G68+H68</f>
        <v>257870.96</v>
      </c>
      <c r="J68" s="779"/>
      <c r="K68" s="843">
        <f>I68</f>
        <v>257870.96</v>
      </c>
    </row>
    <row r="69" spans="1:11" ht="45" x14ac:dyDescent="0.2">
      <c r="A69" s="811" t="s">
        <v>591</v>
      </c>
      <c r="B69" s="812" t="s">
        <v>589</v>
      </c>
      <c r="C69" s="813" t="s">
        <v>276</v>
      </c>
      <c r="D69" s="813" t="s">
        <v>278</v>
      </c>
      <c r="E69" s="813"/>
      <c r="F69" s="814">
        <f>F70+F71+F72</f>
        <v>162886.34</v>
      </c>
      <c r="G69" s="814">
        <f t="shared" ref="G69:I69" si="3">G70+G71+G72</f>
        <v>162886.34</v>
      </c>
      <c r="H69" s="814">
        <f t="shared" si="3"/>
        <v>0</v>
      </c>
      <c r="I69" s="814">
        <f t="shared" si="3"/>
        <v>162886.34</v>
      </c>
      <c r="J69" s="815" t="s">
        <v>590</v>
      </c>
      <c r="K69" s="816">
        <f>K70+K71+K72</f>
        <v>162886.34</v>
      </c>
    </row>
    <row r="70" spans="1:11" x14ac:dyDescent="0.2">
      <c r="A70" s="818"/>
      <c r="B70" s="834"/>
      <c r="C70" s="782"/>
      <c r="D70" s="782"/>
      <c r="E70" s="844" t="s">
        <v>150</v>
      </c>
      <c r="F70" s="845">
        <f>I70</f>
        <v>0</v>
      </c>
      <c r="G70" s="845">
        <v>0</v>
      </c>
      <c r="H70" s="845"/>
      <c r="I70" s="845">
        <f t="shared" ref="I70:I76" si="4">G70+H70</f>
        <v>0</v>
      </c>
      <c r="J70" s="846"/>
      <c r="K70" s="838">
        <f>I70</f>
        <v>0</v>
      </c>
    </row>
    <row r="71" spans="1:11" x14ac:dyDescent="0.2">
      <c r="A71" s="818"/>
      <c r="B71" s="839" t="s">
        <v>585</v>
      </c>
      <c r="C71" s="782"/>
      <c r="D71" s="782"/>
      <c r="E71" s="844" t="s">
        <v>586</v>
      </c>
      <c r="F71" s="845">
        <f>I71</f>
        <v>81315</v>
      </c>
      <c r="G71" s="845">
        <v>81315</v>
      </c>
      <c r="H71" s="845"/>
      <c r="I71" s="845">
        <f t="shared" si="4"/>
        <v>81315</v>
      </c>
      <c r="J71" s="846"/>
      <c r="K71" s="838">
        <f t="shared" ref="K71:K72" si="5">I71</f>
        <v>81315</v>
      </c>
    </row>
    <row r="72" spans="1:11" x14ac:dyDescent="0.2">
      <c r="A72" s="752"/>
      <c r="B72" s="842" t="s">
        <v>587</v>
      </c>
      <c r="C72" s="777"/>
      <c r="D72" s="777"/>
      <c r="E72" s="847" t="s">
        <v>582</v>
      </c>
      <c r="F72" s="848">
        <f>I72</f>
        <v>81571.34</v>
      </c>
      <c r="G72" s="848">
        <v>81571.34</v>
      </c>
      <c r="H72" s="848"/>
      <c r="I72" s="848">
        <f t="shared" si="4"/>
        <v>81571.34</v>
      </c>
      <c r="J72" s="849"/>
      <c r="K72" s="838">
        <f t="shared" si="5"/>
        <v>81571.34</v>
      </c>
    </row>
    <row r="73" spans="1:11" ht="56.25" x14ac:dyDescent="0.2">
      <c r="A73" s="736" t="s">
        <v>593</v>
      </c>
      <c r="B73" s="850" t="s">
        <v>592</v>
      </c>
      <c r="C73" s="851" t="s">
        <v>276</v>
      </c>
      <c r="D73" s="851" t="s">
        <v>278</v>
      </c>
      <c r="E73" s="851" t="s">
        <v>150</v>
      </c>
      <c r="F73" s="755">
        <f>I73</f>
        <v>70000</v>
      </c>
      <c r="G73" s="755">
        <v>70000</v>
      </c>
      <c r="H73" s="755"/>
      <c r="I73" s="756">
        <f t="shared" si="4"/>
        <v>70000</v>
      </c>
      <c r="J73" s="784" t="s">
        <v>450</v>
      </c>
      <c r="K73" s="797">
        <f>I73</f>
        <v>70000</v>
      </c>
    </row>
    <row r="74" spans="1:11" ht="56.25" x14ac:dyDescent="0.2">
      <c r="A74" s="811" t="s">
        <v>595</v>
      </c>
      <c r="B74" s="798" t="s">
        <v>594</v>
      </c>
      <c r="C74" s="777" t="s">
        <v>276</v>
      </c>
      <c r="D74" s="777" t="s">
        <v>278</v>
      </c>
      <c r="E74" s="777" t="s">
        <v>150</v>
      </c>
      <c r="F74" s="778">
        <f>I74</f>
        <v>145812.24</v>
      </c>
      <c r="G74" s="778">
        <v>145812.24</v>
      </c>
      <c r="H74" s="778"/>
      <c r="I74" s="778">
        <f t="shared" si="4"/>
        <v>145812.24</v>
      </c>
      <c r="J74" s="779" t="s">
        <v>450</v>
      </c>
      <c r="K74" s="791">
        <f>I74</f>
        <v>145812.24</v>
      </c>
    </row>
    <row r="75" spans="1:11" ht="63.75" x14ac:dyDescent="0.2">
      <c r="A75" s="736" t="s">
        <v>597</v>
      </c>
      <c r="B75" s="852" t="s">
        <v>596</v>
      </c>
      <c r="C75" s="787" t="s">
        <v>276</v>
      </c>
      <c r="D75" s="787" t="s">
        <v>278</v>
      </c>
      <c r="E75" s="787" t="s">
        <v>150</v>
      </c>
      <c r="F75" s="788">
        <v>24000</v>
      </c>
      <c r="G75" s="788">
        <v>24000</v>
      </c>
      <c r="H75" s="788">
        <v>3000</v>
      </c>
      <c r="I75" s="788">
        <f t="shared" si="4"/>
        <v>27000</v>
      </c>
      <c r="J75" s="779" t="s">
        <v>450</v>
      </c>
      <c r="K75" s="817">
        <f>I75</f>
        <v>27000</v>
      </c>
    </row>
    <row r="76" spans="1:11" ht="76.5" x14ac:dyDescent="0.2">
      <c r="A76" s="811" t="s">
        <v>600</v>
      </c>
      <c r="B76" s="853" t="s">
        <v>598</v>
      </c>
      <c r="C76" s="787" t="s">
        <v>276</v>
      </c>
      <c r="D76" s="787" t="s">
        <v>278</v>
      </c>
      <c r="E76" s="787" t="s">
        <v>281</v>
      </c>
      <c r="F76" s="788">
        <v>26500</v>
      </c>
      <c r="G76" s="788">
        <v>26500</v>
      </c>
      <c r="H76" s="788"/>
      <c r="I76" s="788">
        <f t="shared" si="4"/>
        <v>26500</v>
      </c>
      <c r="J76" s="779" t="s">
        <v>450</v>
      </c>
      <c r="K76" s="817">
        <f>I76</f>
        <v>26500</v>
      </c>
    </row>
    <row r="77" spans="1:11" ht="16.5" thickBot="1" x14ac:dyDescent="0.3">
      <c r="A77" s="895" t="s">
        <v>47</v>
      </c>
      <c r="B77" s="896"/>
      <c r="C77" s="896"/>
      <c r="D77" s="896"/>
      <c r="E77" s="896"/>
      <c r="F77" s="854">
        <f>F9+F10+F12+F13+F14+F15+F18+F19+F20+F21+F23+F28+F30+F31+F33+F34+F38+F39+F40+F42+F44+F45+F46+F47+F49+F53+F54+F55+F57+F60+F50+F65+F69+F73+F52+F51+F24+F27+F29+F56+F58+F36+F32+F37+F74+F22+F35+F25+F26+F41+F11+F48+F75+F76+F59+F43</f>
        <v>11380390.060000001</v>
      </c>
      <c r="G77" s="854">
        <f t="shared" ref="G77:K77" si="6">G9+G10+G12+G13+G14+G15+G18+G19+G20+G21+G23+G28+G30+G31+G33+G34+G38+G39+G40+G42+G44+G45+G46+G47+G49+G53+G54+G55+G57+G60+G50+G65+G69+G73+G52+G51+G24+G27+G29+G56+G58+G36+G32+G37+G74+G22+G35+G25+G26+G41+G11+G48+G75+G76+G59+G43</f>
        <v>6459762.6000000006</v>
      </c>
      <c r="H77" s="854">
        <f t="shared" si="6"/>
        <v>8000</v>
      </c>
      <c r="I77" s="854">
        <f t="shared" si="6"/>
        <v>6467762.6000000006</v>
      </c>
      <c r="J77" s="854"/>
      <c r="K77" s="854">
        <f t="shared" si="6"/>
        <v>6467762.6000000006</v>
      </c>
    </row>
    <row r="78" spans="1:11" x14ac:dyDescent="0.2">
      <c r="A78" s="727"/>
      <c r="B78" s="727"/>
      <c r="C78" s="727"/>
      <c r="D78" s="727"/>
      <c r="E78" s="727"/>
      <c r="F78" s="727"/>
      <c r="G78" s="727"/>
      <c r="H78" s="727"/>
      <c r="I78" s="727"/>
      <c r="J78" s="727"/>
      <c r="K78" s="727"/>
    </row>
    <row r="79" spans="1:11" x14ac:dyDescent="0.2">
      <c r="A79" s="727"/>
      <c r="B79" s="855"/>
      <c r="C79" s="727"/>
      <c r="D79" s="727"/>
      <c r="E79" s="727"/>
      <c r="F79" s="856"/>
      <c r="G79" s="856"/>
      <c r="H79" s="856"/>
      <c r="I79" s="856"/>
      <c r="J79" s="856"/>
      <c r="K79" s="856"/>
    </row>
    <row r="80" spans="1:11" x14ac:dyDescent="0.2">
      <c r="A80" s="727"/>
      <c r="B80" s="855"/>
      <c r="C80" s="727"/>
      <c r="D80" s="727"/>
      <c r="E80" s="727"/>
      <c r="F80" s="856"/>
      <c r="G80" s="856"/>
      <c r="H80" s="856"/>
      <c r="I80" s="856"/>
      <c r="J80" s="856"/>
      <c r="K80" s="856"/>
    </row>
    <row r="81" spans="1:11" x14ac:dyDescent="0.2">
      <c r="A81" s="727"/>
      <c r="B81" s="855"/>
      <c r="C81" s="727"/>
      <c r="D81" s="727"/>
      <c r="E81" s="727"/>
      <c r="F81" s="856"/>
      <c r="G81" s="856"/>
      <c r="H81" s="856"/>
      <c r="I81" s="856"/>
      <c r="J81" s="856"/>
      <c r="K81" s="856"/>
    </row>
    <row r="82" spans="1:11" x14ac:dyDescent="0.2">
      <c r="A82" s="727"/>
      <c r="B82" s="855"/>
      <c r="C82" s="727"/>
      <c r="D82" s="727"/>
      <c r="E82" s="727"/>
      <c r="F82" s="856"/>
      <c r="G82" s="856"/>
      <c r="H82" s="856"/>
      <c r="I82" s="856"/>
      <c r="J82" s="856"/>
      <c r="K82" s="856"/>
    </row>
    <row r="83" spans="1:11" x14ac:dyDescent="0.2">
      <c r="A83" s="727"/>
      <c r="B83" s="857"/>
      <c r="C83" s="727"/>
      <c r="D83" s="727"/>
      <c r="E83" s="727"/>
      <c r="F83" s="856"/>
      <c r="G83" s="856"/>
      <c r="H83" s="856"/>
      <c r="I83" s="856"/>
      <c r="J83" s="856"/>
      <c r="K83" s="856"/>
    </row>
  </sheetData>
  <mergeCells count="7">
    <mergeCell ref="A77:E77"/>
    <mergeCell ref="I1:K1"/>
    <mergeCell ref="I2:K2"/>
    <mergeCell ref="I3:K3"/>
    <mergeCell ref="B5:K5"/>
    <mergeCell ref="C8:E8"/>
    <mergeCell ref="A15:A17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workbookViewId="0">
      <selection activeCell="I44" sqref="I44"/>
    </sheetView>
  </sheetViews>
  <sheetFormatPr defaultRowHeight="11.25" x14ac:dyDescent="0.2"/>
  <cols>
    <col min="1" max="1" width="5.140625" style="2" customWidth="1"/>
    <col min="2" max="2" width="9.140625" style="2"/>
    <col min="3" max="3" width="6.42578125" style="2" customWidth="1"/>
    <col min="4" max="4" width="45.42578125" style="2" customWidth="1"/>
    <col min="5" max="5" width="13" style="2" customWidth="1"/>
    <col min="6" max="6" width="11.5703125" style="2" customWidth="1"/>
    <col min="7" max="7" width="13.28515625" style="2" customWidth="1"/>
    <col min="8" max="8" width="13.7109375" style="2" customWidth="1"/>
    <col min="9" max="9" width="12" style="2" customWidth="1"/>
    <col min="10" max="10" width="13" style="2" customWidth="1"/>
    <col min="11" max="16384" width="9.140625" style="2"/>
  </cols>
  <sheetData>
    <row r="1" spans="1:10" ht="12.75" x14ac:dyDescent="0.2">
      <c r="A1" s="1"/>
      <c r="B1" s="1"/>
      <c r="C1" s="1"/>
      <c r="D1" s="1"/>
      <c r="G1" s="897" t="s">
        <v>408</v>
      </c>
      <c r="H1" s="897"/>
      <c r="I1" s="897"/>
      <c r="J1" s="897"/>
    </row>
    <row r="2" spans="1:10" ht="12.75" x14ac:dyDescent="0.2">
      <c r="A2" s="1"/>
      <c r="B2" s="1"/>
      <c r="C2" s="1"/>
      <c r="D2" s="1"/>
      <c r="F2" s="3"/>
      <c r="G2" s="897" t="s">
        <v>63</v>
      </c>
      <c r="H2" s="897"/>
      <c r="I2" s="897"/>
      <c r="J2" s="897"/>
    </row>
    <row r="3" spans="1:10" ht="12.75" customHeight="1" x14ac:dyDescent="0.2">
      <c r="A3" s="1"/>
      <c r="B3" s="1"/>
      <c r="C3" s="1"/>
      <c r="D3" s="1"/>
      <c r="F3" s="4"/>
      <c r="G3" s="932" t="s">
        <v>64</v>
      </c>
      <c r="H3" s="932"/>
      <c r="I3" s="932"/>
      <c r="J3" s="932"/>
    </row>
    <row r="4" spans="1:10" ht="36.75" customHeight="1" x14ac:dyDescent="0.2">
      <c r="A4" s="933" t="s">
        <v>0</v>
      </c>
      <c r="B4" s="934"/>
      <c r="C4" s="934"/>
      <c r="D4" s="934"/>
      <c r="E4" s="934"/>
      <c r="F4" s="934"/>
      <c r="G4" s="934"/>
      <c r="H4" s="934"/>
      <c r="I4" s="934"/>
      <c r="J4" s="934"/>
    </row>
    <row r="5" spans="1:10" ht="28.5" customHeight="1" thickBot="1" x14ac:dyDescent="0.25">
      <c r="A5" s="935" t="s">
        <v>1</v>
      </c>
      <c r="B5" s="935"/>
      <c r="C5" s="935"/>
      <c r="D5" s="935"/>
      <c r="E5" s="935"/>
      <c r="F5" s="935"/>
      <c r="G5" s="935"/>
      <c r="H5" s="935"/>
      <c r="I5" s="935"/>
      <c r="J5" s="935"/>
    </row>
    <row r="6" spans="1:10" ht="12.75" x14ac:dyDescent="0.2">
      <c r="A6" s="920" t="s">
        <v>2</v>
      </c>
      <c r="B6" s="920" t="s">
        <v>3</v>
      </c>
      <c r="C6" s="920" t="s">
        <v>4</v>
      </c>
      <c r="D6" s="920" t="s">
        <v>5</v>
      </c>
      <c r="E6" s="903" t="s">
        <v>6</v>
      </c>
      <c r="F6" s="904"/>
      <c r="G6" s="905"/>
      <c r="H6" s="904" t="s">
        <v>7</v>
      </c>
      <c r="I6" s="904"/>
      <c r="J6" s="923"/>
    </row>
    <row r="7" spans="1:10" ht="33.75" customHeight="1" thickBot="1" x14ac:dyDescent="0.25">
      <c r="A7" s="921"/>
      <c r="B7" s="921"/>
      <c r="C7" s="921"/>
      <c r="D7" s="921"/>
      <c r="E7" s="5" t="s">
        <v>9</v>
      </c>
      <c r="F7" s="6" t="s">
        <v>8</v>
      </c>
      <c r="G7" s="7" t="s">
        <v>61</v>
      </c>
      <c r="H7" s="5" t="s">
        <v>9</v>
      </c>
      <c r="I7" s="6" t="s">
        <v>8</v>
      </c>
      <c r="J7" s="5" t="s">
        <v>61</v>
      </c>
    </row>
    <row r="8" spans="1:10" ht="15.75" x14ac:dyDescent="0.2">
      <c r="A8" s="8" t="s">
        <v>10</v>
      </c>
      <c r="B8" s="9"/>
      <c r="C8" s="9"/>
      <c r="D8" s="10" t="s">
        <v>11</v>
      </c>
      <c r="E8" s="11">
        <f>E9</f>
        <v>529195.31999999995</v>
      </c>
      <c r="F8" s="12">
        <f>F9</f>
        <v>315770.42</v>
      </c>
      <c r="G8" s="13">
        <f>E8+F8</f>
        <v>844965.74</v>
      </c>
      <c r="H8" s="12">
        <f>H9</f>
        <v>529195.31999999995</v>
      </c>
      <c r="I8" s="12">
        <f>I9</f>
        <v>315770.42000000004</v>
      </c>
      <c r="J8" s="12">
        <f>H8+I8</f>
        <v>844965.74</v>
      </c>
    </row>
    <row r="9" spans="1:10" ht="15.75" x14ac:dyDescent="0.2">
      <c r="A9" s="14"/>
      <c r="B9" s="15" t="s">
        <v>12</v>
      </c>
      <c r="C9" s="16"/>
      <c r="D9" s="17" t="s">
        <v>13</v>
      </c>
      <c r="E9" s="18">
        <f>E10</f>
        <v>529195.31999999995</v>
      </c>
      <c r="F9" s="19">
        <f>F10</f>
        <v>315770.42</v>
      </c>
      <c r="G9" s="20">
        <f>F9+E9</f>
        <v>844965.74</v>
      </c>
      <c r="H9" s="19">
        <f>SUM(H11:H16)</f>
        <v>529195.31999999995</v>
      </c>
      <c r="I9" s="19">
        <f>SUM(I11:I16)</f>
        <v>315770.42000000004</v>
      </c>
      <c r="J9" s="19">
        <f>H9+I9</f>
        <v>844965.74</v>
      </c>
    </row>
    <row r="10" spans="1:10" ht="36" x14ac:dyDescent="0.2">
      <c r="A10" s="21"/>
      <c r="B10" s="14"/>
      <c r="C10" s="22">
        <v>2010</v>
      </c>
      <c r="D10" s="23" t="s">
        <v>14</v>
      </c>
      <c r="E10" s="24">
        <v>529195.31999999995</v>
      </c>
      <c r="F10" s="25">
        <v>315770.42</v>
      </c>
      <c r="G10" s="26">
        <f>F10+E10</f>
        <v>844965.74</v>
      </c>
      <c r="H10" s="25"/>
      <c r="I10" s="25"/>
      <c r="J10" s="25"/>
    </row>
    <row r="11" spans="1:10" ht="15.75" x14ac:dyDescent="0.2">
      <c r="A11" s="21"/>
      <c r="B11" s="21"/>
      <c r="C11" s="22">
        <v>4010</v>
      </c>
      <c r="D11" s="23" t="s">
        <v>15</v>
      </c>
      <c r="E11" s="27"/>
      <c r="F11" s="28"/>
      <c r="G11" s="29"/>
      <c r="H11" s="28">
        <v>4694.3500000000004</v>
      </c>
      <c r="I11" s="872">
        <v>3029.01</v>
      </c>
      <c r="J11" s="25">
        <f>H11+I11</f>
        <v>7723.3600000000006</v>
      </c>
    </row>
    <row r="12" spans="1:10" ht="15.75" x14ac:dyDescent="0.2">
      <c r="A12" s="21"/>
      <c r="B12" s="21"/>
      <c r="C12" s="22">
        <v>4110</v>
      </c>
      <c r="D12" s="23" t="s">
        <v>16</v>
      </c>
      <c r="E12" s="27"/>
      <c r="F12" s="28"/>
      <c r="G12" s="29"/>
      <c r="H12" s="30">
        <v>806.96</v>
      </c>
      <c r="I12" s="31">
        <v>520.69000000000005</v>
      </c>
      <c r="J12" s="25">
        <f t="shared" ref="J12:J16" si="0">H12+I12</f>
        <v>1327.65</v>
      </c>
    </row>
    <row r="13" spans="1:10" ht="15.75" x14ac:dyDescent="0.2">
      <c r="A13" s="21"/>
      <c r="B13" s="21"/>
      <c r="C13" s="22">
        <v>4120</v>
      </c>
      <c r="D13" s="23" t="s">
        <v>17</v>
      </c>
      <c r="E13" s="27"/>
      <c r="F13" s="28"/>
      <c r="G13" s="29"/>
      <c r="H13" s="30">
        <v>112.27</v>
      </c>
      <c r="I13" s="31">
        <v>74.209999999999994</v>
      </c>
      <c r="J13" s="25">
        <f t="shared" si="0"/>
        <v>186.48</v>
      </c>
    </row>
    <row r="14" spans="1:10" ht="15.75" x14ac:dyDescent="0.2">
      <c r="A14" s="21"/>
      <c r="B14" s="32"/>
      <c r="C14" s="22">
        <v>4210</v>
      </c>
      <c r="D14" s="33" t="s">
        <v>18</v>
      </c>
      <c r="E14" s="27"/>
      <c r="F14" s="28"/>
      <c r="G14" s="29"/>
      <c r="H14" s="30">
        <v>3000</v>
      </c>
      <c r="I14" s="31">
        <v>1093.47</v>
      </c>
      <c r="J14" s="28">
        <f t="shared" si="0"/>
        <v>4093.4700000000003</v>
      </c>
    </row>
    <row r="15" spans="1:10" ht="15.75" x14ac:dyDescent="0.2">
      <c r="A15" s="21"/>
      <c r="B15" s="32"/>
      <c r="C15" s="22">
        <v>4300</v>
      </c>
      <c r="D15" s="34" t="s">
        <v>19</v>
      </c>
      <c r="E15" s="27"/>
      <c r="F15" s="28"/>
      <c r="G15" s="29"/>
      <c r="H15" s="30">
        <v>1762.8</v>
      </c>
      <c r="I15" s="30">
        <v>1474.2</v>
      </c>
      <c r="J15" s="30">
        <f t="shared" si="0"/>
        <v>3237</v>
      </c>
    </row>
    <row r="16" spans="1:10" ht="15.75" x14ac:dyDescent="0.2">
      <c r="A16" s="21"/>
      <c r="B16" s="32"/>
      <c r="C16" s="22">
        <v>4430</v>
      </c>
      <c r="D16" s="23" t="s">
        <v>20</v>
      </c>
      <c r="E16" s="24"/>
      <c r="F16" s="25"/>
      <c r="G16" s="26"/>
      <c r="H16" s="25">
        <v>518818.94</v>
      </c>
      <c r="I16" s="25">
        <v>309578.84000000003</v>
      </c>
      <c r="J16" s="25">
        <f t="shared" si="0"/>
        <v>828397.78</v>
      </c>
    </row>
    <row r="17" spans="1:10" ht="15.75" x14ac:dyDescent="0.2">
      <c r="A17" s="35">
        <v>750</v>
      </c>
      <c r="B17" s="9"/>
      <c r="C17" s="9"/>
      <c r="D17" s="10" t="s">
        <v>21</v>
      </c>
      <c r="E17" s="11">
        <f>E18</f>
        <v>198574</v>
      </c>
      <c r="F17" s="11">
        <f>F18</f>
        <v>0</v>
      </c>
      <c r="G17" s="13">
        <f>E17+F17</f>
        <v>198574</v>
      </c>
      <c r="H17" s="12">
        <f>H18</f>
        <v>198574</v>
      </c>
      <c r="I17" s="12">
        <f t="shared" ref="I17:J17" si="1">I18</f>
        <v>0</v>
      </c>
      <c r="J17" s="12">
        <f t="shared" si="1"/>
        <v>198574</v>
      </c>
    </row>
    <row r="18" spans="1:10" ht="15.75" x14ac:dyDescent="0.2">
      <c r="A18" s="14"/>
      <c r="B18" s="36">
        <v>75011</v>
      </c>
      <c r="C18" s="16"/>
      <c r="D18" s="17" t="s">
        <v>22</v>
      </c>
      <c r="E18" s="18">
        <f>E19</f>
        <v>198574</v>
      </c>
      <c r="F18" s="18">
        <f>F19</f>
        <v>0</v>
      </c>
      <c r="G18" s="20">
        <f>F18+E18</f>
        <v>198574</v>
      </c>
      <c r="H18" s="19">
        <f>SUM(H20:H25)</f>
        <v>198574</v>
      </c>
      <c r="I18" s="19">
        <f>SUM(I20:I25)</f>
        <v>0</v>
      </c>
      <c r="J18" s="19">
        <f>SUM(J20:J25)</f>
        <v>198574</v>
      </c>
    </row>
    <row r="19" spans="1:10" ht="36" x14ac:dyDescent="0.2">
      <c r="A19" s="21"/>
      <c r="B19" s="14"/>
      <c r="C19" s="22">
        <v>2010</v>
      </c>
      <c r="D19" s="23" t="s">
        <v>14</v>
      </c>
      <c r="E19" s="24">
        <v>198574</v>
      </c>
      <c r="F19" s="25"/>
      <c r="G19" s="26">
        <f>F19+E19</f>
        <v>198574</v>
      </c>
      <c r="H19" s="25"/>
      <c r="I19" s="25"/>
      <c r="J19" s="25"/>
    </row>
    <row r="20" spans="1:10" ht="15.75" x14ac:dyDescent="0.2">
      <c r="A20" s="21"/>
      <c r="B20" s="21"/>
      <c r="C20" s="22">
        <v>4010</v>
      </c>
      <c r="D20" s="23" t="s">
        <v>15</v>
      </c>
      <c r="E20" s="27"/>
      <c r="F20" s="28"/>
      <c r="G20" s="29"/>
      <c r="H20" s="25">
        <v>160978.75</v>
      </c>
      <c r="I20" s="28"/>
      <c r="J20" s="25">
        <f>H20+I20</f>
        <v>160978.75</v>
      </c>
    </row>
    <row r="21" spans="1:10" ht="15.75" x14ac:dyDescent="0.2">
      <c r="A21" s="21"/>
      <c r="B21" s="21"/>
      <c r="C21" s="22">
        <v>4110</v>
      </c>
      <c r="D21" s="23" t="s">
        <v>16</v>
      </c>
      <c r="E21" s="27"/>
      <c r="F21" s="28"/>
      <c r="G21" s="29"/>
      <c r="H21" s="25">
        <v>27672.26</v>
      </c>
      <c r="I21" s="31"/>
      <c r="J21" s="25">
        <f t="shared" ref="J21:J25" si="2">H21+I21</f>
        <v>27672.26</v>
      </c>
    </row>
    <row r="22" spans="1:10" ht="15.75" x14ac:dyDescent="0.2">
      <c r="A22" s="21"/>
      <c r="B22" s="21"/>
      <c r="C22" s="22">
        <v>4120</v>
      </c>
      <c r="D22" s="23" t="s">
        <v>17</v>
      </c>
      <c r="E22" s="27"/>
      <c r="F22" s="28"/>
      <c r="G22" s="29"/>
      <c r="H22" s="25">
        <v>3257.99</v>
      </c>
      <c r="I22" s="31"/>
      <c r="J22" s="25">
        <f t="shared" si="2"/>
        <v>3257.99</v>
      </c>
    </row>
    <row r="23" spans="1:10" ht="15.75" x14ac:dyDescent="0.2">
      <c r="A23" s="21"/>
      <c r="B23" s="32"/>
      <c r="C23" s="22">
        <v>4210</v>
      </c>
      <c r="D23" s="34" t="s">
        <v>18</v>
      </c>
      <c r="E23" s="27"/>
      <c r="F23" s="28"/>
      <c r="G23" s="29"/>
      <c r="H23" s="37">
        <v>1798</v>
      </c>
      <c r="I23" s="31"/>
      <c r="J23" s="30">
        <f t="shared" si="2"/>
        <v>1798</v>
      </c>
    </row>
    <row r="24" spans="1:10" ht="15.75" x14ac:dyDescent="0.2">
      <c r="A24" s="21"/>
      <c r="B24" s="32"/>
      <c r="C24" s="38">
        <v>4300</v>
      </c>
      <c r="D24" s="34" t="s">
        <v>19</v>
      </c>
      <c r="E24" s="27"/>
      <c r="F24" s="28"/>
      <c r="G24" s="29"/>
      <c r="H24" s="39">
        <v>3000</v>
      </c>
      <c r="I24" s="39"/>
      <c r="J24" s="39">
        <f t="shared" si="2"/>
        <v>3000</v>
      </c>
    </row>
    <row r="25" spans="1:10" ht="24" x14ac:dyDescent="0.2">
      <c r="A25" s="21"/>
      <c r="B25" s="32"/>
      <c r="C25" s="40">
        <v>4700</v>
      </c>
      <c r="D25" s="34" t="s">
        <v>23</v>
      </c>
      <c r="E25" s="27"/>
      <c r="F25" s="28"/>
      <c r="G25" s="29"/>
      <c r="H25" s="39">
        <v>1867</v>
      </c>
      <c r="I25" s="39"/>
      <c r="J25" s="39">
        <f t="shared" si="2"/>
        <v>1867</v>
      </c>
    </row>
    <row r="26" spans="1:10" ht="12.75" x14ac:dyDescent="0.2">
      <c r="A26" s="41">
        <v>801</v>
      </c>
      <c r="B26" s="41"/>
      <c r="C26" s="41"/>
      <c r="D26" s="42"/>
      <c r="E26" s="43">
        <f>E27+E31+E36</f>
        <v>241348.65</v>
      </c>
      <c r="F26" s="43">
        <f t="shared" ref="F26:J26" si="3">F27+F31+F36</f>
        <v>524.98</v>
      </c>
      <c r="G26" s="44">
        <f t="shared" si="3"/>
        <v>241873.63</v>
      </c>
      <c r="H26" s="45">
        <f t="shared" si="3"/>
        <v>241348.65</v>
      </c>
      <c r="I26" s="43">
        <f t="shared" si="3"/>
        <v>524.98</v>
      </c>
      <c r="J26" s="43">
        <f t="shared" si="3"/>
        <v>241873.63</v>
      </c>
    </row>
    <row r="27" spans="1:10" ht="15.75" x14ac:dyDescent="0.2">
      <c r="A27" s="21"/>
      <c r="B27" s="46">
        <v>80101</v>
      </c>
      <c r="C27" s="36"/>
      <c r="D27" s="17" t="s">
        <v>24</v>
      </c>
      <c r="E27" s="47">
        <f>E28</f>
        <v>193455.25</v>
      </c>
      <c r="F27" s="47">
        <f t="shared" ref="F27:G27" si="4">F28</f>
        <v>524.98</v>
      </c>
      <c r="G27" s="48">
        <f t="shared" si="4"/>
        <v>193980.23</v>
      </c>
      <c r="H27" s="49">
        <f>H29+H30</f>
        <v>193455.25</v>
      </c>
      <c r="I27" s="47">
        <f t="shared" ref="I27:J27" si="5">I29+I30</f>
        <v>524.98</v>
      </c>
      <c r="J27" s="47">
        <f t="shared" si="5"/>
        <v>193980.23</v>
      </c>
    </row>
    <row r="28" spans="1:10" ht="36" x14ac:dyDescent="0.2">
      <c r="A28" s="21"/>
      <c r="B28" s="50"/>
      <c r="C28" s="51">
        <v>2010</v>
      </c>
      <c r="D28" s="23" t="s">
        <v>14</v>
      </c>
      <c r="E28" s="52">
        <v>193455.25</v>
      </c>
      <c r="F28" s="52">
        <v>524.98</v>
      </c>
      <c r="G28" s="53">
        <f>E28+F28</f>
        <v>193980.23</v>
      </c>
      <c r="H28" s="54"/>
      <c r="I28" s="54"/>
      <c r="J28" s="54"/>
    </row>
    <row r="29" spans="1:10" ht="15.75" x14ac:dyDescent="0.2">
      <c r="A29" s="21"/>
      <c r="B29" s="50"/>
      <c r="C29" s="51">
        <v>4210</v>
      </c>
      <c r="D29" s="34" t="s">
        <v>18</v>
      </c>
      <c r="E29" s="55"/>
      <c r="F29" s="56"/>
      <c r="G29" s="57"/>
      <c r="H29" s="54">
        <v>1915.37</v>
      </c>
      <c r="I29" s="54">
        <v>5.19</v>
      </c>
      <c r="J29" s="54">
        <f>H29+I29</f>
        <v>1920.56</v>
      </c>
    </row>
    <row r="30" spans="1:10" ht="15.75" x14ac:dyDescent="0.2">
      <c r="A30" s="21"/>
      <c r="B30" s="50"/>
      <c r="C30" s="50">
        <v>4240</v>
      </c>
      <c r="D30" s="58" t="s">
        <v>25</v>
      </c>
      <c r="E30" s="55"/>
      <c r="F30" s="56"/>
      <c r="G30" s="57"/>
      <c r="H30" s="54">
        <v>191539.88</v>
      </c>
      <c r="I30" s="54">
        <v>519.79</v>
      </c>
      <c r="J30" s="54">
        <f>H30+I30</f>
        <v>192059.67</v>
      </c>
    </row>
    <row r="31" spans="1:10" ht="15.75" x14ac:dyDescent="0.2">
      <c r="A31" s="21"/>
      <c r="B31" s="46">
        <v>80110</v>
      </c>
      <c r="C31" s="46"/>
      <c r="D31" s="59" t="s">
        <v>26</v>
      </c>
      <c r="E31" s="47">
        <f>E32</f>
        <v>43748.62</v>
      </c>
      <c r="F31" s="47">
        <f t="shared" ref="F31:G31" si="6">F32</f>
        <v>0</v>
      </c>
      <c r="G31" s="48">
        <f t="shared" si="6"/>
        <v>43748.62</v>
      </c>
      <c r="H31" s="49">
        <f>H33+H34+H35</f>
        <v>43748.62</v>
      </c>
      <c r="I31" s="47">
        <f t="shared" ref="I31:J31" si="7">I33+I34+I35</f>
        <v>0</v>
      </c>
      <c r="J31" s="47">
        <f t="shared" si="7"/>
        <v>43748.62</v>
      </c>
    </row>
    <row r="32" spans="1:10" ht="36" x14ac:dyDescent="0.2">
      <c r="A32" s="21"/>
      <c r="B32" s="50"/>
      <c r="C32" s="51">
        <v>2010</v>
      </c>
      <c r="D32" s="23" t="s">
        <v>14</v>
      </c>
      <c r="E32" s="52">
        <v>43748.62</v>
      </c>
      <c r="F32" s="52"/>
      <c r="G32" s="53">
        <f>E32+F32</f>
        <v>43748.62</v>
      </c>
      <c r="H32" s="56"/>
      <c r="I32" s="56"/>
      <c r="J32" s="56"/>
    </row>
    <row r="33" spans="1:10" ht="24" x14ac:dyDescent="0.2">
      <c r="A33" s="21"/>
      <c r="B33" s="50"/>
      <c r="C33" s="51">
        <v>2820</v>
      </c>
      <c r="D33" s="60" t="s">
        <v>27</v>
      </c>
      <c r="E33" s="61"/>
      <c r="F33" s="61"/>
      <c r="G33" s="62"/>
      <c r="H33" s="54">
        <v>15271.83</v>
      </c>
      <c r="I33" s="54"/>
      <c r="J33" s="54">
        <f>H33+I33</f>
        <v>15271.83</v>
      </c>
    </row>
    <row r="34" spans="1:10" ht="15.75" x14ac:dyDescent="0.2">
      <c r="A34" s="21"/>
      <c r="B34" s="50"/>
      <c r="C34" s="51">
        <v>4210</v>
      </c>
      <c r="D34" s="34" t="s">
        <v>18</v>
      </c>
      <c r="E34" s="55"/>
      <c r="F34" s="56"/>
      <c r="G34" s="57"/>
      <c r="H34" s="54">
        <v>433.14</v>
      </c>
      <c r="I34" s="54"/>
      <c r="J34" s="54">
        <f t="shared" ref="J34:J35" si="8">H34+I34</f>
        <v>433.14</v>
      </c>
    </row>
    <row r="35" spans="1:10" ht="15.75" x14ac:dyDescent="0.2">
      <c r="A35" s="21"/>
      <c r="B35" s="50"/>
      <c r="C35" s="63">
        <v>4240</v>
      </c>
      <c r="D35" s="64" t="s">
        <v>25</v>
      </c>
      <c r="E35" s="65"/>
      <c r="F35" s="66"/>
      <c r="G35" s="67"/>
      <c r="H35" s="54">
        <v>28043.65</v>
      </c>
      <c r="I35" s="54"/>
      <c r="J35" s="54">
        <f t="shared" si="8"/>
        <v>28043.65</v>
      </c>
    </row>
    <row r="36" spans="1:10" ht="63.75" x14ac:dyDescent="0.2">
      <c r="A36" s="21"/>
      <c r="B36" s="46">
        <v>80150</v>
      </c>
      <c r="C36" s="46"/>
      <c r="D36" s="68" t="s">
        <v>28</v>
      </c>
      <c r="E36" s="47">
        <f>E37</f>
        <v>4144.78</v>
      </c>
      <c r="F36" s="47">
        <f t="shared" ref="F36:G36" si="9">F37</f>
        <v>0</v>
      </c>
      <c r="G36" s="48">
        <f t="shared" si="9"/>
        <v>4144.78</v>
      </c>
      <c r="H36" s="49">
        <f>H38+H39</f>
        <v>4144.78</v>
      </c>
      <c r="I36" s="47">
        <f t="shared" ref="I36:J36" si="10">I38+I39</f>
        <v>0</v>
      </c>
      <c r="J36" s="47">
        <f t="shared" si="10"/>
        <v>4144.78</v>
      </c>
    </row>
    <row r="37" spans="1:10" ht="36" x14ac:dyDescent="0.2">
      <c r="A37" s="21"/>
      <c r="B37" s="50"/>
      <c r="C37" s="51">
        <v>2010</v>
      </c>
      <c r="D37" s="23" t="s">
        <v>14</v>
      </c>
      <c r="E37" s="52">
        <v>4144.78</v>
      </c>
      <c r="F37" s="52"/>
      <c r="G37" s="53">
        <f>E37+F37</f>
        <v>4144.78</v>
      </c>
      <c r="H37" s="56"/>
      <c r="I37" s="56"/>
      <c r="J37" s="56"/>
    </row>
    <row r="38" spans="1:10" ht="15.75" x14ac:dyDescent="0.2">
      <c r="A38" s="21"/>
      <c r="B38" s="50"/>
      <c r="C38" s="51">
        <v>4210</v>
      </c>
      <c r="D38" s="34" t="s">
        <v>18</v>
      </c>
      <c r="E38" s="55"/>
      <c r="F38" s="56"/>
      <c r="G38" s="57"/>
      <c r="H38" s="52">
        <v>41.03</v>
      </c>
      <c r="I38" s="52"/>
      <c r="J38" s="52">
        <f>H38+I38</f>
        <v>41.03</v>
      </c>
    </row>
    <row r="39" spans="1:10" ht="15.75" x14ac:dyDescent="0.2">
      <c r="A39" s="21"/>
      <c r="B39" s="50"/>
      <c r="C39" s="63">
        <v>4240</v>
      </c>
      <c r="D39" s="64" t="s">
        <v>25</v>
      </c>
      <c r="E39" s="55"/>
      <c r="F39" s="56"/>
      <c r="G39" s="57"/>
      <c r="H39" s="54">
        <v>4103.75</v>
      </c>
      <c r="I39" s="54"/>
      <c r="J39" s="52">
        <f>H39+I39</f>
        <v>4103.75</v>
      </c>
    </row>
    <row r="40" spans="1:10" ht="25.5" x14ac:dyDescent="0.2">
      <c r="A40" s="35">
        <v>751</v>
      </c>
      <c r="B40" s="9"/>
      <c r="C40" s="9"/>
      <c r="D40" s="10" t="s">
        <v>29</v>
      </c>
      <c r="E40" s="69">
        <f>E41</f>
        <v>3491</v>
      </c>
      <c r="F40" s="70"/>
      <c r="G40" s="71">
        <f>E40+F40</f>
        <v>3491</v>
      </c>
      <c r="H40" s="70">
        <f>H41</f>
        <v>3491</v>
      </c>
      <c r="I40" s="70">
        <f t="shared" ref="I40:J40" si="11">I41</f>
        <v>0</v>
      </c>
      <c r="J40" s="70">
        <f t="shared" si="11"/>
        <v>3491</v>
      </c>
    </row>
    <row r="41" spans="1:10" ht="25.5" x14ac:dyDescent="0.2">
      <c r="A41" s="14"/>
      <c r="B41" s="46">
        <v>75101</v>
      </c>
      <c r="C41" s="72"/>
      <c r="D41" s="73" t="s">
        <v>29</v>
      </c>
      <c r="E41" s="47">
        <f>E42</f>
        <v>3491</v>
      </c>
      <c r="F41" s="49"/>
      <c r="G41" s="48">
        <f>F41+E41</f>
        <v>3491</v>
      </c>
      <c r="H41" s="49">
        <f>H43+H44+H45</f>
        <v>3491</v>
      </c>
      <c r="I41" s="49">
        <f t="shared" ref="I41:J41" si="12">I43+I44+I45</f>
        <v>0</v>
      </c>
      <c r="J41" s="49">
        <f t="shared" si="12"/>
        <v>3491</v>
      </c>
    </row>
    <row r="42" spans="1:10" ht="36" x14ac:dyDescent="0.2">
      <c r="A42" s="21"/>
      <c r="B42" s="14"/>
      <c r="C42" s="22">
        <v>2010</v>
      </c>
      <c r="D42" s="23" t="s">
        <v>14</v>
      </c>
      <c r="E42" s="65">
        <v>3491</v>
      </c>
      <c r="F42" s="66"/>
      <c r="G42" s="67">
        <f>F42+E42</f>
        <v>3491</v>
      </c>
      <c r="H42" s="74"/>
      <c r="I42" s="66"/>
      <c r="J42" s="74"/>
    </row>
    <row r="43" spans="1:10" ht="15.75" x14ac:dyDescent="0.2">
      <c r="A43" s="21"/>
      <c r="B43" s="21"/>
      <c r="C43" s="22">
        <v>4010</v>
      </c>
      <c r="D43" s="23" t="s">
        <v>15</v>
      </c>
      <c r="E43" s="27"/>
      <c r="F43" s="28"/>
      <c r="G43" s="29"/>
      <c r="H43" s="25">
        <v>2917.92</v>
      </c>
      <c r="I43" s="28">
        <v>29.79</v>
      </c>
      <c r="J43" s="25">
        <f>H43+I43</f>
        <v>2947.71</v>
      </c>
    </row>
    <row r="44" spans="1:10" ht="15.75" x14ac:dyDescent="0.2">
      <c r="A44" s="21"/>
      <c r="B44" s="21"/>
      <c r="C44" s="22">
        <v>4110</v>
      </c>
      <c r="D44" s="23" t="s">
        <v>16</v>
      </c>
      <c r="E44" s="27"/>
      <c r="F44" s="28"/>
      <c r="G44" s="29"/>
      <c r="H44" s="25">
        <v>501.59</v>
      </c>
      <c r="I44" s="31">
        <v>5.12</v>
      </c>
      <c r="J44" s="25">
        <f t="shared" ref="J44:J45" si="13">H44+I44</f>
        <v>506.71</v>
      </c>
    </row>
    <row r="45" spans="1:10" ht="15.75" x14ac:dyDescent="0.2">
      <c r="A45" s="21"/>
      <c r="B45" s="21"/>
      <c r="C45" s="22">
        <v>4120</v>
      </c>
      <c r="D45" s="23" t="s">
        <v>17</v>
      </c>
      <c r="E45" s="24"/>
      <c r="F45" s="25"/>
      <c r="G45" s="26"/>
      <c r="H45" s="25">
        <v>71.489999999999995</v>
      </c>
      <c r="I45" s="31">
        <v>-34.909999999999997</v>
      </c>
      <c r="J45" s="25">
        <f t="shared" si="13"/>
        <v>36.58</v>
      </c>
    </row>
    <row r="46" spans="1:10" ht="15.75" x14ac:dyDescent="0.2">
      <c r="A46" s="35">
        <v>852</v>
      </c>
      <c r="B46" s="9"/>
      <c r="C46" s="75"/>
      <c r="D46" s="10" t="s">
        <v>30</v>
      </c>
      <c r="E46" s="11">
        <f>E51+E54+E47</f>
        <v>478757</v>
      </c>
      <c r="F46" s="12">
        <f t="shared" ref="F46:J46" si="14">F51+F54+F47</f>
        <v>16800</v>
      </c>
      <c r="G46" s="13">
        <f t="shared" si="14"/>
        <v>495557</v>
      </c>
      <c r="H46" s="12">
        <f t="shared" si="14"/>
        <v>478757</v>
      </c>
      <c r="I46" s="12">
        <f t="shared" si="14"/>
        <v>16800</v>
      </c>
      <c r="J46" s="12">
        <f t="shared" si="14"/>
        <v>495557</v>
      </c>
    </row>
    <row r="47" spans="1:10" ht="15.75" x14ac:dyDescent="0.2">
      <c r="A47" s="21"/>
      <c r="B47" s="76">
        <v>85215</v>
      </c>
      <c r="C47" s="77"/>
      <c r="D47" s="78" t="s">
        <v>31</v>
      </c>
      <c r="E47" s="79">
        <f>E48</f>
        <v>12500</v>
      </c>
      <c r="F47" s="80">
        <f>F48</f>
        <v>5000</v>
      </c>
      <c r="G47" s="81">
        <f>E47+F47</f>
        <v>17500</v>
      </c>
      <c r="H47" s="80">
        <f>H49+H50</f>
        <v>12500</v>
      </c>
      <c r="I47" s="80">
        <f t="shared" ref="I47:J47" si="15">I49+I50</f>
        <v>5000</v>
      </c>
      <c r="J47" s="80">
        <f t="shared" si="15"/>
        <v>17500</v>
      </c>
    </row>
    <row r="48" spans="1:10" ht="36" x14ac:dyDescent="0.2">
      <c r="A48" s="21"/>
      <c r="B48" s="911"/>
      <c r="C48" s="22">
        <v>2010</v>
      </c>
      <c r="D48" s="23" t="s">
        <v>14</v>
      </c>
      <c r="E48" s="24">
        <v>12500</v>
      </c>
      <c r="F48" s="25">
        <v>5000</v>
      </c>
      <c r="G48" s="26">
        <f>E48+F48</f>
        <v>17500</v>
      </c>
      <c r="H48" s="25"/>
      <c r="I48" s="25"/>
      <c r="J48" s="25"/>
    </row>
    <row r="49" spans="1:10" ht="15.75" x14ac:dyDescent="0.2">
      <c r="A49" s="21"/>
      <c r="B49" s="913"/>
      <c r="C49" s="22">
        <v>3110</v>
      </c>
      <c r="D49" s="23" t="s">
        <v>32</v>
      </c>
      <c r="E49" s="82"/>
      <c r="F49" s="39"/>
      <c r="G49" s="83"/>
      <c r="H49" s="25">
        <v>12254.9</v>
      </c>
      <c r="I49" s="25">
        <v>4901.96</v>
      </c>
      <c r="J49" s="25">
        <f>H49+I49</f>
        <v>17156.86</v>
      </c>
    </row>
    <row r="50" spans="1:10" ht="15.75" x14ac:dyDescent="0.2">
      <c r="A50" s="21"/>
      <c r="B50" s="84"/>
      <c r="C50" s="22">
        <v>4210</v>
      </c>
      <c r="D50" s="23" t="s">
        <v>18</v>
      </c>
      <c r="E50" s="24"/>
      <c r="F50" s="25"/>
      <c r="G50" s="26"/>
      <c r="H50" s="25">
        <v>245.1</v>
      </c>
      <c r="I50" s="25">
        <v>98.04</v>
      </c>
      <c r="J50" s="25">
        <f>H50+I50</f>
        <v>343.14</v>
      </c>
    </row>
    <row r="51" spans="1:10" ht="51" x14ac:dyDescent="0.2">
      <c r="A51" s="21"/>
      <c r="B51" s="46">
        <v>85213</v>
      </c>
      <c r="C51" s="85"/>
      <c r="D51" s="59" t="s">
        <v>33</v>
      </c>
      <c r="E51" s="86">
        <f>E52</f>
        <v>47883</v>
      </c>
      <c r="F51" s="86">
        <f t="shared" ref="F51:G51" si="16">F52</f>
        <v>11800</v>
      </c>
      <c r="G51" s="87">
        <f t="shared" si="16"/>
        <v>59683</v>
      </c>
      <c r="H51" s="88">
        <f>H53</f>
        <v>47883</v>
      </c>
      <c r="I51" s="86">
        <f t="shared" ref="I51" si="17">I53</f>
        <v>11800</v>
      </c>
      <c r="J51" s="86">
        <f>H51+I51</f>
        <v>59683</v>
      </c>
    </row>
    <row r="52" spans="1:10" ht="36" x14ac:dyDescent="0.2">
      <c r="A52" s="21"/>
      <c r="B52" s="924"/>
      <c r="C52" s="22">
        <v>2010</v>
      </c>
      <c r="D52" s="23" t="s">
        <v>14</v>
      </c>
      <c r="E52" s="24">
        <v>47883</v>
      </c>
      <c r="F52" s="25">
        <v>11800</v>
      </c>
      <c r="G52" s="26">
        <f>E52+F52</f>
        <v>59683</v>
      </c>
      <c r="H52" s="25"/>
      <c r="I52" s="25"/>
      <c r="J52" s="25"/>
    </row>
    <row r="53" spans="1:10" ht="15.75" x14ac:dyDescent="0.2">
      <c r="A53" s="21"/>
      <c r="B53" s="925"/>
      <c r="C53" s="22">
        <v>4130</v>
      </c>
      <c r="D53" s="34" t="s">
        <v>34</v>
      </c>
      <c r="E53" s="24"/>
      <c r="F53" s="25"/>
      <c r="G53" s="26"/>
      <c r="H53" s="25">
        <v>47883</v>
      </c>
      <c r="I53" s="25">
        <v>11800</v>
      </c>
      <c r="J53" s="25">
        <v>47883</v>
      </c>
    </row>
    <row r="54" spans="1:10" ht="15.75" x14ac:dyDescent="0.2">
      <c r="A54" s="21"/>
      <c r="B54" s="46">
        <v>85228</v>
      </c>
      <c r="C54" s="72"/>
      <c r="D54" s="89" t="s">
        <v>35</v>
      </c>
      <c r="E54" s="47">
        <f>E55</f>
        <v>418374</v>
      </c>
      <c r="F54" s="47">
        <f t="shared" ref="F54:G54" si="18">F55</f>
        <v>0</v>
      </c>
      <c r="G54" s="48">
        <f t="shared" si="18"/>
        <v>418374</v>
      </c>
      <c r="H54" s="49">
        <f>SUM(H56:H56)</f>
        <v>418374</v>
      </c>
      <c r="I54" s="49">
        <f t="shared" ref="I54:J54" si="19">SUM(I56:I56)</f>
        <v>0</v>
      </c>
      <c r="J54" s="49">
        <f t="shared" si="19"/>
        <v>418374</v>
      </c>
    </row>
    <row r="55" spans="1:10" ht="36" x14ac:dyDescent="0.2">
      <c r="A55" s="21"/>
      <c r="B55" s="14"/>
      <c r="C55" s="22">
        <v>2010</v>
      </c>
      <c r="D55" s="23" t="s">
        <v>14</v>
      </c>
      <c r="E55" s="24">
        <v>418374</v>
      </c>
      <c r="F55" s="25"/>
      <c r="G55" s="26">
        <f>E55+F55</f>
        <v>418374</v>
      </c>
      <c r="H55" s="25"/>
      <c r="I55" s="25"/>
      <c r="J55" s="25"/>
    </row>
    <row r="56" spans="1:10" ht="15.75" x14ac:dyDescent="0.2">
      <c r="A56" s="84"/>
      <c r="B56" s="84"/>
      <c r="C56" s="22">
        <v>4300</v>
      </c>
      <c r="D56" s="23" t="s">
        <v>19</v>
      </c>
      <c r="E56" s="24"/>
      <c r="F56" s="25"/>
      <c r="G56" s="90"/>
      <c r="H56" s="25">
        <v>418374</v>
      </c>
      <c r="I56" s="25"/>
      <c r="J56" s="25">
        <f>H56+I56</f>
        <v>418374</v>
      </c>
    </row>
    <row r="57" spans="1:10" ht="15.75" x14ac:dyDescent="0.2">
      <c r="A57" s="35">
        <v>855</v>
      </c>
      <c r="B57" s="9"/>
      <c r="C57" s="75"/>
      <c r="D57" s="10" t="s">
        <v>36</v>
      </c>
      <c r="E57" s="69">
        <f t="shared" ref="E57:J57" si="20">E58+E72+E85+E90</f>
        <v>21444071</v>
      </c>
      <c r="F57" s="69">
        <f t="shared" si="20"/>
        <v>210619</v>
      </c>
      <c r="G57" s="71">
        <f t="shared" si="20"/>
        <v>21654690</v>
      </c>
      <c r="H57" s="70">
        <f t="shared" si="20"/>
        <v>21444071</v>
      </c>
      <c r="I57" s="69">
        <f t="shared" si="20"/>
        <v>210619</v>
      </c>
      <c r="J57" s="69">
        <f t="shared" si="20"/>
        <v>21654690</v>
      </c>
    </row>
    <row r="58" spans="1:10" ht="15.75" x14ac:dyDescent="0.2">
      <c r="A58" s="926"/>
      <c r="B58" s="36">
        <v>85501</v>
      </c>
      <c r="C58" s="16"/>
      <c r="D58" s="59" t="s">
        <v>37</v>
      </c>
      <c r="E58" s="18">
        <f>E59</f>
        <v>13788000</v>
      </c>
      <c r="F58" s="19">
        <f>F59</f>
        <v>0</v>
      </c>
      <c r="G58" s="20">
        <f>E58+F58</f>
        <v>13788000</v>
      </c>
      <c r="H58" s="91">
        <f>SUM(H60:H71)</f>
        <v>13788000</v>
      </c>
      <c r="I58" s="91">
        <f t="shared" ref="I58:J58" si="21">SUM(I60:I71)</f>
        <v>0</v>
      </c>
      <c r="J58" s="91">
        <f t="shared" si="21"/>
        <v>13788000</v>
      </c>
    </row>
    <row r="59" spans="1:10" ht="60" x14ac:dyDescent="0.2">
      <c r="A59" s="927"/>
      <c r="B59" s="928"/>
      <c r="C59" s="22">
        <v>2060</v>
      </c>
      <c r="D59" s="34" t="s">
        <v>38</v>
      </c>
      <c r="E59" s="92">
        <v>13788000</v>
      </c>
      <c r="F59" s="93"/>
      <c r="G59" s="94">
        <f>E59+F59</f>
        <v>13788000</v>
      </c>
      <c r="H59" s="95"/>
      <c r="I59" s="93"/>
      <c r="J59" s="95"/>
    </row>
    <row r="60" spans="1:10" ht="12.75" x14ac:dyDescent="0.2">
      <c r="A60" s="927"/>
      <c r="B60" s="929"/>
      <c r="C60" s="22">
        <v>3110</v>
      </c>
      <c r="D60" s="23" t="s">
        <v>32</v>
      </c>
      <c r="E60" s="96"/>
      <c r="F60" s="97"/>
      <c r="G60" s="98"/>
      <c r="H60" s="93">
        <v>13545017</v>
      </c>
      <c r="I60" s="93"/>
      <c r="J60" s="93">
        <f>H60+I60</f>
        <v>13545017</v>
      </c>
    </row>
    <row r="61" spans="1:10" ht="12.75" x14ac:dyDescent="0.2">
      <c r="A61" s="927"/>
      <c r="B61" s="929"/>
      <c r="C61" s="22">
        <v>4010</v>
      </c>
      <c r="D61" s="23" t="s">
        <v>15</v>
      </c>
      <c r="E61" s="96"/>
      <c r="F61" s="97"/>
      <c r="G61" s="98"/>
      <c r="H61" s="93">
        <v>120000</v>
      </c>
      <c r="I61" s="93"/>
      <c r="J61" s="93">
        <f t="shared" ref="J61:J71" si="22">H61+I61</f>
        <v>120000</v>
      </c>
    </row>
    <row r="62" spans="1:10" ht="12.75" x14ac:dyDescent="0.2">
      <c r="A62" s="927"/>
      <c r="B62" s="929"/>
      <c r="C62" s="22">
        <v>4040</v>
      </c>
      <c r="D62" s="23" t="s">
        <v>39</v>
      </c>
      <c r="E62" s="96"/>
      <c r="F62" s="97"/>
      <c r="G62" s="98"/>
      <c r="H62" s="93">
        <v>6000</v>
      </c>
      <c r="I62" s="93"/>
      <c r="J62" s="93">
        <f t="shared" si="22"/>
        <v>6000</v>
      </c>
    </row>
    <row r="63" spans="1:10" ht="12.75" x14ac:dyDescent="0.2">
      <c r="A63" s="927"/>
      <c r="B63" s="929"/>
      <c r="C63" s="22">
        <v>4110</v>
      </c>
      <c r="D63" s="23" t="s">
        <v>16</v>
      </c>
      <c r="E63" s="96"/>
      <c r="F63" s="97"/>
      <c r="G63" s="98"/>
      <c r="H63" s="93">
        <v>22700</v>
      </c>
      <c r="I63" s="93"/>
      <c r="J63" s="93">
        <f t="shared" si="22"/>
        <v>22700</v>
      </c>
    </row>
    <row r="64" spans="1:10" ht="12.75" x14ac:dyDescent="0.2">
      <c r="A64" s="927"/>
      <c r="B64" s="929"/>
      <c r="C64" s="38">
        <v>4120</v>
      </c>
      <c r="D64" s="99" t="s">
        <v>17</v>
      </c>
      <c r="E64" s="96"/>
      <c r="F64" s="97"/>
      <c r="G64" s="98"/>
      <c r="H64" s="93">
        <v>3190</v>
      </c>
      <c r="I64" s="93"/>
      <c r="J64" s="93">
        <f t="shared" si="22"/>
        <v>3190</v>
      </c>
    </row>
    <row r="65" spans="1:10" ht="12.75" x14ac:dyDescent="0.2">
      <c r="A65" s="927"/>
      <c r="B65" s="929"/>
      <c r="C65" s="22">
        <v>4170</v>
      </c>
      <c r="D65" s="23" t="s">
        <v>40</v>
      </c>
      <c r="E65" s="96"/>
      <c r="F65" s="97"/>
      <c r="G65" s="98"/>
      <c r="H65" s="93">
        <v>10000</v>
      </c>
      <c r="I65" s="93"/>
      <c r="J65" s="93">
        <f t="shared" si="22"/>
        <v>10000</v>
      </c>
    </row>
    <row r="66" spans="1:10" ht="12.75" x14ac:dyDescent="0.2">
      <c r="A66" s="927"/>
      <c r="B66" s="929"/>
      <c r="C66" s="22">
        <v>4210</v>
      </c>
      <c r="D66" s="23" t="s">
        <v>18</v>
      </c>
      <c r="E66" s="96"/>
      <c r="F66" s="97"/>
      <c r="G66" s="98"/>
      <c r="H66" s="93">
        <v>30000</v>
      </c>
      <c r="I66" s="93"/>
      <c r="J66" s="93">
        <f t="shared" si="22"/>
        <v>30000</v>
      </c>
    </row>
    <row r="67" spans="1:10" ht="12.75" x14ac:dyDescent="0.2">
      <c r="A67" s="927"/>
      <c r="B67" s="929"/>
      <c r="C67" s="22">
        <v>4260</v>
      </c>
      <c r="D67" s="23" t="s">
        <v>41</v>
      </c>
      <c r="E67" s="96"/>
      <c r="F67" s="97"/>
      <c r="G67" s="98"/>
      <c r="H67" s="93">
        <v>8217</v>
      </c>
      <c r="I67" s="93"/>
      <c r="J67" s="93">
        <f t="shared" si="22"/>
        <v>8217</v>
      </c>
    </row>
    <row r="68" spans="1:10" ht="12.75" x14ac:dyDescent="0.2">
      <c r="A68" s="927"/>
      <c r="B68" s="929"/>
      <c r="C68" s="22">
        <v>4300</v>
      </c>
      <c r="D68" s="23" t="s">
        <v>19</v>
      </c>
      <c r="E68" s="96"/>
      <c r="F68" s="97"/>
      <c r="G68" s="98"/>
      <c r="H68" s="93">
        <v>35000</v>
      </c>
      <c r="I68" s="93"/>
      <c r="J68" s="93">
        <f t="shared" si="22"/>
        <v>35000</v>
      </c>
    </row>
    <row r="69" spans="1:10" ht="24" x14ac:dyDescent="0.2">
      <c r="A69" s="927"/>
      <c r="B69" s="929"/>
      <c r="C69" s="22">
        <v>4360</v>
      </c>
      <c r="D69" s="23" t="s">
        <v>42</v>
      </c>
      <c r="E69" s="96"/>
      <c r="F69" s="97"/>
      <c r="G69" s="98"/>
      <c r="H69" s="93">
        <v>2000</v>
      </c>
      <c r="I69" s="93"/>
      <c r="J69" s="93">
        <f t="shared" si="22"/>
        <v>2000</v>
      </c>
    </row>
    <row r="70" spans="1:10" ht="12.75" x14ac:dyDescent="0.2">
      <c r="A70" s="927"/>
      <c r="B70" s="929"/>
      <c r="C70" s="22">
        <v>4440</v>
      </c>
      <c r="D70" s="23" t="s">
        <v>43</v>
      </c>
      <c r="E70" s="96"/>
      <c r="F70" s="97"/>
      <c r="G70" s="98"/>
      <c r="H70" s="93">
        <v>1876</v>
      </c>
      <c r="I70" s="93"/>
      <c r="J70" s="93">
        <f t="shared" si="22"/>
        <v>1876</v>
      </c>
    </row>
    <row r="71" spans="1:10" ht="24" x14ac:dyDescent="0.2">
      <c r="A71" s="927"/>
      <c r="B71" s="930"/>
      <c r="C71" s="100">
        <v>4700</v>
      </c>
      <c r="D71" s="34" t="s">
        <v>23</v>
      </c>
      <c r="E71" s="101"/>
      <c r="F71" s="95"/>
      <c r="G71" s="102"/>
      <c r="H71" s="93">
        <v>4000</v>
      </c>
      <c r="I71" s="93"/>
      <c r="J71" s="93">
        <f t="shared" si="22"/>
        <v>4000</v>
      </c>
    </row>
    <row r="72" spans="1:10" ht="38.25" x14ac:dyDescent="0.2">
      <c r="A72" s="927"/>
      <c r="B72" s="36">
        <v>85502</v>
      </c>
      <c r="C72" s="16"/>
      <c r="D72" s="17" t="s">
        <v>44</v>
      </c>
      <c r="E72" s="103">
        <f>SUM(E73:E73)</f>
        <v>7655945</v>
      </c>
      <c r="F72" s="103">
        <f t="shared" ref="F72:G72" si="23">SUM(F73:F73)</f>
        <v>210619</v>
      </c>
      <c r="G72" s="104">
        <f t="shared" si="23"/>
        <v>7866564</v>
      </c>
      <c r="H72" s="19">
        <f>SUM(H74:H84)</f>
        <v>7655945</v>
      </c>
      <c r="I72" s="19">
        <f>SUM(I74:I84)</f>
        <v>210619</v>
      </c>
      <c r="J72" s="19">
        <f>SUM(J74:J84)</f>
        <v>7866564</v>
      </c>
    </row>
    <row r="73" spans="1:10" ht="36" x14ac:dyDescent="0.2">
      <c r="A73" s="927"/>
      <c r="B73" s="911"/>
      <c r="C73" s="22">
        <v>2010</v>
      </c>
      <c r="D73" s="23" t="s">
        <v>14</v>
      </c>
      <c r="E73" s="24">
        <v>7655945</v>
      </c>
      <c r="F73" s="25">
        <v>210619</v>
      </c>
      <c r="G73" s="26">
        <f>E73+F73</f>
        <v>7866564</v>
      </c>
      <c r="H73" s="25"/>
      <c r="I73" s="25"/>
      <c r="J73" s="25"/>
    </row>
    <row r="74" spans="1:10" ht="12" x14ac:dyDescent="0.2">
      <c r="A74" s="927"/>
      <c r="B74" s="912"/>
      <c r="C74" s="22">
        <v>3110</v>
      </c>
      <c r="D74" s="23" t="s">
        <v>32</v>
      </c>
      <c r="E74" s="27"/>
      <c r="F74" s="28"/>
      <c r="G74" s="29"/>
      <c r="H74" s="25">
        <v>7199897</v>
      </c>
      <c r="I74" s="28">
        <v>193094</v>
      </c>
      <c r="J74" s="25">
        <f>H74+I74</f>
        <v>7392991</v>
      </c>
    </row>
    <row r="75" spans="1:10" ht="12" x14ac:dyDescent="0.2">
      <c r="A75" s="927"/>
      <c r="B75" s="912"/>
      <c r="C75" s="22">
        <v>4010</v>
      </c>
      <c r="D75" s="23" t="s">
        <v>15</v>
      </c>
      <c r="E75" s="27"/>
      <c r="F75" s="28"/>
      <c r="G75" s="29"/>
      <c r="H75" s="25">
        <v>142735.79</v>
      </c>
      <c r="I75" s="31">
        <v>-1348</v>
      </c>
      <c r="J75" s="25">
        <f t="shared" ref="J75:J84" si="24">H75+I75</f>
        <v>141387.79</v>
      </c>
    </row>
    <row r="76" spans="1:10" ht="12" x14ac:dyDescent="0.2">
      <c r="A76" s="927"/>
      <c r="B76" s="912"/>
      <c r="C76" s="22">
        <v>4040</v>
      </c>
      <c r="D76" s="23" t="s">
        <v>39</v>
      </c>
      <c r="E76" s="27"/>
      <c r="F76" s="28"/>
      <c r="G76" s="29"/>
      <c r="H76" s="25">
        <v>8969</v>
      </c>
      <c r="I76" s="31"/>
      <c r="J76" s="25">
        <f t="shared" si="24"/>
        <v>8969</v>
      </c>
    </row>
    <row r="77" spans="1:10" ht="12" x14ac:dyDescent="0.2">
      <c r="A77" s="927"/>
      <c r="B77" s="912"/>
      <c r="C77" s="22">
        <v>4110</v>
      </c>
      <c r="D77" s="23" t="s">
        <v>16</v>
      </c>
      <c r="E77" s="27"/>
      <c r="F77" s="28"/>
      <c r="G77" s="29"/>
      <c r="H77" s="25">
        <v>250067.71</v>
      </c>
      <c r="I77" s="31">
        <v>27580</v>
      </c>
      <c r="J77" s="25">
        <f t="shared" si="24"/>
        <v>277647.70999999996</v>
      </c>
    </row>
    <row r="78" spans="1:10" ht="12" x14ac:dyDescent="0.2">
      <c r="A78" s="927"/>
      <c r="B78" s="912"/>
      <c r="C78" s="38">
        <v>4120</v>
      </c>
      <c r="D78" s="99" t="s">
        <v>17</v>
      </c>
      <c r="E78" s="27"/>
      <c r="F78" s="28"/>
      <c r="G78" s="29"/>
      <c r="H78" s="30">
        <v>3716.5</v>
      </c>
      <c r="I78" s="31">
        <v>-1207</v>
      </c>
      <c r="J78" s="25">
        <f t="shared" si="24"/>
        <v>2509.5</v>
      </c>
    </row>
    <row r="79" spans="1:10" ht="12" x14ac:dyDescent="0.2">
      <c r="A79" s="927"/>
      <c r="B79" s="912"/>
      <c r="C79" s="22">
        <v>4210</v>
      </c>
      <c r="D79" s="23" t="s">
        <v>18</v>
      </c>
      <c r="E79" s="27"/>
      <c r="F79" s="28"/>
      <c r="G79" s="29"/>
      <c r="H79" s="25">
        <v>12010</v>
      </c>
      <c r="I79" s="31">
        <v>-3000</v>
      </c>
      <c r="J79" s="25">
        <f t="shared" si="24"/>
        <v>9010</v>
      </c>
    </row>
    <row r="80" spans="1:10" ht="12" x14ac:dyDescent="0.2">
      <c r="A80" s="927"/>
      <c r="B80" s="912"/>
      <c r="C80" s="22">
        <v>4260</v>
      </c>
      <c r="D80" s="23" t="s">
        <v>41</v>
      </c>
      <c r="E80" s="27"/>
      <c r="F80" s="28"/>
      <c r="G80" s="29"/>
      <c r="H80" s="25">
        <v>10020</v>
      </c>
      <c r="I80" s="31">
        <v>-6000</v>
      </c>
      <c r="J80" s="25">
        <f t="shared" si="24"/>
        <v>4020</v>
      </c>
    </row>
    <row r="81" spans="1:10" ht="12" x14ac:dyDescent="0.2">
      <c r="A81" s="927"/>
      <c r="B81" s="912"/>
      <c r="C81" s="22">
        <v>4300</v>
      </c>
      <c r="D81" s="23" t="s">
        <v>19</v>
      </c>
      <c r="E81" s="27"/>
      <c r="F81" s="28"/>
      <c r="G81" s="29"/>
      <c r="H81" s="25">
        <v>20000</v>
      </c>
      <c r="I81" s="31">
        <v>2000</v>
      </c>
      <c r="J81" s="25">
        <f t="shared" si="24"/>
        <v>22000</v>
      </c>
    </row>
    <row r="82" spans="1:10" ht="12" x14ac:dyDescent="0.2">
      <c r="A82" s="927"/>
      <c r="B82" s="912"/>
      <c r="C82" s="22">
        <v>4360</v>
      </c>
      <c r="D82" s="105" t="s">
        <v>45</v>
      </c>
      <c r="E82" s="27"/>
      <c r="F82" s="28"/>
      <c r="G82" s="29"/>
      <c r="H82" s="25">
        <v>1500</v>
      </c>
      <c r="I82" s="31">
        <v>-500</v>
      </c>
      <c r="J82" s="25">
        <f t="shared" si="24"/>
        <v>1000</v>
      </c>
    </row>
    <row r="83" spans="1:10" ht="12" x14ac:dyDescent="0.2">
      <c r="A83" s="927"/>
      <c r="B83" s="912"/>
      <c r="C83" s="22">
        <v>4440</v>
      </c>
      <c r="D83" s="23" t="s">
        <v>43</v>
      </c>
      <c r="E83" s="27"/>
      <c r="F83" s="28"/>
      <c r="G83" s="29"/>
      <c r="H83" s="25">
        <v>4029</v>
      </c>
      <c r="I83" s="31"/>
      <c r="J83" s="25">
        <f t="shared" si="24"/>
        <v>4029</v>
      </c>
    </row>
    <row r="84" spans="1:10" ht="24" x14ac:dyDescent="0.2">
      <c r="A84" s="21"/>
      <c r="B84" s="913"/>
      <c r="C84" s="100">
        <v>4700</v>
      </c>
      <c r="D84" s="105" t="s">
        <v>23</v>
      </c>
      <c r="E84" s="24"/>
      <c r="F84" s="25"/>
      <c r="G84" s="26"/>
      <c r="H84" s="25">
        <v>3000</v>
      </c>
      <c r="I84" s="25"/>
      <c r="J84" s="25">
        <f t="shared" si="24"/>
        <v>3000</v>
      </c>
    </row>
    <row r="85" spans="1:10" ht="15.75" x14ac:dyDescent="0.2">
      <c r="A85" s="21"/>
      <c r="B85" s="46">
        <v>85503</v>
      </c>
      <c r="C85" s="72"/>
      <c r="D85" s="89" t="s">
        <v>46</v>
      </c>
      <c r="E85" s="106">
        <f>E86</f>
        <v>126</v>
      </c>
      <c r="F85" s="106">
        <f>F86</f>
        <v>0</v>
      </c>
      <c r="G85" s="104">
        <f>E85+F85</f>
        <v>126</v>
      </c>
      <c r="H85" s="49">
        <f>H87+H88+H89</f>
        <v>126</v>
      </c>
      <c r="I85" s="49">
        <f t="shared" ref="I85:J85" si="25">I87+I88+I89</f>
        <v>0</v>
      </c>
      <c r="J85" s="49">
        <f t="shared" si="25"/>
        <v>126</v>
      </c>
    </row>
    <row r="86" spans="1:10" ht="36" x14ac:dyDescent="0.2">
      <c r="A86" s="21"/>
      <c r="B86" s="14"/>
      <c r="C86" s="22">
        <v>2010</v>
      </c>
      <c r="D86" s="23" t="s">
        <v>14</v>
      </c>
      <c r="E86" s="24">
        <v>126</v>
      </c>
      <c r="F86" s="25"/>
      <c r="G86" s="26">
        <f>E86+F86</f>
        <v>126</v>
      </c>
      <c r="H86" s="25"/>
      <c r="I86" s="25"/>
      <c r="J86" s="25"/>
    </row>
    <row r="87" spans="1:10" ht="15.75" x14ac:dyDescent="0.2">
      <c r="A87" s="21"/>
      <c r="B87" s="21"/>
      <c r="C87" s="22">
        <v>4010</v>
      </c>
      <c r="D87" s="23" t="s">
        <v>15</v>
      </c>
      <c r="E87" s="27"/>
      <c r="F87" s="28"/>
      <c r="G87" s="29"/>
      <c r="H87" s="30">
        <v>105.1</v>
      </c>
      <c r="I87" s="30"/>
      <c r="J87" s="25">
        <f t="shared" ref="J87:J89" si="26">H87+I87</f>
        <v>105.1</v>
      </c>
    </row>
    <row r="88" spans="1:10" ht="15.75" x14ac:dyDescent="0.2">
      <c r="A88" s="21"/>
      <c r="B88" s="21"/>
      <c r="C88" s="22">
        <v>4110</v>
      </c>
      <c r="D88" s="23" t="s">
        <v>16</v>
      </c>
      <c r="E88" s="27"/>
      <c r="F88" s="28"/>
      <c r="G88" s="29"/>
      <c r="H88" s="25">
        <v>18.34</v>
      </c>
      <c r="I88" s="25"/>
      <c r="J88" s="25">
        <f t="shared" si="26"/>
        <v>18.34</v>
      </c>
    </row>
    <row r="89" spans="1:10" ht="15.75" x14ac:dyDescent="0.2">
      <c r="A89" s="21"/>
      <c r="B89" s="84"/>
      <c r="C89" s="38">
        <v>4120</v>
      </c>
      <c r="D89" s="99" t="s">
        <v>17</v>
      </c>
      <c r="E89" s="24"/>
      <c r="F89" s="25"/>
      <c r="G89" s="26"/>
      <c r="H89" s="25">
        <v>2.56</v>
      </c>
      <c r="I89" s="25"/>
      <c r="J89" s="25">
        <f t="shared" si="26"/>
        <v>2.56</v>
      </c>
    </row>
    <row r="90" spans="1:10" ht="15.75" x14ac:dyDescent="0.2">
      <c r="A90" s="21"/>
      <c r="B90" s="36">
        <v>85595</v>
      </c>
      <c r="C90" s="107"/>
      <c r="D90" s="17" t="s">
        <v>13</v>
      </c>
      <c r="E90" s="103">
        <f>E91</f>
        <v>0</v>
      </c>
      <c r="F90" s="103">
        <f>F91</f>
        <v>0</v>
      </c>
      <c r="G90" s="108">
        <f>E90+F90</f>
        <v>0</v>
      </c>
      <c r="H90" s="19">
        <f>H93+H94+H95+H92+H96+H97</f>
        <v>0</v>
      </c>
      <c r="I90" s="19">
        <f t="shared" ref="I90:J90" si="27">I93+I94+I95+I92+I96+I97</f>
        <v>0</v>
      </c>
      <c r="J90" s="19">
        <f t="shared" si="27"/>
        <v>0</v>
      </c>
    </row>
    <row r="91" spans="1:10" ht="36" x14ac:dyDescent="0.2">
      <c r="A91" s="21"/>
      <c r="B91" s="14"/>
      <c r="C91" s="22">
        <v>2010</v>
      </c>
      <c r="D91" s="23" t="s">
        <v>14</v>
      </c>
      <c r="E91" s="24">
        <v>0</v>
      </c>
      <c r="F91" s="25"/>
      <c r="G91" s="26">
        <f>E91+F91</f>
        <v>0</v>
      </c>
      <c r="H91" s="25"/>
      <c r="I91" s="25"/>
      <c r="J91" s="25"/>
    </row>
    <row r="92" spans="1:10" ht="15.75" x14ac:dyDescent="0.2">
      <c r="A92" s="21"/>
      <c r="B92" s="21"/>
      <c r="C92" s="22">
        <v>3110</v>
      </c>
      <c r="D92" s="23" t="s">
        <v>32</v>
      </c>
      <c r="E92" s="27"/>
      <c r="F92" s="28"/>
      <c r="G92" s="29"/>
      <c r="H92" s="37">
        <v>0</v>
      </c>
      <c r="I92" s="30"/>
      <c r="J92" s="30">
        <f>H92+I92</f>
        <v>0</v>
      </c>
    </row>
    <row r="93" spans="1:10" ht="15.75" x14ac:dyDescent="0.2">
      <c r="A93" s="21"/>
      <c r="B93" s="21"/>
      <c r="C93" s="22">
        <v>4010</v>
      </c>
      <c r="D93" s="23" t="s">
        <v>15</v>
      </c>
      <c r="E93" s="27"/>
      <c r="F93" s="28"/>
      <c r="G93" s="29"/>
      <c r="H93" s="30">
        <v>0</v>
      </c>
      <c r="I93" s="31"/>
      <c r="J93" s="25">
        <f>H93+I93</f>
        <v>0</v>
      </c>
    </row>
    <row r="94" spans="1:10" ht="15.75" x14ac:dyDescent="0.2">
      <c r="A94" s="21"/>
      <c r="B94" s="21"/>
      <c r="C94" s="22">
        <v>4110</v>
      </c>
      <c r="D94" s="23" t="s">
        <v>16</v>
      </c>
      <c r="E94" s="27"/>
      <c r="F94" s="28"/>
      <c r="G94" s="29"/>
      <c r="H94" s="25">
        <v>0</v>
      </c>
      <c r="I94" s="24"/>
      <c r="J94" s="25">
        <f t="shared" ref="J94:J97" si="28">H94+I94</f>
        <v>0</v>
      </c>
    </row>
    <row r="95" spans="1:10" ht="15.75" x14ac:dyDescent="0.2">
      <c r="A95" s="21"/>
      <c r="B95" s="21"/>
      <c r="C95" s="38">
        <v>4120</v>
      </c>
      <c r="D95" s="99" t="s">
        <v>17</v>
      </c>
      <c r="E95" s="27"/>
      <c r="F95" s="28"/>
      <c r="G95" s="29"/>
      <c r="H95" s="28">
        <v>0</v>
      </c>
      <c r="I95" s="28"/>
      <c r="J95" s="25">
        <f t="shared" si="28"/>
        <v>0</v>
      </c>
    </row>
    <row r="96" spans="1:10" ht="15.75" x14ac:dyDescent="0.2">
      <c r="A96" s="21"/>
      <c r="B96" s="21"/>
      <c r="C96" s="38">
        <v>4210</v>
      </c>
      <c r="D96" s="23" t="s">
        <v>18</v>
      </c>
      <c r="E96" s="27"/>
      <c r="F96" s="28"/>
      <c r="G96" s="29"/>
      <c r="H96" s="30">
        <v>0</v>
      </c>
      <c r="I96" s="31"/>
      <c r="J96" s="25">
        <f t="shared" si="28"/>
        <v>0</v>
      </c>
    </row>
    <row r="97" spans="1:10" ht="15.75" x14ac:dyDescent="0.2">
      <c r="A97" s="21"/>
      <c r="B97" s="21"/>
      <c r="C97" s="109">
        <v>4300</v>
      </c>
      <c r="D97" s="33" t="s">
        <v>19</v>
      </c>
      <c r="E97" s="27"/>
      <c r="F97" s="28"/>
      <c r="G97" s="29"/>
      <c r="H97" s="28">
        <v>0</v>
      </c>
      <c r="I97" s="28"/>
      <c r="J97" s="28">
        <f t="shared" si="28"/>
        <v>0</v>
      </c>
    </row>
    <row r="98" spans="1:10" ht="21" customHeight="1" x14ac:dyDescent="0.2">
      <c r="A98" s="110"/>
      <c r="B98" s="110"/>
      <c r="C98" s="110"/>
      <c r="D98" s="111" t="s">
        <v>47</v>
      </c>
      <c r="E98" s="112">
        <f t="shared" ref="E98:J98" si="29">E57+E46+E40+E17+E8+E26</f>
        <v>22895436.969999999</v>
      </c>
      <c r="F98" s="112">
        <f t="shared" si="29"/>
        <v>543714.39999999991</v>
      </c>
      <c r="G98" s="113">
        <f t="shared" si="29"/>
        <v>23439151.369999997</v>
      </c>
      <c r="H98" s="114">
        <f t="shared" si="29"/>
        <v>22895436.969999999</v>
      </c>
      <c r="I98" s="112">
        <f t="shared" si="29"/>
        <v>543714.4</v>
      </c>
      <c r="J98" s="112">
        <f t="shared" si="29"/>
        <v>23439151.369999997</v>
      </c>
    </row>
    <row r="99" spans="1:10" ht="27.75" customHeight="1" thickBot="1" x14ac:dyDescent="0.25">
      <c r="A99" s="115" t="s">
        <v>48</v>
      </c>
      <c r="B99" s="116"/>
      <c r="C99" s="116"/>
      <c r="D99" s="117"/>
      <c r="E99" s="118"/>
      <c r="F99" s="118"/>
      <c r="G99" s="118"/>
      <c r="H99" s="118"/>
      <c r="I99" s="118"/>
      <c r="J99" s="118"/>
    </row>
    <row r="100" spans="1:10" ht="12.75" x14ac:dyDescent="0.2">
      <c r="A100" s="920" t="s">
        <v>2</v>
      </c>
      <c r="B100" s="920" t="s">
        <v>3</v>
      </c>
      <c r="C100" s="920" t="s">
        <v>4</v>
      </c>
      <c r="D100" s="920" t="s">
        <v>5</v>
      </c>
      <c r="E100" s="903" t="s">
        <v>6</v>
      </c>
      <c r="F100" s="904"/>
      <c r="G100" s="905"/>
      <c r="H100" s="922" t="s">
        <v>7</v>
      </c>
      <c r="I100" s="904"/>
      <c r="J100" s="923"/>
    </row>
    <row r="101" spans="1:10" ht="33.75" customHeight="1" thickBot="1" x14ac:dyDescent="0.25">
      <c r="A101" s="931"/>
      <c r="B101" s="931"/>
      <c r="C101" s="931"/>
      <c r="D101" s="931"/>
      <c r="E101" s="5" t="s">
        <v>9</v>
      </c>
      <c r="F101" s="6" t="s">
        <v>8</v>
      </c>
      <c r="G101" s="7" t="s">
        <v>61</v>
      </c>
      <c r="H101" s="5" t="s">
        <v>9</v>
      </c>
      <c r="I101" s="6" t="s">
        <v>8</v>
      </c>
      <c r="J101" s="5" t="s">
        <v>61</v>
      </c>
    </row>
    <row r="102" spans="1:10" ht="15.75" x14ac:dyDescent="0.2">
      <c r="A102" s="119">
        <v>710</v>
      </c>
      <c r="B102" s="75"/>
      <c r="C102" s="75"/>
      <c r="D102" s="10" t="s">
        <v>49</v>
      </c>
      <c r="E102" s="120">
        <f>E103</f>
        <v>28000</v>
      </c>
      <c r="F102" s="120">
        <f t="shared" ref="F102:G103" si="30">F103</f>
        <v>0</v>
      </c>
      <c r="G102" s="121">
        <f t="shared" si="30"/>
        <v>28000</v>
      </c>
      <c r="H102" s="122">
        <f>H103</f>
        <v>28000</v>
      </c>
      <c r="I102" s="123">
        <f>I103</f>
        <v>0</v>
      </c>
      <c r="J102" s="120">
        <f>J103</f>
        <v>28000</v>
      </c>
    </row>
    <row r="103" spans="1:10" ht="15.75" x14ac:dyDescent="0.2">
      <c r="A103" s="911"/>
      <c r="B103" s="36">
        <v>71035</v>
      </c>
      <c r="C103" s="16"/>
      <c r="D103" s="17" t="s">
        <v>50</v>
      </c>
      <c r="E103" s="124">
        <f>E104</f>
        <v>28000</v>
      </c>
      <c r="F103" s="124">
        <f t="shared" si="30"/>
        <v>0</v>
      </c>
      <c r="G103" s="125">
        <f t="shared" si="30"/>
        <v>28000</v>
      </c>
      <c r="H103" s="126">
        <f>H105+H106</f>
        <v>28000</v>
      </c>
      <c r="I103" s="127">
        <f t="shared" ref="I103:J103" si="31">I105+I106</f>
        <v>0</v>
      </c>
      <c r="J103" s="124">
        <f t="shared" si="31"/>
        <v>28000</v>
      </c>
    </row>
    <row r="104" spans="1:10" ht="33.75" x14ac:dyDescent="0.2">
      <c r="A104" s="912"/>
      <c r="B104" s="914"/>
      <c r="C104" s="128">
        <v>2020</v>
      </c>
      <c r="D104" s="129" t="s">
        <v>51</v>
      </c>
      <c r="E104" s="130">
        <v>28000</v>
      </c>
      <c r="F104" s="130"/>
      <c r="G104" s="131">
        <f>E104+F104</f>
        <v>28000</v>
      </c>
      <c r="H104" s="132"/>
      <c r="I104" s="130"/>
      <c r="J104" s="133"/>
    </row>
    <row r="105" spans="1:10" ht="12.75" customHeight="1" x14ac:dyDescent="0.2">
      <c r="A105" s="912"/>
      <c r="B105" s="915"/>
      <c r="C105" s="22">
        <v>4270</v>
      </c>
      <c r="D105" s="23" t="s">
        <v>52</v>
      </c>
      <c r="E105" s="134"/>
      <c r="F105" s="134"/>
      <c r="G105" s="135"/>
      <c r="H105" s="132">
        <v>20000</v>
      </c>
      <c r="I105" s="130"/>
      <c r="J105" s="133">
        <f>H105+I105</f>
        <v>20000</v>
      </c>
    </row>
    <row r="106" spans="1:10" ht="12.75" customHeight="1" x14ac:dyDescent="0.2">
      <c r="A106" s="913"/>
      <c r="B106" s="916"/>
      <c r="C106" s="109">
        <v>4300</v>
      </c>
      <c r="D106" s="33" t="s">
        <v>19</v>
      </c>
      <c r="E106" s="136"/>
      <c r="F106" s="136"/>
      <c r="G106" s="137"/>
      <c r="H106" s="132">
        <v>8000</v>
      </c>
      <c r="I106" s="130"/>
      <c r="J106" s="133">
        <f>H106+I106</f>
        <v>8000</v>
      </c>
    </row>
    <row r="107" spans="1:10" ht="22.5" customHeight="1" x14ac:dyDescent="0.2">
      <c r="A107" s="110"/>
      <c r="B107" s="110"/>
      <c r="C107" s="128"/>
      <c r="D107" s="138" t="s">
        <v>47</v>
      </c>
      <c r="E107" s="139">
        <f>E102</f>
        <v>28000</v>
      </c>
      <c r="F107" s="139">
        <f t="shared" ref="F107:G107" si="32">F102</f>
        <v>0</v>
      </c>
      <c r="G107" s="140">
        <f t="shared" si="32"/>
        <v>28000</v>
      </c>
      <c r="H107" s="141">
        <f>H102</f>
        <v>28000</v>
      </c>
      <c r="I107" s="139">
        <f t="shared" ref="I107:J107" si="33">I102</f>
        <v>0</v>
      </c>
      <c r="J107" s="142">
        <f t="shared" si="33"/>
        <v>28000</v>
      </c>
    </row>
    <row r="108" spans="1:10" ht="22.5" customHeight="1" thickBot="1" x14ac:dyDescent="0.25">
      <c r="A108" s="917" t="s">
        <v>53</v>
      </c>
      <c r="B108" s="918"/>
      <c r="C108" s="918"/>
      <c r="D108" s="919"/>
      <c r="E108" s="143">
        <f>E98+E107</f>
        <v>22923436.969999999</v>
      </c>
      <c r="F108" s="143">
        <f t="shared" ref="F108:J108" si="34">F98+F107</f>
        <v>543714.39999999991</v>
      </c>
      <c r="G108" s="144">
        <f t="shared" si="34"/>
        <v>23467151.369999997</v>
      </c>
      <c r="H108" s="145">
        <f t="shared" si="34"/>
        <v>22923436.969999999</v>
      </c>
      <c r="I108" s="143">
        <f t="shared" si="34"/>
        <v>543714.4</v>
      </c>
      <c r="J108" s="146">
        <f t="shared" si="34"/>
        <v>23467151.369999997</v>
      </c>
    </row>
    <row r="109" spans="1:10" ht="30.75" customHeight="1" thickBot="1" x14ac:dyDescent="0.25">
      <c r="A109" s="147" t="s">
        <v>54</v>
      </c>
      <c r="B109" s="1"/>
      <c r="C109" s="1"/>
      <c r="D109" s="117"/>
      <c r="E109" s="1"/>
    </row>
    <row r="110" spans="1:10" x14ac:dyDescent="0.2">
      <c r="A110" s="920" t="s">
        <v>2</v>
      </c>
      <c r="B110" s="920" t="s">
        <v>3</v>
      </c>
      <c r="C110" s="920" t="s">
        <v>4</v>
      </c>
      <c r="D110" s="920" t="s">
        <v>5</v>
      </c>
      <c r="E110" s="906" t="s">
        <v>55</v>
      </c>
    </row>
    <row r="111" spans="1:10" ht="12" thickBot="1" x14ac:dyDescent="0.25">
      <c r="A111" s="921"/>
      <c r="B111" s="921"/>
      <c r="C111" s="921"/>
      <c r="D111" s="921"/>
      <c r="E111" s="907"/>
    </row>
    <row r="112" spans="1:10" ht="15.75" x14ac:dyDescent="0.2">
      <c r="A112" s="148">
        <v>852</v>
      </c>
      <c r="B112" s="149"/>
      <c r="C112" s="150"/>
      <c r="D112" s="151" t="s">
        <v>30</v>
      </c>
      <c r="E112" s="152">
        <f>E113</f>
        <v>2500</v>
      </c>
    </row>
    <row r="113" spans="1:5" ht="15.75" x14ac:dyDescent="0.2">
      <c r="A113" s="153"/>
      <c r="B113" s="46">
        <v>85228</v>
      </c>
      <c r="C113" s="72"/>
      <c r="D113" s="89" t="s">
        <v>35</v>
      </c>
      <c r="E113" s="154">
        <f>E114</f>
        <v>2500</v>
      </c>
    </row>
    <row r="114" spans="1:5" ht="12.75" x14ac:dyDescent="0.2">
      <c r="A114" s="153"/>
      <c r="B114" s="155"/>
      <c r="C114" s="155" t="s">
        <v>56</v>
      </c>
      <c r="D114" s="156" t="s">
        <v>57</v>
      </c>
      <c r="E114" s="157">
        <v>2500</v>
      </c>
    </row>
    <row r="115" spans="1:5" ht="15.75" x14ac:dyDescent="0.2">
      <c r="A115" s="148">
        <v>855</v>
      </c>
      <c r="B115" s="158"/>
      <c r="C115" s="158"/>
      <c r="D115" s="159" t="s">
        <v>36</v>
      </c>
      <c r="E115" s="160">
        <f>E116</f>
        <v>155000</v>
      </c>
    </row>
    <row r="116" spans="1:5" ht="38.25" x14ac:dyDescent="0.2">
      <c r="A116" s="14"/>
      <c r="B116" s="36">
        <v>85502</v>
      </c>
      <c r="C116" s="16"/>
      <c r="D116" s="17" t="s">
        <v>44</v>
      </c>
      <c r="E116" s="161">
        <f>SUM(E117:E117)</f>
        <v>155000</v>
      </c>
    </row>
    <row r="117" spans="1:5" ht="23.25" thickBot="1" x14ac:dyDescent="0.25">
      <c r="A117" s="162"/>
      <c r="B117" s="163"/>
      <c r="C117" s="164" t="s">
        <v>58</v>
      </c>
      <c r="D117" s="165" t="s">
        <v>59</v>
      </c>
      <c r="E117" s="166">
        <v>155000</v>
      </c>
    </row>
    <row r="118" spans="1:5" ht="13.5" thickBot="1" x14ac:dyDescent="0.25">
      <c r="A118" s="908" t="s">
        <v>60</v>
      </c>
      <c r="B118" s="909"/>
      <c r="C118" s="909"/>
      <c r="D118" s="910"/>
      <c r="E118" s="167">
        <f>E112+E115</f>
        <v>157500</v>
      </c>
    </row>
  </sheetData>
  <mergeCells count="31">
    <mergeCell ref="G1:J1"/>
    <mergeCell ref="G2:J2"/>
    <mergeCell ref="G3:J3"/>
    <mergeCell ref="A4:J4"/>
    <mergeCell ref="A5:J5"/>
    <mergeCell ref="H100:J100"/>
    <mergeCell ref="H6:J6"/>
    <mergeCell ref="B48:B49"/>
    <mergeCell ref="B52:B53"/>
    <mergeCell ref="A58:A83"/>
    <mergeCell ref="B59:B71"/>
    <mergeCell ref="B73:B84"/>
    <mergeCell ref="A6:A7"/>
    <mergeCell ref="B6:B7"/>
    <mergeCell ref="C6:C7"/>
    <mergeCell ref="D6:D7"/>
    <mergeCell ref="E6:G6"/>
    <mergeCell ref="A100:A101"/>
    <mergeCell ref="B100:B101"/>
    <mergeCell ref="C100:C101"/>
    <mergeCell ref="D100:D101"/>
    <mergeCell ref="E100:G100"/>
    <mergeCell ref="E110:E111"/>
    <mergeCell ref="A118:D118"/>
    <mergeCell ref="A103:A106"/>
    <mergeCell ref="B104:B106"/>
    <mergeCell ref="A108:D108"/>
    <mergeCell ref="A110:A111"/>
    <mergeCell ref="B110:B111"/>
    <mergeCell ref="C110:C111"/>
    <mergeCell ref="D110:D111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selection activeCell="J58" sqref="J58"/>
    </sheetView>
  </sheetViews>
  <sheetFormatPr defaultRowHeight="11.25" x14ac:dyDescent="0.2"/>
  <cols>
    <col min="1" max="3" width="9.140625" style="661"/>
    <col min="4" max="4" width="43.28515625" style="661" customWidth="1"/>
    <col min="5" max="5" width="12.42578125" style="661" customWidth="1"/>
    <col min="6" max="6" width="12" style="661" customWidth="1"/>
    <col min="7" max="7" width="13" style="661" customWidth="1"/>
    <col min="8" max="8" width="13.42578125" style="661" customWidth="1"/>
    <col min="9" max="9" width="10.42578125" style="661" customWidth="1"/>
    <col min="10" max="10" width="13.28515625" style="661" customWidth="1"/>
    <col min="11" max="16384" width="9.140625" style="661"/>
  </cols>
  <sheetData>
    <row r="1" spans="1:10" ht="12.75" x14ac:dyDescent="0.2">
      <c r="A1" s="1"/>
      <c r="B1" s="1"/>
      <c r="C1" s="1"/>
      <c r="D1" s="1"/>
      <c r="F1" s="3"/>
      <c r="G1" s="3"/>
      <c r="H1" s="897" t="s">
        <v>409</v>
      </c>
      <c r="I1" s="897"/>
      <c r="J1" s="897"/>
    </row>
    <row r="2" spans="1:10" ht="12.75" x14ac:dyDescent="0.2">
      <c r="A2" s="1"/>
      <c r="B2" s="1"/>
      <c r="C2" s="1"/>
      <c r="D2" s="1"/>
      <c r="F2" s="3"/>
      <c r="G2" s="3"/>
      <c r="H2" s="3" t="s">
        <v>63</v>
      </c>
      <c r="I2" s="3"/>
      <c r="J2" s="662"/>
    </row>
    <row r="3" spans="1:10" ht="12.75" customHeight="1" x14ac:dyDescent="0.2">
      <c r="A3" s="1"/>
      <c r="B3" s="1"/>
      <c r="C3" s="1"/>
      <c r="D3" s="1"/>
      <c r="F3" s="4"/>
      <c r="G3" s="4"/>
      <c r="H3" s="932" t="s">
        <v>64</v>
      </c>
      <c r="I3" s="932"/>
      <c r="J3" s="932"/>
    </row>
    <row r="4" spans="1:10" ht="12.75" customHeight="1" x14ac:dyDescent="0.2">
      <c r="A4" s="1"/>
      <c r="B4" s="1"/>
      <c r="C4" s="1"/>
      <c r="D4" s="1"/>
      <c r="F4" s="4"/>
      <c r="G4" s="4"/>
      <c r="H4" s="663"/>
      <c r="I4" s="663"/>
      <c r="J4" s="663"/>
    </row>
    <row r="5" spans="1:10" ht="13.5" x14ac:dyDescent="0.25">
      <c r="A5" s="938" t="s">
        <v>392</v>
      </c>
      <c r="B5" s="939"/>
      <c r="C5" s="939"/>
      <c r="D5" s="939"/>
      <c r="E5" s="939"/>
      <c r="F5" s="939"/>
      <c r="G5" s="939"/>
      <c r="H5" s="939"/>
      <c r="I5" s="939"/>
      <c r="J5" s="939"/>
    </row>
    <row r="6" spans="1:10" ht="9" customHeight="1" thickBot="1" x14ac:dyDescent="0.3">
      <c r="A6" s="940"/>
      <c r="B6" s="940"/>
      <c r="C6" s="940"/>
      <c r="D6" s="940"/>
      <c r="E6" s="940"/>
      <c r="F6" s="940"/>
      <c r="G6" s="940"/>
      <c r="H6" s="940"/>
      <c r="I6" s="940"/>
      <c r="J6" s="940"/>
    </row>
    <row r="7" spans="1:10" ht="12.75" x14ac:dyDescent="0.2">
      <c r="A7" s="920" t="s">
        <v>2</v>
      </c>
      <c r="B7" s="920" t="s">
        <v>3</v>
      </c>
      <c r="C7" s="920" t="s">
        <v>4</v>
      </c>
      <c r="D7" s="920" t="s">
        <v>5</v>
      </c>
      <c r="E7" s="903" t="s">
        <v>55</v>
      </c>
      <c r="F7" s="904"/>
      <c r="G7" s="923"/>
      <c r="H7" s="903" t="s">
        <v>7</v>
      </c>
      <c r="I7" s="904"/>
      <c r="J7" s="923"/>
    </row>
    <row r="8" spans="1:10" ht="29.25" customHeight="1" thickBot="1" x14ac:dyDescent="0.25">
      <c r="A8" s="921"/>
      <c r="B8" s="921"/>
      <c r="C8" s="921"/>
      <c r="D8" s="921"/>
      <c r="E8" s="664" t="s">
        <v>393</v>
      </c>
      <c r="F8" s="664" t="s">
        <v>8</v>
      </c>
      <c r="G8" s="664" t="s">
        <v>61</v>
      </c>
      <c r="H8" s="664" t="s">
        <v>393</v>
      </c>
      <c r="I8" s="665" t="s">
        <v>8</v>
      </c>
      <c r="J8" s="664" t="s">
        <v>61</v>
      </c>
    </row>
    <row r="9" spans="1:10" ht="12.75" x14ac:dyDescent="0.2">
      <c r="A9" s="666">
        <v>758</v>
      </c>
      <c r="B9" s="667"/>
      <c r="C9" s="667"/>
      <c r="D9" s="668" t="s">
        <v>394</v>
      </c>
      <c r="E9" s="669">
        <f>E10</f>
        <v>92103.59</v>
      </c>
      <c r="F9" s="669">
        <f t="shared" ref="F9:G9" si="0">F10</f>
        <v>0</v>
      </c>
      <c r="G9" s="669">
        <f t="shared" si="0"/>
        <v>92103.59</v>
      </c>
      <c r="H9" s="669"/>
      <c r="I9" s="669"/>
      <c r="J9" s="669"/>
    </row>
    <row r="10" spans="1:10" ht="12.75" x14ac:dyDescent="0.2">
      <c r="A10" s="670"/>
      <c r="B10" s="671">
        <v>75814</v>
      </c>
      <c r="C10" s="672"/>
      <c r="D10" s="673" t="s">
        <v>395</v>
      </c>
      <c r="E10" s="674">
        <f>E11+E12</f>
        <v>92103.59</v>
      </c>
      <c r="F10" s="674">
        <f t="shared" ref="F10:G10" si="1">F11+F12</f>
        <v>0</v>
      </c>
      <c r="G10" s="674">
        <f t="shared" si="1"/>
        <v>92103.59</v>
      </c>
      <c r="H10" s="674"/>
      <c r="I10" s="674"/>
      <c r="J10" s="674"/>
    </row>
    <row r="11" spans="1:10" ht="24" x14ac:dyDescent="0.2">
      <c r="A11" s="670"/>
      <c r="B11" s="675"/>
      <c r="C11" s="676">
        <v>2030</v>
      </c>
      <c r="D11" s="99" t="s">
        <v>396</v>
      </c>
      <c r="E11" s="677">
        <v>84081.95</v>
      </c>
      <c r="F11" s="677"/>
      <c r="G11" s="677">
        <f>E11+F11</f>
        <v>84081.95</v>
      </c>
      <c r="H11" s="677"/>
      <c r="I11" s="677"/>
      <c r="J11" s="677"/>
    </row>
    <row r="12" spans="1:10" ht="36" x14ac:dyDescent="0.2">
      <c r="A12" s="670"/>
      <c r="B12" s="675"/>
      <c r="C12" s="676">
        <v>6330</v>
      </c>
      <c r="D12" s="99" t="s">
        <v>397</v>
      </c>
      <c r="E12" s="678">
        <v>8021.64</v>
      </c>
      <c r="F12" s="678"/>
      <c r="G12" s="677">
        <f>E12+F12</f>
        <v>8021.64</v>
      </c>
      <c r="H12" s="678"/>
      <c r="I12" s="678"/>
      <c r="J12" s="678"/>
    </row>
    <row r="13" spans="1:10" ht="12.75" x14ac:dyDescent="0.2">
      <c r="A13" s="679">
        <v>700</v>
      </c>
      <c r="B13" s="680"/>
      <c r="C13" s="680"/>
      <c r="D13" s="681" t="s">
        <v>98</v>
      </c>
      <c r="E13" s="682"/>
      <c r="F13" s="682"/>
      <c r="G13" s="682"/>
      <c r="H13" s="682">
        <f>H14</f>
        <v>8021.64</v>
      </c>
      <c r="I13" s="682">
        <f t="shared" ref="I13:J14" si="2">I14</f>
        <v>0</v>
      </c>
      <c r="J13" s="682">
        <f t="shared" si="2"/>
        <v>8021.64</v>
      </c>
    </row>
    <row r="14" spans="1:10" ht="12.75" x14ac:dyDescent="0.2">
      <c r="A14" s="670"/>
      <c r="B14" s="675"/>
      <c r="C14" s="683">
        <v>70005</v>
      </c>
      <c r="D14" s="684" t="s">
        <v>398</v>
      </c>
      <c r="E14" s="685"/>
      <c r="F14" s="685"/>
      <c r="G14" s="685"/>
      <c r="H14" s="686">
        <f>H15</f>
        <v>8021.64</v>
      </c>
      <c r="I14" s="686">
        <f t="shared" si="2"/>
        <v>0</v>
      </c>
      <c r="J14" s="686">
        <f t="shared" si="2"/>
        <v>8021.64</v>
      </c>
    </row>
    <row r="15" spans="1:10" ht="25.5" x14ac:dyDescent="0.2">
      <c r="A15" s="670"/>
      <c r="B15" s="675"/>
      <c r="C15" s="687">
        <v>6060</v>
      </c>
      <c r="D15" s="688" t="s">
        <v>282</v>
      </c>
      <c r="E15" s="689"/>
      <c r="F15" s="689"/>
      <c r="G15" s="689"/>
      <c r="H15" s="690">
        <v>8021.64</v>
      </c>
      <c r="I15" s="691"/>
      <c r="J15" s="691">
        <f>H15+I15</f>
        <v>8021.64</v>
      </c>
    </row>
    <row r="16" spans="1:10" ht="12.75" x14ac:dyDescent="0.2">
      <c r="A16" s="679">
        <v>801</v>
      </c>
      <c r="B16" s="680"/>
      <c r="C16" s="680"/>
      <c r="D16" s="692" t="s">
        <v>84</v>
      </c>
      <c r="E16" s="682"/>
      <c r="F16" s="682"/>
      <c r="G16" s="682"/>
      <c r="H16" s="682">
        <f>H17</f>
        <v>84081.95</v>
      </c>
      <c r="I16" s="682">
        <f t="shared" ref="I16:J17" si="3">I17</f>
        <v>0</v>
      </c>
      <c r="J16" s="682">
        <f t="shared" si="3"/>
        <v>84081.95</v>
      </c>
    </row>
    <row r="17" spans="1:10" ht="12.75" x14ac:dyDescent="0.2">
      <c r="A17" s="670"/>
      <c r="B17" s="671">
        <v>80104</v>
      </c>
      <c r="C17" s="671"/>
      <c r="D17" s="693" t="s">
        <v>86</v>
      </c>
      <c r="E17" s="685"/>
      <c r="F17" s="685"/>
      <c r="G17" s="685"/>
      <c r="H17" s="686">
        <f>H18</f>
        <v>84081.95</v>
      </c>
      <c r="I17" s="686">
        <f t="shared" si="3"/>
        <v>0</v>
      </c>
      <c r="J17" s="686">
        <f t="shared" si="3"/>
        <v>84081.95</v>
      </c>
    </row>
    <row r="18" spans="1:10" ht="25.5" x14ac:dyDescent="0.2">
      <c r="A18" s="670"/>
      <c r="B18" s="675"/>
      <c r="C18" s="694">
        <v>2540</v>
      </c>
      <c r="D18" s="695" t="s">
        <v>399</v>
      </c>
      <c r="E18" s="689"/>
      <c r="F18" s="689"/>
      <c r="G18" s="689"/>
      <c r="H18" s="690">
        <v>84081.95</v>
      </c>
      <c r="I18" s="691"/>
      <c r="J18" s="691">
        <f>H18+I18</f>
        <v>84081.95</v>
      </c>
    </row>
    <row r="19" spans="1:10" ht="12.75" x14ac:dyDescent="0.2">
      <c r="A19" s="679">
        <v>801</v>
      </c>
      <c r="B19" s="696"/>
      <c r="C19" s="696"/>
      <c r="D19" s="697" t="s">
        <v>84</v>
      </c>
      <c r="E19" s="698">
        <f>E23+E26+E20</f>
        <v>586002</v>
      </c>
      <c r="F19" s="698">
        <f t="shared" ref="F19:J19" si="4">F23+F26+F20</f>
        <v>0</v>
      </c>
      <c r="G19" s="698">
        <f t="shared" si="4"/>
        <v>586002</v>
      </c>
      <c r="H19" s="698">
        <f t="shared" si="4"/>
        <v>586002</v>
      </c>
      <c r="I19" s="698">
        <f t="shared" si="4"/>
        <v>0</v>
      </c>
      <c r="J19" s="698">
        <f t="shared" si="4"/>
        <v>586002</v>
      </c>
    </row>
    <row r="20" spans="1:10" ht="12.75" x14ac:dyDescent="0.2">
      <c r="A20" s="699"/>
      <c r="B20" s="671">
        <v>80101</v>
      </c>
      <c r="C20" s="672"/>
      <c r="D20" s="673" t="s">
        <v>24</v>
      </c>
      <c r="E20" s="674">
        <f>E21</f>
        <v>12000</v>
      </c>
      <c r="F20" s="674">
        <f t="shared" ref="F20:G20" si="5">F21</f>
        <v>0</v>
      </c>
      <c r="G20" s="674">
        <f t="shared" si="5"/>
        <v>12000</v>
      </c>
      <c r="H20" s="674">
        <f>H22</f>
        <v>12000</v>
      </c>
      <c r="I20" s="674">
        <f t="shared" ref="I20:J20" si="6">I22</f>
        <v>0</v>
      </c>
      <c r="J20" s="674">
        <f t="shared" si="6"/>
        <v>12000</v>
      </c>
    </row>
    <row r="21" spans="1:10" ht="24" x14ac:dyDescent="0.2">
      <c r="A21" s="699"/>
      <c r="B21" s="675"/>
      <c r="C21" s="676">
        <v>2030</v>
      </c>
      <c r="D21" s="23" t="s">
        <v>396</v>
      </c>
      <c r="E21" s="700">
        <v>12000</v>
      </c>
      <c r="F21" s="677"/>
      <c r="G21" s="677">
        <f>E21+F21</f>
        <v>12000</v>
      </c>
      <c r="H21" s="677"/>
      <c r="I21" s="677"/>
      <c r="J21" s="677"/>
    </row>
    <row r="22" spans="1:10" ht="12.75" x14ac:dyDescent="0.2">
      <c r="A22" s="699"/>
      <c r="B22" s="701"/>
      <c r="C22" s="702">
        <v>4240</v>
      </c>
      <c r="D22" s="23" t="s">
        <v>25</v>
      </c>
      <c r="E22" s="678"/>
      <c r="F22" s="678"/>
      <c r="G22" s="678"/>
      <c r="H22" s="678">
        <v>12000</v>
      </c>
      <c r="I22" s="678"/>
      <c r="J22" s="678">
        <f>H22+I22</f>
        <v>12000</v>
      </c>
    </row>
    <row r="23" spans="1:10" ht="12.75" x14ac:dyDescent="0.2">
      <c r="A23" s="699"/>
      <c r="B23" s="671">
        <v>80103</v>
      </c>
      <c r="C23" s="672"/>
      <c r="D23" s="673" t="s">
        <v>400</v>
      </c>
      <c r="E23" s="674">
        <f>E24</f>
        <v>85632</v>
      </c>
      <c r="F23" s="674">
        <f t="shared" ref="F23:G23" si="7">F24</f>
        <v>0</v>
      </c>
      <c r="G23" s="674">
        <f t="shared" si="7"/>
        <v>85632</v>
      </c>
      <c r="H23" s="674">
        <f>H25</f>
        <v>85632</v>
      </c>
      <c r="I23" s="674">
        <f t="shared" ref="I23:J23" si="8">I25</f>
        <v>0</v>
      </c>
      <c r="J23" s="674">
        <f t="shared" si="8"/>
        <v>85632</v>
      </c>
    </row>
    <row r="24" spans="1:10" ht="24" x14ac:dyDescent="0.2">
      <c r="A24" s="699"/>
      <c r="B24" s="675"/>
      <c r="C24" s="676">
        <v>2030</v>
      </c>
      <c r="D24" s="23" t="s">
        <v>396</v>
      </c>
      <c r="E24" s="700">
        <v>85632</v>
      </c>
      <c r="F24" s="677"/>
      <c r="G24" s="677">
        <f>E24+F24</f>
        <v>85632</v>
      </c>
      <c r="H24" s="677"/>
      <c r="I24" s="677"/>
      <c r="J24" s="677"/>
    </row>
    <row r="25" spans="1:10" ht="12.75" x14ac:dyDescent="0.2">
      <c r="A25" s="699"/>
      <c r="B25" s="701"/>
      <c r="C25" s="702">
        <v>4010</v>
      </c>
      <c r="D25" s="23" t="s">
        <v>15</v>
      </c>
      <c r="E25" s="678"/>
      <c r="F25" s="678"/>
      <c r="G25" s="678"/>
      <c r="H25" s="678">
        <v>85632</v>
      </c>
      <c r="I25" s="678"/>
      <c r="J25" s="678">
        <f>H25+I25</f>
        <v>85632</v>
      </c>
    </row>
    <row r="26" spans="1:10" ht="12.75" x14ac:dyDescent="0.2">
      <c r="A26" s="699"/>
      <c r="B26" s="703">
        <v>80104</v>
      </c>
      <c r="C26" s="704"/>
      <c r="D26" s="705" t="s">
        <v>86</v>
      </c>
      <c r="E26" s="706">
        <f>E27</f>
        <v>488370</v>
      </c>
      <c r="F26" s="706">
        <f t="shared" ref="F26:G26" si="9">F27</f>
        <v>0</v>
      </c>
      <c r="G26" s="706">
        <f t="shared" si="9"/>
        <v>488370</v>
      </c>
      <c r="H26" s="706">
        <f>H28</f>
        <v>488370</v>
      </c>
      <c r="I26" s="706">
        <f t="shared" ref="I26:J26" si="10">I28</f>
        <v>0</v>
      </c>
      <c r="J26" s="706">
        <f t="shared" si="10"/>
        <v>488370</v>
      </c>
    </row>
    <row r="27" spans="1:10" ht="24" x14ac:dyDescent="0.2">
      <c r="A27" s="699"/>
      <c r="B27" s="675"/>
      <c r="C27" s="676">
        <v>2030</v>
      </c>
      <c r="D27" s="23" t="s">
        <v>396</v>
      </c>
      <c r="E27" s="700">
        <v>488370</v>
      </c>
      <c r="F27" s="677"/>
      <c r="G27" s="677">
        <f>E27+F27</f>
        <v>488370</v>
      </c>
      <c r="H27" s="677"/>
      <c r="I27" s="677"/>
      <c r="J27" s="677"/>
    </row>
    <row r="28" spans="1:10" ht="12.75" x14ac:dyDescent="0.2">
      <c r="A28" s="699"/>
      <c r="B28" s="675"/>
      <c r="C28" s="702">
        <v>4010</v>
      </c>
      <c r="D28" s="23" t="s">
        <v>15</v>
      </c>
      <c r="E28" s="700"/>
      <c r="F28" s="677"/>
      <c r="G28" s="677"/>
      <c r="H28" s="677">
        <v>488370</v>
      </c>
      <c r="I28" s="677"/>
      <c r="J28" s="677">
        <f>H28+I28</f>
        <v>488370</v>
      </c>
    </row>
    <row r="29" spans="1:10" ht="15.75" x14ac:dyDescent="0.2">
      <c r="A29" s="707">
        <v>852</v>
      </c>
      <c r="B29" s="708"/>
      <c r="C29" s="709"/>
      <c r="D29" s="710" t="s">
        <v>30</v>
      </c>
      <c r="E29" s="711">
        <f>E30+E33+E36+E39+E51</f>
        <v>678676</v>
      </c>
      <c r="F29" s="711">
        <f t="shared" ref="F29:J29" si="11">F30+F33+F36+F39+F51</f>
        <v>152039</v>
      </c>
      <c r="G29" s="711">
        <f t="shared" si="11"/>
        <v>830715</v>
      </c>
      <c r="H29" s="711">
        <f t="shared" si="11"/>
        <v>678676</v>
      </c>
      <c r="I29" s="711">
        <f t="shared" si="11"/>
        <v>152039</v>
      </c>
      <c r="J29" s="711">
        <f t="shared" si="11"/>
        <v>830715</v>
      </c>
    </row>
    <row r="30" spans="1:10" ht="63.75" x14ac:dyDescent="0.2">
      <c r="A30" s="712"/>
      <c r="B30" s="713">
        <v>85213</v>
      </c>
      <c r="C30" s="714"/>
      <c r="D30" s="715" t="s">
        <v>33</v>
      </c>
      <c r="E30" s="716">
        <f>E31</f>
        <v>35418</v>
      </c>
      <c r="F30" s="716">
        <f t="shared" ref="F30:G30" si="12">F31</f>
        <v>14500</v>
      </c>
      <c r="G30" s="716">
        <f t="shared" si="12"/>
        <v>49918</v>
      </c>
      <c r="H30" s="716">
        <f>H32</f>
        <v>35418</v>
      </c>
      <c r="I30" s="716">
        <f t="shared" ref="I30:J30" si="13">I32</f>
        <v>14500</v>
      </c>
      <c r="J30" s="716">
        <f t="shared" si="13"/>
        <v>49918</v>
      </c>
    </row>
    <row r="31" spans="1:10" ht="24" x14ac:dyDescent="0.2">
      <c r="A31" s="712"/>
      <c r="B31" s="14"/>
      <c r="C31" s="22">
        <v>2030</v>
      </c>
      <c r="D31" s="23" t="s">
        <v>396</v>
      </c>
      <c r="E31" s="25">
        <v>35418</v>
      </c>
      <c r="F31" s="25">
        <v>14500</v>
      </c>
      <c r="G31" s="25">
        <f>E31+F31</f>
        <v>49918</v>
      </c>
      <c r="H31" s="25"/>
      <c r="I31" s="25"/>
      <c r="J31" s="25"/>
    </row>
    <row r="32" spans="1:10" ht="15.75" x14ac:dyDescent="0.2">
      <c r="A32" s="712"/>
      <c r="B32" s="84"/>
      <c r="C32" s="22">
        <v>4130</v>
      </c>
      <c r="D32" s="23" t="s">
        <v>34</v>
      </c>
      <c r="E32" s="25"/>
      <c r="F32" s="25"/>
      <c r="G32" s="25"/>
      <c r="H32" s="25">
        <v>35418</v>
      </c>
      <c r="I32" s="25">
        <v>14500</v>
      </c>
      <c r="J32" s="25">
        <f>H32+I32</f>
        <v>49918</v>
      </c>
    </row>
    <row r="33" spans="1:10" ht="25.5" x14ac:dyDescent="0.2">
      <c r="A33" s="712"/>
      <c r="B33" s="713">
        <v>85214</v>
      </c>
      <c r="C33" s="714"/>
      <c r="D33" s="715" t="s">
        <v>401</v>
      </c>
      <c r="E33" s="716">
        <f>E34</f>
        <v>59657</v>
      </c>
      <c r="F33" s="716">
        <f t="shared" ref="F33:G33" si="14">F34</f>
        <v>20343</v>
      </c>
      <c r="G33" s="716">
        <f t="shared" si="14"/>
        <v>80000</v>
      </c>
      <c r="H33" s="716">
        <f>H35</f>
        <v>59657</v>
      </c>
      <c r="I33" s="716">
        <f t="shared" ref="I33:J33" si="15">I35</f>
        <v>20343</v>
      </c>
      <c r="J33" s="716">
        <f t="shared" si="15"/>
        <v>80000</v>
      </c>
    </row>
    <row r="34" spans="1:10" ht="24" x14ac:dyDescent="0.2">
      <c r="A34" s="712"/>
      <c r="B34" s="14"/>
      <c r="C34" s="22">
        <v>2030</v>
      </c>
      <c r="D34" s="23" t="s">
        <v>396</v>
      </c>
      <c r="E34" s="25">
        <v>59657</v>
      </c>
      <c r="F34" s="25">
        <v>20343</v>
      </c>
      <c r="G34" s="25">
        <f>E34+F34</f>
        <v>80000</v>
      </c>
      <c r="H34" s="25"/>
      <c r="I34" s="25"/>
      <c r="J34" s="25"/>
    </row>
    <row r="35" spans="1:10" ht="15.75" x14ac:dyDescent="0.2">
      <c r="A35" s="712"/>
      <c r="B35" s="84"/>
      <c r="C35" s="22">
        <v>3110</v>
      </c>
      <c r="D35" s="23" t="s">
        <v>32</v>
      </c>
      <c r="E35" s="25"/>
      <c r="F35" s="25"/>
      <c r="G35" s="25"/>
      <c r="H35" s="25">
        <v>59657</v>
      </c>
      <c r="I35" s="25">
        <v>20343</v>
      </c>
      <c r="J35" s="25">
        <f>H35+I35</f>
        <v>80000</v>
      </c>
    </row>
    <row r="36" spans="1:10" ht="15.75" x14ac:dyDescent="0.2">
      <c r="A36" s="712"/>
      <c r="B36" s="717">
        <v>85216</v>
      </c>
      <c r="C36" s="718"/>
      <c r="D36" s="719" t="s">
        <v>402</v>
      </c>
      <c r="E36" s="720">
        <f>SUM(E37:E37)</f>
        <v>292804</v>
      </c>
      <c r="F36" s="720">
        <f t="shared" ref="F36:G36" si="16">SUM(F37:F37)</f>
        <v>117196</v>
      </c>
      <c r="G36" s="720">
        <f t="shared" si="16"/>
        <v>410000</v>
      </c>
      <c r="H36" s="721">
        <f>SUM(H38)</f>
        <v>292804</v>
      </c>
      <c r="I36" s="721">
        <f t="shared" ref="I36:J36" si="17">SUM(I38)</f>
        <v>117196</v>
      </c>
      <c r="J36" s="721">
        <f t="shared" si="17"/>
        <v>410000</v>
      </c>
    </row>
    <row r="37" spans="1:10" ht="24" x14ac:dyDescent="0.2">
      <c r="A37" s="712"/>
      <c r="B37" s="14"/>
      <c r="C37" s="22">
        <v>2030</v>
      </c>
      <c r="D37" s="23" t="s">
        <v>396</v>
      </c>
      <c r="E37" s="25">
        <v>292804</v>
      </c>
      <c r="F37" s="25">
        <v>117196</v>
      </c>
      <c r="G37" s="25">
        <f>E37+F37</f>
        <v>410000</v>
      </c>
      <c r="H37" s="25"/>
      <c r="I37" s="25"/>
      <c r="J37" s="25"/>
    </row>
    <row r="38" spans="1:10" ht="15.75" x14ac:dyDescent="0.2">
      <c r="A38" s="712"/>
      <c r="B38" s="712"/>
      <c r="C38" s="22">
        <v>3110</v>
      </c>
      <c r="D38" s="23" t="s">
        <v>32</v>
      </c>
      <c r="E38" s="25"/>
      <c r="F38" s="25"/>
      <c r="G38" s="25"/>
      <c r="H38" s="25">
        <v>292804</v>
      </c>
      <c r="I38" s="25">
        <v>117196</v>
      </c>
      <c r="J38" s="25">
        <f>H38+I38</f>
        <v>410000</v>
      </c>
    </row>
    <row r="39" spans="1:10" ht="15.75" x14ac:dyDescent="0.2">
      <c r="A39" s="712"/>
      <c r="B39" s="713">
        <v>85219</v>
      </c>
      <c r="C39" s="718"/>
      <c r="D39" s="719" t="s">
        <v>403</v>
      </c>
      <c r="E39" s="720">
        <f>E40</f>
        <v>153979</v>
      </c>
      <c r="F39" s="720">
        <f t="shared" ref="F39:G39" si="18">F40</f>
        <v>0</v>
      </c>
      <c r="G39" s="720">
        <f t="shared" si="18"/>
        <v>153979</v>
      </c>
      <c r="H39" s="721">
        <f>SUM(H41:H50)</f>
        <v>153979</v>
      </c>
      <c r="I39" s="721">
        <f t="shared" ref="I39:J39" si="19">SUM(I41:I50)</f>
        <v>0</v>
      </c>
      <c r="J39" s="721">
        <f t="shared" si="19"/>
        <v>153979</v>
      </c>
    </row>
    <row r="40" spans="1:10" ht="24" x14ac:dyDescent="0.2">
      <c r="A40" s="712"/>
      <c r="B40" s="14"/>
      <c r="C40" s="22">
        <v>2030</v>
      </c>
      <c r="D40" s="23" t="s">
        <v>396</v>
      </c>
      <c r="E40" s="25">
        <v>153979</v>
      </c>
      <c r="F40" s="25"/>
      <c r="G40" s="25">
        <f>E40+F40</f>
        <v>153979</v>
      </c>
      <c r="H40" s="25"/>
      <c r="I40" s="25"/>
      <c r="J40" s="25"/>
    </row>
    <row r="41" spans="1:10" ht="15.75" x14ac:dyDescent="0.2">
      <c r="A41" s="712"/>
      <c r="B41" s="712"/>
      <c r="C41" s="38">
        <v>3020</v>
      </c>
      <c r="D41" s="99" t="s">
        <v>404</v>
      </c>
      <c r="E41" s="30"/>
      <c r="F41" s="30"/>
      <c r="G41" s="30"/>
      <c r="H41" s="30">
        <v>900</v>
      </c>
      <c r="I41" s="31"/>
      <c r="J41" s="30">
        <f>H41+I41</f>
        <v>900</v>
      </c>
    </row>
    <row r="42" spans="1:10" ht="15.75" x14ac:dyDescent="0.2">
      <c r="A42" s="712"/>
      <c r="B42" s="712"/>
      <c r="C42" s="22">
        <v>4010</v>
      </c>
      <c r="D42" s="23" t="s">
        <v>15</v>
      </c>
      <c r="E42" s="722"/>
      <c r="F42" s="28"/>
      <c r="G42" s="28"/>
      <c r="H42" s="24">
        <v>73540</v>
      </c>
      <c r="I42" s="25"/>
      <c r="J42" s="25">
        <f t="shared" ref="J42:J50" si="20">H42+I42</f>
        <v>73540</v>
      </c>
    </row>
    <row r="43" spans="1:10" ht="15.75" x14ac:dyDescent="0.2">
      <c r="A43" s="723"/>
      <c r="B43" s="712"/>
      <c r="C43" s="22">
        <v>4040</v>
      </c>
      <c r="D43" s="23" t="s">
        <v>39</v>
      </c>
      <c r="E43" s="722"/>
      <c r="F43" s="28"/>
      <c r="G43" s="28"/>
      <c r="H43" s="25">
        <v>19648</v>
      </c>
      <c r="I43" s="31"/>
      <c r="J43" s="25">
        <f t="shared" si="20"/>
        <v>19648</v>
      </c>
    </row>
    <row r="44" spans="1:10" ht="15.75" x14ac:dyDescent="0.2">
      <c r="A44" s="723"/>
      <c r="B44" s="712"/>
      <c r="C44" s="22">
        <v>4110</v>
      </c>
      <c r="D44" s="23" t="s">
        <v>16</v>
      </c>
      <c r="E44" s="722"/>
      <c r="F44" s="28"/>
      <c r="G44" s="28"/>
      <c r="H44" s="25">
        <v>16271</v>
      </c>
      <c r="I44" s="31"/>
      <c r="J44" s="25">
        <f t="shared" si="20"/>
        <v>16271</v>
      </c>
    </row>
    <row r="45" spans="1:10" ht="15.75" x14ac:dyDescent="0.2">
      <c r="A45" s="712"/>
      <c r="B45" s="712"/>
      <c r="C45" s="38">
        <v>4120</v>
      </c>
      <c r="D45" s="99" t="s">
        <v>17</v>
      </c>
      <c r="E45" s="722"/>
      <c r="F45" s="28"/>
      <c r="G45" s="28"/>
      <c r="H45" s="30">
        <v>2283</v>
      </c>
      <c r="I45" s="31"/>
      <c r="J45" s="25">
        <f t="shared" si="20"/>
        <v>2283</v>
      </c>
    </row>
    <row r="46" spans="1:10" ht="15.75" x14ac:dyDescent="0.2">
      <c r="A46" s="712"/>
      <c r="B46" s="712"/>
      <c r="C46" s="22">
        <v>4210</v>
      </c>
      <c r="D46" s="23" t="s">
        <v>18</v>
      </c>
      <c r="E46" s="722"/>
      <c r="F46" s="28"/>
      <c r="G46" s="28"/>
      <c r="H46" s="25">
        <v>10000</v>
      </c>
      <c r="I46" s="31"/>
      <c r="J46" s="25">
        <f t="shared" si="20"/>
        <v>10000</v>
      </c>
    </row>
    <row r="47" spans="1:10" ht="15.75" x14ac:dyDescent="0.2">
      <c r="A47" s="712"/>
      <c r="B47" s="712"/>
      <c r="C47" s="22">
        <v>4260</v>
      </c>
      <c r="D47" s="23" t="s">
        <v>41</v>
      </c>
      <c r="E47" s="722"/>
      <c r="F47" s="28"/>
      <c r="G47" s="28"/>
      <c r="H47" s="25">
        <v>4000</v>
      </c>
      <c r="I47" s="31"/>
      <c r="J47" s="25">
        <f t="shared" si="20"/>
        <v>4000</v>
      </c>
    </row>
    <row r="48" spans="1:10" ht="15.75" x14ac:dyDescent="0.2">
      <c r="A48" s="712"/>
      <c r="B48" s="712"/>
      <c r="C48" s="22">
        <v>4300</v>
      </c>
      <c r="D48" s="23" t="s">
        <v>19</v>
      </c>
      <c r="E48" s="722"/>
      <c r="F48" s="28"/>
      <c r="G48" s="28"/>
      <c r="H48" s="25">
        <v>15977</v>
      </c>
      <c r="I48" s="31"/>
      <c r="J48" s="25">
        <f t="shared" si="20"/>
        <v>15977</v>
      </c>
    </row>
    <row r="49" spans="1:10" ht="15.75" x14ac:dyDescent="0.2">
      <c r="A49" s="712"/>
      <c r="B49" s="712"/>
      <c r="C49" s="22">
        <v>4440</v>
      </c>
      <c r="D49" s="23" t="s">
        <v>43</v>
      </c>
      <c r="E49" s="722"/>
      <c r="F49" s="28"/>
      <c r="G49" s="28"/>
      <c r="H49" s="25">
        <v>10360</v>
      </c>
      <c r="I49" s="31"/>
      <c r="J49" s="25">
        <f t="shared" si="20"/>
        <v>10360</v>
      </c>
    </row>
    <row r="50" spans="1:10" ht="24" x14ac:dyDescent="0.2">
      <c r="A50" s="712"/>
      <c r="B50" s="84"/>
      <c r="C50" s="22">
        <v>4700</v>
      </c>
      <c r="D50" s="23" t="s">
        <v>23</v>
      </c>
      <c r="E50" s="25"/>
      <c r="F50" s="25"/>
      <c r="G50" s="25"/>
      <c r="H50" s="25">
        <v>1000</v>
      </c>
      <c r="I50" s="25"/>
      <c r="J50" s="25">
        <f t="shared" si="20"/>
        <v>1000</v>
      </c>
    </row>
    <row r="51" spans="1:10" ht="15.75" x14ac:dyDescent="0.2">
      <c r="A51" s="712"/>
      <c r="B51" s="717">
        <v>85230</v>
      </c>
      <c r="C51" s="718"/>
      <c r="D51" s="719"/>
      <c r="E51" s="720">
        <f>SUM(E52:E52)</f>
        <v>136818</v>
      </c>
      <c r="F51" s="720">
        <f t="shared" ref="F51:G51" si="21">SUM(F52:F52)</f>
        <v>0</v>
      </c>
      <c r="G51" s="720">
        <f t="shared" si="21"/>
        <v>136818</v>
      </c>
      <c r="H51" s="721">
        <f>SUM(H53)</f>
        <v>136818</v>
      </c>
      <c r="I51" s="721">
        <f t="shared" ref="I51:J51" si="22">SUM(I53)</f>
        <v>0</v>
      </c>
      <c r="J51" s="721">
        <f t="shared" si="22"/>
        <v>136818</v>
      </c>
    </row>
    <row r="52" spans="1:10" ht="24" x14ac:dyDescent="0.2">
      <c r="A52" s="712"/>
      <c r="B52" s="14"/>
      <c r="C52" s="22">
        <v>2030</v>
      </c>
      <c r="D52" s="23" t="s">
        <v>396</v>
      </c>
      <c r="E52" s="25">
        <v>136818</v>
      </c>
      <c r="F52" s="25"/>
      <c r="G52" s="25">
        <f>E52+F52</f>
        <v>136818</v>
      </c>
      <c r="H52" s="25"/>
      <c r="I52" s="25"/>
      <c r="J52" s="25"/>
    </row>
    <row r="53" spans="1:10" ht="15.75" x14ac:dyDescent="0.2">
      <c r="A53" s="712"/>
      <c r="B53" s="712"/>
      <c r="C53" s="22">
        <v>3110</v>
      </c>
      <c r="D53" s="23" t="s">
        <v>32</v>
      </c>
      <c r="E53" s="25"/>
      <c r="F53" s="25"/>
      <c r="G53" s="25"/>
      <c r="H53" s="25">
        <v>136818</v>
      </c>
      <c r="I53" s="25"/>
      <c r="J53" s="25">
        <f>H53+I53</f>
        <v>136818</v>
      </c>
    </row>
    <row r="54" spans="1:10" ht="15.75" x14ac:dyDescent="0.2">
      <c r="A54" s="707">
        <v>855</v>
      </c>
      <c r="B54" s="708"/>
      <c r="C54" s="709"/>
      <c r="D54" s="710" t="s">
        <v>36</v>
      </c>
      <c r="E54" s="711">
        <f>E55</f>
        <v>0</v>
      </c>
      <c r="F54" s="711">
        <f t="shared" ref="F54:J54" si="23">F55</f>
        <v>20061.830000000002</v>
      </c>
      <c r="G54" s="711">
        <f t="shared" si="23"/>
        <v>20061.830000000002</v>
      </c>
      <c r="H54" s="711">
        <f t="shared" si="23"/>
        <v>0</v>
      </c>
      <c r="I54" s="711">
        <f t="shared" si="23"/>
        <v>20061.830000000002</v>
      </c>
      <c r="J54" s="711">
        <f t="shared" si="23"/>
        <v>20061.830000000002</v>
      </c>
    </row>
    <row r="55" spans="1:10" s="858" customFormat="1" ht="12.75" x14ac:dyDescent="0.2">
      <c r="A55" s="936"/>
      <c r="B55" s="859">
        <v>85504</v>
      </c>
      <c r="C55" s="860"/>
      <c r="D55" s="861" t="s">
        <v>599</v>
      </c>
      <c r="E55" s="862">
        <f>E56</f>
        <v>0</v>
      </c>
      <c r="F55" s="862">
        <f t="shared" ref="F55:G55" si="24">F56</f>
        <v>20061.830000000002</v>
      </c>
      <c r="G55" s="862">
        <f t="shared" si="24"/>
        <v>20061.830000000002</v>
      </c>
      <c r="H55" s="862">
        <f>SUM(H57:H57)</f>
        <v>0</v>
      </c>
      <c r="I55" s="862">
        <f>SUM(I57:I57)</f>
        <v>20061.830000000002</v>
      </c>
      <c r="J55" s="862">
        <f>SUM(J57:J57)</f>
        <v>20061.830000000002</v>
      </c>
    </row>
    <row r="56" spans="1:10" s="858" customFormat="1" ht="24" x14ac:dyDescent="0.2">
      <c r="A56" s="937"/>
      <c r="B56" s="864"/>
      <c r="C56" s="22">
        <v>2030</v>
      </c>
      <c r="D56" s="23" t="s">
        <v>396</v>
      </c>
      <c r="E56" s="863">
        <v>0</v>
      </c>
      <c r="F56" s="863">
        <v>20061.830000000002</v>
      </c>
      <c r="G56" s="863">
        <f>E56+F56</f>
        <v>20061.830000000002</v>
      </c>
      <c r="H56" s="863"/>
      <c r="I56" s="863"/>
      <c r="J56" s="863"/>
    </row>
    <row r="57" spans="1:10" s="858" customFormat="1" ht="15.75" x14ac:dyDescent="0.2">
      <c r="A57" s="937"/>
      <c r="B57" s="865"/>
      <c r="C57" s="22">
        <v>4010</v>
      </c>
      <c r="D57" s="23" t="s">
        <v>15</v>
      </c>
      <c r="E57" s="866"/>
      <c r="F57" s="866"/>
      <c r="G57" s="866"/>
      <c r="H57" s="863">
        <v>0</v>
      </c>
      <c r="I57" s="863">
        <v>20061.830000000002</v>
      </c>
      <c r="J57" s="863">
        <f>H57+I57</f>
        <v>20061.830000000002</v>
      </c>
    </row>
    <row r="58" spans="1:10" ht="15.75" x14ac:dyDescent="0.2">
      <c r="A58" s="707">
        <v>854</v>
      </c>
      <c r="B58" s="708"/>
      <c r="C58" s="709"/>
      <c r="D58" s="710" t="s">
        <v>405</v>
      </c>
      <c r="E58" s="711">
        <f>E59+E63+E66+E69+E81</f>
        <v>120000</v>
      </c>
      <c r="F58" s="711">
        <f t="shared" ref="F58:J58" si="25">F59+F63+F66+F69+F81</f>
        <v>0</v>
      </c>
      <c r="G58" s="711">
        <f t="shared" si="25"/>
        <v>120000</v>
      </c>
      <c r="H58" s="711">
        <f t="shared" si="25"/>
        <v>120000</v>
      </c>
      <c r="I58" s="711">
        <f t="shared" si="25"/>
        <v>0</v>
      </c>
      <c r="J58" s="711">
        <f t="shared" si="25"/>
        <v>120000</v>
      </c>
    </row>
    <row r="59" spans="1:10" ht="15.75" x14ac:dyDescent="0.2">
      <c r="A59" s="712"/>
      <c r="B59" s="713">
        <v>85415</v>
      </c>
      <c r="C59" s="714"/>
      <c r="D59" s="715" t="s">
        <v>406</v>
      </c>
      <c r="E59" s="716">
        <f>E60</f>
        <v>120000</v>
      </c>
      <c r="F59" s="716">
        <f t="shared" ref="F59:G59" si="26">F60</f>
        <v>0</v>
      </c>
      <c r="G59" s="716">
        <f t="shared" si="26"/>
        <v>120000</v>
      </c>
      <c r="H59" s="716">
        <f>H61</f>
        <v>120000</v>
      </c>
      <c r="I59" s="716">
        <f>I61</f>
        <v>0</v>
      </c>
      <c r="J59" s="716">
        <f>J61</f>
        <v>120000</v>
      </c>
    </row>
    <row r="60" spans="1:10" ht="24" x14ac:dyDescent="0.2">
      <c r="A60" s="712"/>
      <c r="B60" s="14"/>
      <c r="C60" s="22">
        <v>2030</v>
      </c>
      <c r="D60" s="23" t="s">
        <v>396</v>
      </c>
      <c r="E60" s="25">
        <v>120000</v>
      </c>
      <c r="F60" s="25"/>
      <c r="G60" s="25">
        <f>E60+F60</f>
        <v>120000</v>
      </c>
      <c r="H60" s="25"/>
      <c r="I60" s="25"/>
      <c r="J60" s="25"/>
    </row>
    <row r="61" spans="1:10" ht="16.5" thickBot="1" x14ac:dyDescent="0.25">
      <c r="A61" s="712"/>
      <c r="B61" s="712"/>
      <c r="C61" s="40">
        <v>3240</v>
      </c>
      <c r="D61" s="33" t="s">
        <v>407</v>
      </c>
      <c r="E61" s="28"/>
      <c r="F61" s="28"/>
      <c r="G61" s="28"/>
      <c r="H61" s="28">
        <v>120000</v>
      </c>
      <c r="I61" s="28"/>
      <c r="J61" s="28">
        <f>H61+I61</f>
        <v>120000</v>
      </c>
    </row>
    <row r="62" spans="1:10" ht="23.25" customHeight="1" thickBot="1" x14ac:dyDescent="0.25">
      <c r="A62" s="724"/>
      <c r="B62" s="724"/>
      <c r="C62" s="724"/>
      <c r="D62" s="725" t="s">
        <v>391</v>
      </c>
      <c r="E62" s="726">
        <f t="shared" ref="E62:J62" si="27">E29+E19+E58+E16+E13+E9+E54</f>
        <v>1476781.59</v>
      </c>
      <c r="F62" s="726">
        <f t="shared" si="27"/>
        <v>172100.83000000002</v>
      </c>
      <c r="G62" s="726">
        <f t="shared" si="27"/>
        <v>1648882.4200000002</v>
      </c>
      <c r="H62" s="726">
        <f t="shared" si="27"/>
        <v>1476781.5899999999</v>
      </c>
      <c r="I62" s="726">
        <f t="shared" si="27"/>
        <v>172100.83000000002</v>
      </c>
      <c r="J62" s="726">
        <f t="shared" si="27"/>
        <v>1648882.42</v>
      </c>
    </row>
  </sheetData>
  <mergeCells count="11">
    <mergeCell ref="A55:A57"/>
    <mergeCell ref="H1:J1"/>
    <mergeCell ref="H3:J3"/>
    <mergeCell ref="A5:J5"/>
    <mergeCell ref="A6:J6"/>
    <mergeCell ref="A7:A8"/>
    <mergeCell ref="B7:B8"/>
    <mergeCell ref="C7:C8"/>
    <mergeCell ref="D7:D8"/>
    <mergeCell ref="E7:G7"/>
    <mergeCell ref="H7:J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zoomScale="115" zoomScaleNormal="115" workbookViewId="0">
      <selection activeCell="F70" sqref="F70"/>
    </sheetView>
  </sheetViews>
  <sheetFormatPr defaultRowHeight="11.25" x14ac:dyDescent="0.2"/>
  <cols>
    <col min="1" max="1" width="4.28515625" style="2" customWidth="1"/>
    <col min="2" max="2" width="7.5703125" style="2" customWidth="1"/>
    <col min="3" max="3" width="5.85546875" style="2" customWidth="1"/>
    <col min="4" max="4" width="35.5703125" style="2" customWidth="1"/>
    <col min="5" max="5" width="11.7109375" style="2" customWidth="1"/>
    <col min="6" max="6" width="10.42578125" style="2" customWidth="1"/>
    <col min="7" max="7" width="11.28515625" style="2" customWidth="1"/>
    <col min="8" max="16384" width="9.140625" style="2"/>
  </cols>
  <sheetData>
    <row r="1" spans="1:7" ht="12.75" customHeight="1" x14ac:dyDescent="0.2">
      <c r="A1" s="168"/>
      <c r="B1" s="168"/>
      <c r="C1" s="168"/>
      <c r="E1" s="988" t="s">
        <v>603</v>
      </c>
      <c r="F1" s="988"/>
      <c r="G1" s="988"/>
    </row>
    <row r="2" spans="1:7" ht="12" x14ac:dyDescent="0.2">
      <c r="A2" s="168"/>
      <c r="B2" s="168"/>
      <c r="C2" s="168"/>
      <c r="E2" s="989" t="s">
        <v>63</v>
      </c>
      <c r="F2" s="989"/>
      <c r="G2" s="989"/>
    </row>
    <row r="3" spans="1:7" ht="21.75" customHeight="1" x14ac:dyDescent="0.2">
      <c r="A3" s="168"/>
      <c r="B3" s="168"/>
      <c r="C3" s="168"/>
      <c r="E3" s="990" t="s">
        <v>604</v>
      </c>
      <c r="F3" s="990"/>
      <c r="G3" s="990"/>
    </row>
    <row r="4" spans="1:7" ht="23.25" customHeight="1" x14ac:dyDescent="0.2">
      <c r="A4" s="991" t="s">
        <v>65</v>
      </c>
      <c r="B4" s="991"/>
      <c r="C4" s="991"/>
      <c r="D4" s="991"/>
      <c r="E4" s="991"/>
      <c r="F4" s="991"/>
      <c r="G4" s="991"/>
    </row>
    <row r="5" spans="1:7" ht="39" customHeight="1" x14ac:dyDescent="0.2">
      <c r="A5" s="991" t="s">
        <v>66</v>
      </c>
      <c r="B5" s="991"/>
      <c r="C5" s="991"/>
      <c r="D5" s="991"/>
      <c r="E5" s="991"/>
      <c r="F5" s="991"/>
      <c r="G5" s="991"/>
    </row>
    <row r="6" spans="1:7" ht="29.25" customHeight="1" x14ac:dyDescent="0.2">
      <c r="A6" s="169" t="s">
        <v>2</v>
      </c>
      <c r="B6" s="169" t="s">
        <v>3</v>
      </c>
      <c r="C6" s="170" t="s">
        <v>4</v>
      </c>
      <c r="D6" s="171" t="s">
        <v>67</v>
      </c>
      <c r="E6" s="172" t="s">
        <v>68</v>
      </c>
      <c r="F6" s="173" t="s">
        <v>8</v>
      </c>
      <c r="G6" s="174" t="s">
        <v>69</v>
      </c>
    </row>
    <row r="7" spans="1:7" s="178" customFormat="1" ht="32.25" customHeight="1" thickBot="1" x14ac:dyDescent="0.3">
      <c r="A7" s="175" t="s">
        <v>70</v>
      </c>
      <c r="B7" s="967" t="s">
        <v>71</v>
      </c>
      <c r="C7" s="967"/>
      <c r="D7" s="967"/>
      <c r="E7" s="176">
        <f>E8+E16+E39</f>
        <v>4178911.6</v>
      </c>
      <c r="F7" s="176">
        <f>F8+F16+F39</f>
        <v>0</v>
      </c>
      <c r="G7" s="177">
        <f>G8+G16+G39</f>
        <v>4178911.6</v>
      </c>
    </row>
    <row r="8" spans="1:7" ht="24" customHeight="1" x14ac:dyDescent="0.2">
      <c r="A8" s="179" t="s">
        <v>72</v>
      </c>
      <c r="B8" s="969" t="s">
        <v>73</v>
      </c>
      <c r="C8" s="969"/>
      <c r="D8" s="969"/>
      <c r="E8" s="180">
        <f>E9</f>
        <v>1847000</v>
      </c>
      <c r="F8" s="180">
        <f t="shared" ref="F8:G8" si="0">F9</f>
        <v>0</v>
      </c>
      <c r="G8" s="181">
        <f t="shared" si="0"/>
        <v>1847000</v>
      </c>
    </row>
    <row r="9" spans="1:7" s="188" customFormat="1" ht="24" x14ac:dyDescent="0.25">
      <c r="A9" s="182">
        <v>921</v>
      </c>
      <c r="B9" s="183"/>
      <c r="C9" s="184"/>
      <c r="D9" s="185" t="s">
        <v>74</v>
      </c>
      <c r="E9" s="186">
        <f>E10+E12+E14</f>
        <v>1847000</v>
      </c>
      <c r="F9" s="186">
        <f t="shared" ref="F9:G9" si="1">F10+F12+F14</f>
        <v>0</v>
      </c>
      <c r="G9" s="187">
        <f t="shared" si="1"/>
        <v>1847000</v>
      </c>
    </row>
    <row r="10" spans="1:7" s="188" customFormat="1" ht="12" x14ac:dyDescent="0.25">
      <c r="A10" s="970"/>
      <c r="B10" s="189">
        <v>92109</v>
      </c>
      <c r="C10" s="190"/>
      <c r="D10" s="191" t="s">
        <v>75</v>
      </c>
      <c r="E10" s="192">
        <f>E11</f>
        <v>1028680</v>
      </c>
      <c r="F10" s="192">
        <f t="shared" ref="F10:G10" si="2">F11</f>
        <v>0</v>
      </c>
      <c r="G10" s="193">
        <f t="shared" si="2"/>
        <v>1028680</v>
      </c>
    </row>
    <row r="11" spans="1:7" s="188" customFormat="1" ht="24" x14ac:dyDescent="0.25">
      <c r="A11" s="971"/>
      <c r="B11" s="194"/>
      <c r="C11" s="195">
        <v>2480</v>
      </c>
      <c r="D11" s="196" t="s">
        <v>76</v>
      </c>
      <c r="E11" s="197">
        <v>1028680</v>
      </c>
      <c r="F11" s="198"/>
      <c r="G11" s="199">
        <f>E11+F11</f>
        <v>1028680</v>
      </c>
    </row>
    <row r="12" spans="1:7" s="188" customFormat="1" ht="12" x14ac:dyDescent="0.25">
      <c r="A12" s="971"/>
      <c r="B12" s="189">
        <v>92116</v>
      </c>
      <c r="C12" s="190"/>
      <c r="D12" s="191" t="s">
        <v>77</v>
      </c>
      <c r="E12" s="192">
        <f>E13</f>
        <v>319620</v>
      </c>
      <c r="F12" s="192">
        <f>F13</f>
        <v>0</v>
      </c>
      <c r="G12" s="193">
        <f t="shared" ref="G12" si="3">G13</f>
        <v>319620</v>
      </c>
    </row>
    <row r="13" spans="1:7" s="188" customFormat="1" ht="24" x14ac:dyDescent="0.25">
      <c r="A13" s="971"/>
      <c r="B13" s="194"/>
      <c r="C13" s="195">
        <v>2480</v>
      </c>
      <c r="D13" s="196" t="s">
        <v>76</v>
      </c>
      <c r="E13" s="197">
        <v>319620</v>
      </c>
      <c r="F13" s="198"/>
      <c r="G13" s="199">
        <f>E13+F13</f>
        <v>319620</v>
      </c>
    </row>
    <row r="14" spans="1:7" s="188" customFormat="1" ht="12" x14ac:dyDescent="0.25">
      <c r="A14" s="971"/>
      <c r="B14" s="189">
        <v>92118</v>
      </c>
      <c r="C14" s="200"/>
      <c r="D14" s="201" t="s">
        <v>78</v>
      </c>
      <c r="E14" s="202">
        <f>E15</f>
        <v>498700</v>
      </c>
      <c r="F14" s="203">
        <f>F15</f>
        <v>0</v>
      </c>
      <c r="G14" s="204">
        <f>G15</f>
        <v>498700</v>
      </c>
    </row>
    <row r="15" spans="1:7" s="188" customFormat="1" ht="24.75" thickBot="1" x14ac:dyDescent="0.3">
      <c r="A15" s="972"/>
      <c r="B15" s="205"/>
      <c r="C15" s="206">
        <v>2480</v>
      </c>
      <c r="D15" s="207" t="s">
        <v>76</v>
      </c>
      <c r="E15" s="208">
        <v>498700</v>
      </c>
      <c r="F15" s="209"/>
      <c r="G15" s="210">
        <f>E15+F15</f>
        <v>498700</v>
      </c>
    </row>
    <row r="16" spans="1:7" ht="21" customHeight="1" x14ac:dyDescent="0.2">
      <c r="A16" s="211" t="s">
        <v>79</v>
      </c>
      <c r="B16" s="973" t="s">
        <v>80</v>
      </c>
      <c r="C16" s="973"/>
      <c r="D16" s="973"/>
      <c r="E16" s="212">
        <f>E17+E20+E29+E32</f>
        <v>1774060</v>
      </c>
      <c r="F16" s="212">
        <f t="shared" ref="F16:G16" si="4">F17+F20+F29+F32</f>
        <v>0</v>
      </c>
      <c r="G16" s="213">
        <f t="shared" si="4"/>
        <v>1774060</v>
      </c>
    </row>
    <row r="17" spans="1:7" ht="21" customHeight="1" x14ac:dyDescent="0.2">
      <c r="A17" s="214">
        <v>600</v>
      </c>
      <c r="B17" s="215"/>
      <c r="C17" s="215"/>
      <c r="D17" s="216" t="s">
        <v>81</v>
      </c>
      <c r="E17" s="217">
        <f>E18</f>
        <v>264500</v>
      </c>
      <c r="F17" s="217">
        <f t="shared" ref="F17:G18" si="5">F18</f>
        <v>0</v>
      </c>
      <c r="G17" s="218">
        <f t="shared" si="5"/>
        <v>264500</v>
      </c>
    </row>
    <row r="18" spans="1:7" ht="21" customHeight="1" x14ac:dyDescent="0.2">
      <c r="A18" s="974"/>
      <c r="B18" s="219">
        <v>60004</v>
      </c>
      <c r="C18" s="219"/>
      <c r="D18" s="220" t="s">
        <v>82</v>
      </c>
      <c r="E18" s="221">
        <f>E19</f>
        <v>264500</v>
      </c>
      <c r="F18" s="221">
        <f t="shared" si="5"/>
        <v>0</v>
      </c>
      <c r="G18" s="222">
        <f t="shared" si="5"/>
        <v>264500</v>
      </c>
    </row>
    <row r="19" spans="1:7" ht="48" x14ac:dyDescent="0.2">
      <c r="A19" s="975"/>
      <c r="B19" s="223"/>
      <c r="C19" s="224">
        <v>2310</v>
      </c>
      <c r="D19" s="225" t="s">
        <v>83</v>
      </c>
      <c r="E19" s="226">
        <v>264500</v>
      </c>
      <c r="F19" s="227"/>
      <c r="G19" s="228">
        <f>E19+F19</f>
        <v>264500</v>
      </c>
    </row>
    <row r="20" spans="1:7" ht="12" x14ac:dyDescent="0.2">
      <c r="A20" s="214">
        <v>801</v>
      </c>
      <c r="B20" s="229"/>
      <c r="C20" s="229"/>
      <c r="D20" s="230" t="s">
        <v>84</v>
      </c>
      <c r="E20" s="231">
        <f>E21+E23+E25+E27</f>
        <v>1351800</v>
      </c>
      <c r="F20" s="231">
        <f t="shared" ref="F20:G20" si="6">F21+F23+F25+F27</f>
        <v>0</v>
      </c>
      <c r="G20" s="232">
        <f t="shared" si="6"/>
        <v>1351800</v>
      </c>
    </row>
    <row r="21" spans="1:7" ht="12" x14ac:dyDescent="0.2">
      <c r="A21" s="976"/>
      <c r="B21" s="233">
        <v>80101</v>
      </c>
      <c r="C21" s="234"/>
      <c r="D21" s="235" t="s">
        <v>24</v>
      </c>
      <c r="E21" s="236">
        <f>E22</f>
        <v>2800</v>
      </c>
      <c r="F21" s="237">
        <f t="shared" ref="F21:G21" si="7">F22</f>
        <v>0</v>
      </c>
      <c r="G21" s="238">
        <f t="shared" si="7"/>
        <v>2800</v>
      </c>
    </row>
    <row r="22" spans="1:7" ht="48" x14ac:dyDescent="0.2">
      <c r="A22" s="977"/>
      <c r="B22" s="239"/>
      <c r="C22" s="240">
        <v>2310</v>
      </c>
      <c r="D22" s="225" t="s">
        <v>83</v>
      </c>
      <c r="E22" s="241">
        <v>2800</v>
      </c>
      <c r="F22" s="242"/>
      <c r="G22" s="243">
        <f>E22+F22</f>
        <v>2800</v>
      </c>
    </row>
    <row r="23" spans="1:7" ht="24" x14ac:dyDescent="0.2">
      <c r="A23" s="977"/>
      <c r="B23" s="233">
        <v>80103</v>
      </c>
      <c r="C23" s="233"/>
      <c r="D23" s="235" t="s">
        <v>85</v>
      </c>
      <c r="E23" s="244">
        <f>E24</f>
        <v>0</v>
      </c>
      <c r="F23" s="244">
        <f t="shared" ref="F23:G23" si="8">F24</f>
        <v>0</v>
      </c>
      <c r="G23" s="238">
        <f t="shared" si="8"/>
        <v>0</v>
      </c>
    </row>
    <row r="24" spans="1:7" ht="48" x14ac:dyDescent="0.2">
      <c r="A24" s="977"/>
      <c r="B24" s="239"/>
      <c r="C24" s="240">
        <v>2310</v>
      </c>
      <c r="D24" s="225" t="s">
        <v>83</v>
      </c>
      <c r="E24" s="241">
        <v>0</v>
      </c>
      <c r="F24" s="227"/>
      <c r="G24" s="243">
        <f>E24+F24</f>
        <v>0</v>
      </c>
    </row>
    <row r="25" spans="1:7" ht="12" x14ac:dyDescent="0.2">
      <c r="A25" s="977"/>
      <c r="B25" s="219">
        <v>80104</v>
      </c>
      <c r="C25" s="219"/>
      <c r="D25" s="245" t="s">
        <v>86</v>
      </c>
      <c r="E25" s="246">
        <f>E26</f>
        <v>49000</v>
      </c>
      <c r="F25" s="246">
        <f t="shared" ref="F25:G25" si="9">F26</f>
        <v>0</v>
      </c>
      <c r="G25" s="222">
        <f t="shared" si="9"/>
        <v>49000</v>
      </c>
    </row>
    <row r="26" spans="1:7" ht="48" x14ac:dyDescent="0.2">
      <c r="A26" s="977"/>
      <c r="B26" s="223"/>
      <c r="C26" s="224">
        <v>2310</v>
      </c>
      <c r="D26" s="225" t="s">
        <v>83</v>
      </c>
      <c r="E26" s="247">
        <v>49000</v>
      </c>
      <c r="F26" s="248"/>
      <c r="G26" s="249">
        <f>E26+F26</f>
        <v>49000</v>
      </c>
    </row>
    <row r="27" spans="1:7" s="188" customFormat="1" ht="12" x14ac:dyDescent="0.25">
      <c r="A27" s="977"/>
      <c r="B27" s="189">
        <v>80110</v>
      </c>
      <c r="C27" s="190"/>
      <c r="D27" s="191" t="s">
        <v>26</v>
      </c>
      <c r="E27" s="192">
        <f>E28</f>
        <v>1300000</v>
      </c>
      <c r="F27" s="192">
        <f t="shared" ref="F27:G27" si="10">F28</f>
        <v>0</v>
      </c>
      <c r="G27" s="193">
        <f t="shared" si="10"/>
        <v>1300000</v>
      </c>
    </row>
    <row r="28" spans="1:7" s="188" customFormat="1" ht="48" x14ac:dyDescent="0.25">
      <c r="A28" s="978"/>
      <c r="B28" s="250"/>
      <c r="C28" s="251">
        <v>2320</v>
      </c>
      <c r="D28" s="225" t="s">
        <v>87</v>
      </c>
      <c r="E28" s="252">
        <v>1300000</v>
      </c>
      <c r="F28" s="253"/>
      <c r="G28" s="254">
        <f>E28+F28</f>
        <v>1300000</v>
      </c>
    </row>
    <row r="29" spans="1:7" s="188" customFormat="1" ht="12" x14ac:dyDescent="0.25">
      <c r="A29" s="182">
        <v>851</v>
      </c>
      <c r="B29" s="183"/>
      <c r="C29" s="184"/>
      <c r="D29" s="185" t="s">
        <v>88</v>
      </c>
      <c r="E29" s="186">
        <f>E30</f>
        <v>13910</v>
      </c>
      <c r="F29" s="186">
        <f t="shared" ref="F29:G29" si="11">F30</f>
        <v>0</v>
      </c>
      <c r="G29" s="187">
        <f t="shared" si="11"/>
        <v>13910</v>
      </c>
    </row>
    <row r="30" spans="1:7" s="188" customFormat="1" ht="12" x14ac:dyDescent="0.25">
      <c r="A30" s="255"/>
      <c r="B30" s="189">
        <v>85154</v>
      </c>
      <c r="C30" s="190"/>
      <c r="D30" s="191" t="s">
        <v>89</v>
      </c>
      <c r="E30" s="192">
        <f>SUM(E31:E31)</f>
        <v>13910</v>
      </c>
      <c r="F30" s="192">
        <f t="shared" ref="F30:G30" si="12">SUM(F31:F31)</f>
        <v>0</v>
      </c>
      <c r="G30" s="193">
        <f t="shared" si="12"/>
        <v>13910</v>
      </c>
    </row>
    <row r="31" spans="1:7" s="188" customFormat="1" ht="48" x14ac:dyDescent="0.25">
      <c r="A31" s="256"/>
      <c r="B31" s="250"/>
      <c r="C31" s="257">
        <v>2710</v>
      </c>
      <c r="D31" s="258" t="s">
        <v>90</v>
      </c>
      <c r="E31" s="259">
        <v>13910</v>
      </c>
      <c r="F31" s="260"/>
      <c r="G31" s="261">
        <f>E31+F31</f>
        <v>13910</v>
      </c>
    </row>
    <row r="32" spans="1:7" s="188" customFormat="1" ht="24" x14ac:dyDescent="0.25">
      <c r="A32" s="262">
        <v>900</v>
      </c>
      <c r="B32" s="263"/>
      <c r="C32" s="264"/>
      <c r="D32" s="265" t="s">
        <v>91</v>
      </c>
      <c r="E32" s="266">
        <f>E35+E37+E33</f>
        <v>143850</v>
      </c>
      <c r="F32" s="266">
        <f t="shared" ref="F32:G32" si="13">F35+F37+F33</f>
        <v>0</v>
      </c>
      <c r="G32" s="267">
        <f t="shared" si="13"/>
        <v>143850</v>
      </c>
    </row>
    <row r="33" spans="1:7" s="188" customFormat="1" ht="12" x14ac:dyDescent="0.25">
      <c r="A33" s="979"/>
      <c r="B33" s="268">
        <v>90001</v>
      </c>
      <c r="C33" s="269"/>
      <c r="D33" s="270" t="s">
        <v>92</v>
      </c>
      <c r="E33" s="271">
        <f>E34</f>
        <v>0</v>
      </c>
      <c r="F33" s="271">
        <f t="shared" ref="F33:G33" si="14">F34</f>
        <v>0</v>
      </c>
      <c r="G33" s="272">
        <f t="shared" si="14"/>
        <v>0</v>
      </c>
    </row>
    <row r="34" spans="1:7" s="188" customFormat="1" ht="48" x14ac:dyDescent="0.25">
      <c r="A34" s="980"/>
      <c r="B34" s="273"/>
      <c r="C34" s="257">
        <v>2710</v>
      </c>
      <c r="D34" s="258" t="s">
        <v>90</v>
      </c>
      <c r="E34" s="274">
        <v>0</v>
      </c>
      <c r="F34" s="260"/>
      <c r="G34" s="275">
        <f>E34+F34</f>
        <v>0</v>
      </c>
    </row>
    <row r="35" spans="1:7" s="188" customFormat="1" ht="12" x14ac:dyDescent="0.25">
      <c r="A35" s="980"/>
      <c r="B35" s="276">
        <v>90002</v>
      </c>
      <c r="C35" s="277"/>
      <c r="D35" s="278" t="s">
        <v>93</v>
      </c>
      <c r="E35" s="279">
        <f>E36</f>
        <v>30000</v>
      </c>
      <c r="F35" s="279">
        <f t="shared" ref="F35:G35" si="15">F36</f>
        <v>0</v>
      </c>
      <c r="G35" s="280">
        <f t="shared" si="15"/>
        <v>30000</v>
      </c>
    </row>
    <row r="36" spans="1:7" s="188" customFormat="1" ht="48" x14ac:dyDescent="0.25">
      <c r="A36" s="980"/>
      <c r="B36" s="281"/>
      <c r="C36" s="282">
        <v>2320</v>
      </c>
      <c r="D36" s="283" t="s">
        <v>94</v>
      </c>
      <c r="E36" s="284">
        <v>30000</v>
      </c>
      <c r="F36" s="285"/>
      <c r="G36" s="286">
        <f>E36+F36</f>
        <v>30000</v>
      </c>
    </row>
    <row r="37" spans="1:7" s="188" customFormat="1" ht="12" x14ac:dyDescent="0.25">
      <c r="A37" s="980"/>
      <c r="B37" s="287">
        <v>90013</v>
      </c>
      <c r="C37" s="288"/>
      <c r="D37" s="289" t="s">
        <v>95</v>
      </c>
      <c r="E37" s="290">
        <f>E38</f>
        <v>113850</v>
      </c>
      <c r="F37" s="290">
        <f t="shared" ref="F37:G37" si="16">F38</f>
        <v>0</v>
      </c>
      <c r="G37" s="291">
        <f t="shared" si="16"/>
        <v>113850</v>
      </c>
    </row>
    <row r="38" spans="1:7" s="188" customFormat="1" ht="48" x14ac:dyDescent="0.25">
      <c r="A38" s="981"/>
      <c r="B38" s="292"/>
      <c r="C38" s="293">
        <v>2310</v>
      </c>
      <c r="D38" s="294" t="s">
        <v>83</v>
      </c>
      <c r="E38" s="295">
        <v>113850</v>
      </c>
      <c r="F38" s="296"/>
      <c r="G38" s="297">
        <f>E38+F38</f>
        <v>113850</v>
      </c>
    </row>
    <row r="39" spans="1:7" s="188" customFormat="1" ht="12.75" x14ac:dyDescent="0.25">
      <c r="A39" s="298" t="s">
        <v>96</v>
      </c>
      <c r="B39" s="982" t="s">
        <v>97</v>
      </c>
      <c r="C39" s="982"/>
      <c r="D39" s="982"/>
      <c r="E39" s="299">
        <f>E40+E43</f>
        <v>557851.6</v>
      </c>
      <c r="F39" s="299">
        <f t="shared" ref="F39:G39" si="17">F40+F43</f>
        <v>0</v>
      </c>
      <c r="G39" s="300">
        <f t="shared" si="17"/>
        <v>557851.6</v>
      </c>
    </row>
    <row r="40" spans="1:7" s="188" customFormat="1" ht="12" x14ac:dyDescent="0.25">
      <c r="A40" s="301">
        <v>700</v>
      </c>
      <c r="B40" s="302"/>
      <c r="C40" s="303"/>
      <c r="D40" s="304" t="s">
        <v>98</v>
      </c>
      <c r="E40" s="305">
        <f>E41</f>
        <v>407851.6</v>
      </c>
      <c r="F40" s="305">
        <f t="shared" ref="F40:G41" si="18">F41</f>
        <v>0</v>
      </c>
      <c r="G40" s="306">
        <f t="shared" si="18"/>
        <v>407851.6</v>
      </c>
    </row>
    <row r="41" spans="1:7" s="188" customFormat="1" ht="12" x14ac:dyDescent="0.25">
      <c r="A41" s="983"/>
      <c r="B41" s="307">
        <v>70001</v>
      </c>
      <c r="C41" s="308"/>
      <c r="D41" s="309" t="s">
        <v>99</v>
      </c>
      <c r="E41" s="310">
        <f>E42</f>
        <v>407851.6</v>
      </c>
      <c r="F41" s="310">
        <f t="shared" si="18"/>
        <v>0</v>
      </c>
      <c r="G41" s="311">
        <f t="shared" si="18"/>
        <v>407851.6</v>
      </c>
    </row>
    <row r="42" spans="1:7" s="188" customFormat="1" ht="24" x14ac:dyDescent="0.25">
      <c r="A42" s="984"/>
      <c r="B42" s="312"/>
      <c r="C42" s="313">
        <v>2650</v>
      </c>
      <c r="D42" s="314" t="s">
        <v>100</v>
      </c>
      <c r="E42" s="259">
        <v>407851.6</v>
      </c>
      <c r="F42" s="315"/>
      <c r="G42" s="261">
        <f>E42+F42</f>
        <v>407851.6</v>
      </c>
    </row>
    <row r="43" spans="1:7" s="188" customFormat="1" ht="12" x14ac:dyDescent="0.25">
      <c r="A43" s="182">
        <v>852</v>
      </c>
      <c r="B43" s="183"/>
      <c r="C43" s="184"/>
      <c r="D43" s="185" t="s">
        <v>30</v>
      </c>
      <c r="E43" s="186">
        <f>E44</f>
        <v>150000</v>
      </c>
      <c r="F43" s="186">
        <f t="shared" ref="F43:G43" si="19">F44</f>
        <v>0</v>
      </c>
      <c r="G43" s="187">
        <f t="shared" si="19"/>
        <v>150000</v>
      </c>
    </row>
    <row r="44" spans="1:7" s="188" customFormat="1" ht="12" x14ac:dyDescent="0.25">
      <c r="A44" s="255"/>
      <c r="B44" s="316">
        <v>85232</v>
      </c>
      <c r="C44" s="190"/>
      <c r="D44" s="191" t="s">
        <v>101</v>
      </c>
      <c r="E44" s="192">
        <f>E45</f>
        <v>150000</v>
      </c>
      <c r="F44" s="192">
        <f>F45</f>
        <v>0</v>
      </c>
      <c r="G44" s="193">
        <f>G45</f>
        <v>150000</v>
      </c>
    </row>
    <row r="45" spans="1:7" s="188" customFormat="1" ht="24" x14ac:dyDescent="0.25">
      <c r="A45" s="292"/>
      <c r="B45" s="250"/>
      <c r="C45" s="251">
        <v>2650</v>
      </c>
      <c r="D45" s="314" t="s">
        <v>100</v>
      </c>
      <c r="E45" s="252">
        <v>150000</v>
      </c>
      <c r="F45" s="317"/>
      <c r="G45" s="254">
        <f>E45+F45</f>
        <v>150000</v>
      </c>
    </row>
    <row r="46" spans="1:7" s="178" customFormat="1" ht="24" customHeight="1" thickBot="1" x14ac:dyDescent="0.3">
      <c r="A46" s="175" t="s">
        <v>102</v>
      </c>
      <c r="B46" s="985" t="s">
        <v>103</v>
      </c>
      <c r="C46" s="985"/>
      <c r="D46" s="985"/>
      <c r="E46" s="176">
        <f>E47+E57</f>
        <v>2763793.02</v>
      </c>
      <c r="F46" s="176">
        <f t="shared" ref="F46:G46" si="20">F47+F57</f>
        <v>200000</v>
      </c>
      <c r="G46" s="176">
        <f t="shared" si="20"/>
        <v>2963793.02</v>
      </c>
    </row>
    <row r="47" spans="1:7" ht="24" customHeight="1" x14ac:dyDescent="0.2">
      <c r="A47" s="318" t="s">
        <v>104</v>
      </c>
      <c r="B47" s="986" t="s">
        <v>73</v>
      </c>
      <c r="C47" s="986"/>
      <c r="D47" s="986"/>
      <c r="E47" s="180">
        <f>E48</f>
        <v>2136021.19</v>
      </c>
      <c r="F47" s="180">
        <f t="shared" ref="F47:G47" si="21">F48</f>
        <v>0</v>
      </c>
      <c r="G47" s="180">
        <f t="shared" si="21"/>
        <v>2136021.19</v>
      </c>
    </row>
    <row r="48" spans="1:7" s="188" customFormat="1" ht="12" x14ac:dyDescent="0.25">
      <c r="A48" s="182">
        <v>801</v>
      </c>
      <c r="B48" s="183"/>
      <c r="C48" s="184"/>
      <c r="D48" s="185" t="s">
        <v>84</v>
      </c>
      <c r="E48" s="319">
        <f>E49+E51+E53+E55</f>
        <v>2136021.19</v>
      </c>
      <c r="F48" s="319">
        <f t="shared" ref="F48:G48" si="22">F49+F51+F53+F55</f>
        <v>0</v>
      </c>
      <c r="G48" s="320">
        <f t="shared" si="22"/>
        <v>2136021.19</v>
      </c>
    </row>
    <row r="49" spans="1:7" s="188" customFormat="1" ht="12" x14ac:dyDescent="0.25">
      <c r="A49" s="970"/>
      <c r="B49" s="189">
        <v>80104</v>
      </c>
      <c r="C49" s="190"/>
      <c r="D49" s="191" t="s">
        <v>86</v>
      </c>
      <c r="E49" s="192">
        <f>E50</f>
        <v>1381130.23</v>
      </c>
      <c r="F49" s="192">
        <f t="shared" ref="F49:G49" si="23">F50</f>
        <v>0</v>
      </c>
      <c r="G49" s="193">
        <f t="shared" si="23"/>
        <v>1381130.23</v>
      </c>
    </row>
    <row r="50" spans="1:7" s="188" customFormat="1" ht="24" x14ac:dyDescent="0.25">
      <c r="A50" s="971"/>
      <c r="B50" s="321"/>
      <c r="C50" s="195">
        <v>2540</v>
      </c>
      <c r="D50" s="196" t="s">
        <v>105</v>
      </c>
      <c r="E50" s="197">
        <v>1381130.23</v>
      </c>
      <c r="F50" s="198"/>
      <c r="G50" s="199">
        <f>E50+F50</f>
        <v>1381130.23</v>
      </c>
    </row>
    <row r="51" spans="1:7" s="188" customFormat="1" ht="12" x14ac:dyDescent="0.25">
      <c r="A51" s="971"/>
      <c r="B51" s="189">
        <v>80110</v>
      </c>
      <c r="C51" s="190"/>
      <c r="D51" s="191" t="s">
        <v>26</v>
      </c>
      <c r="E51" s="192">
        <f>E52</f>
        <v>616953</v>
      </c>
      <c r="F51" s="192">
        <f t="shared" ref="F51:G51" si="24">F52</f>
        <v>0</v>
      </c>
      <c r="G51" s="193">
        <f t="shared" si="24"/>
        <v>616953</v>
      </c>
    </row>
    <row r="52" spans="1:7" s="188" customFormat="1" ht="24" x14ac:dyDescent="0.25">
      <c r="A52" s="971"/>
      <c r="B52" s="321"/>
      <c r="C52" s="195">
        <v>2540</v>
      </c>
      <c r="D52" s="196" t="s">
        <v>105</v>
      </c>
      <c r="E52" s="197">
        <v>616953</v>
      </c>
      <c r="F52" s="198"/>
      <c r="G52" s="199">
        <f>E52+F52</f>
        <v>616953</v>
      </c>
    </row>
    <row r="53" spans="1:7" s="188" customFormat="1" ht="60" x14ac:dyDescent="0.25">
      <c r="A53" s="971"/>
      <c r="B53" s="189">
        <v>80149</v>
      </c>
      <c r="C53" s="190"/>
      <c r="D53" s="191" t="s">
        <v>106</v>
      </c>
      <c r="E53" s="192">
        <f>E54</f>
        <v>121105.96</v>
      </c>
      <c r="F53" s="192">
        <f t="shared" ref="F53:G53" si="25">F54</f>
        <v>0</v>
      </c>
      <c r="G53" s="193">
        <f t="shared" si="25"/>
        <v>121105.96</v>
      </c>
    </row>
    <row r="54" spans="1:7" s="188" customFormat="1" ht="24" x14ac:dyDescent="0.25">
      <c r="A54" s="971"/>
      <c r="B54" s="321"/>
      <c r="C54" s="195">
        <v>2540</v>
      </c>
      <c r="D54" s="196" t="s">
        <v>105</v>
      </c>
      <c r="E54" s="197">
        <v>121105.96</v>
      </c>
      <c r="F54" s="198"/>
      <c r="G54" s="199">
        <f>E54+F54</f>
        <v>121105.96</v>
      </c>
    </row>
    <row r="55" spans="1:7" s="188" customFormat="1" ht="84" x14ac:dyDescent="0.25">
      <c r="A55" s="971"/>
      <c r="B55" s="189">
        <v>80150</v>
      </c>
      <c r="C55" s="190"/>
      <c r="D55" s="191" t="s">
        <v>107</v>
      </c>
      <c r="E55" s="192">
        <f>E56</f>
        <v>16832</v>
      </c>
      <c r="F55" s="192">
        <f t="shared" ref="F55:G55" si="26">F56</f>
        <v>0</v>
      </c>
      <c r="G55" s="193">
        <f t="shared" si="26"/>
        <v>16832</v>
      </c>
    </row>
    <row r="56" spans="1:7" s="188" customFormat="1" ht="24" x14ac:dyDescent="0.25">
      <c r="A56" s="987"/>
      <c r="B56" s="321"/>
      <c r="C56" s="195">
        <v>2540</v>
      </c>
      <c r="D56" s="196" t="s">
        <v>105</v>
      </c>
      <c r="E56" s="197">
        <v>16832</v>
      </c>
      <c r="F56" s="198"/>
      <c r="G56" s="199">
        <f>E56+F56</f>
        <v>16832</v>
      </c>
    </row>
    <row r="57" spans="1:7" ht="23.25" customHeight="1" x14ac:dyDescent="0.2">
      <c r="A57" s="322" t="s">
        <v>79</v>
      </c>
      <c r="B57" s="968" t="s">
        <v>108</v>
      </c>
      <c r="C57" s="968"/>
      <c r="D57" s="968"/>
      <c r="E57" s="323">
        <f>E58+E61+E73+E81+E86+E66+E78</f>
        <v>627771.82999999996</v>
      </c>
      <c r="F57" s="323">
        <f>F58+F61+F73+F81+F86+F66+F78</f>
        <v>200000</v>
      </c>
      <c r="G57" s="323">
        <f>G58+G61+G73+G81+G86+G66+G78</f>
        <v>827771.83</v>
      </c>
    </row>
    <row r="58" spans="1:7" s="188" customFormat="1" ht="12" x14ac:dyDescent="0.25">
      <c r="A58" s="324" t="s">
        <v>10</v>
      </c>
      <c r="B58" s="183"/>
      <c r="C58" s="184"/>
      <c r="D58" s="185" t="s">
        <v>11</v>
      </c>
      <c r="E58" s="186">
        <f>E59</f>
        <v>20000</v>
      </c>
      <c r="F58" s="186">
        <f t="shared" ref="F58:G59" si="27">F59</f>
        <v>0</v>
      </c>
      <c r="G58" s="187">
        <f t="shared" si="27"/>
        <v>20000</v>
      </c>
    </row>
    <row r="59" spans="1:7" s="188" customFormat="1" ht="12" x14ac:dyDescent="0.25">
      <c r="A59" s="959"/>
      <c r="B59" s="325" t="s">
        <v>109</v>
      </c>
      <c r="C59" s="190"/>
      <c r="D59" s="191" t="s">
        <v>110</v>
      </c>
      <c r="E59" s="192">
        <f>E60</f>
        <v>20000</v>
      </c>
      <c r="F59" s="202">
        <f t="shared" si="27"/>
        <v>0</v>
      </c>
      <c r="G59" s="193">
        <f t="shared" si="27"/>
        <v>20000</v>
      </c>
    </row>
    <row r="60" spans="1:7" s="188" customFormat="1" ht="60" x14ac:dyDescent="0.25">
      <c r="A60" s="960"/>
      <c r="B60" s="256"/>
      <c r="C60" s="326">
        <v>2830</v>
      </c>
      <c r="D60" s="327" t="s">
        <v>111</v>
      </c>
      <c r="E60" s="328">
        <v>20000</v>
      </c>
      <c r="F60" s="242"/>
      <c r="G60" s="329">
        <f>E60+F60</f>
        <v>20000</v>
      </c>
    </row>
    <row r="61" spans="1:7" ht="24" x14ac:dyDescent="0.2">
      <c r="A61" s="214">
        <v>754</v>
      </c>
      <c r="B61" s="229"/>
      <c r="C61" s="229"/>
      <c r="D61" s="216" t="s">
        <v>112</v>
      </c>
      <c r="E61" s="330">
        <f>E62+E64</f>
        <v>87000</v>
      </c>
      <c r="F61" s="330">
        <f t="shared" ref="F61:G61" si="28">F62+F64</f>
        <v>0</v>
      </c>
      <c r="G61" s="331">
        <f t="shared" si="28"/>
        <v>87000</v>
      </c>
    </row>
    <row r="62" spans="1:7" ht="12" x14ac:dyDescent="0.2">
      <c r="A62" s="961"/>
      <c r="B62" s="219">
        <v>75412</v>
      </c>
      <c r="C62" s="219"/>
      <c r="D62" s="220" t="s">
        <v>113</v>
      </c>
      <c r="E62" s="221">
        <f>E63</f>
        <v>30000</v>
      </c>
      <c r="F62" s="221">
        <f t="shared" ref="F62:G62" si="29">F63</f>
        <v>0</v>
      </c>
      <c r="G62" s="222">
        <f t="shared" si="29"/>
        <v>30000</v>
      </c>
    </row>
    <row r="63" spans="1:7" ht="36" x14ac:dyDescent="0.2">
      <c r="A63" s="962"/>
      <c r="B63" s="332"/>
      <c r="C63" s="333">
        <v>2820</v>
      </c>
      <c r="D63" s="334" t="s">
        <v>27</v>
      </c>
      <c r="E63" s="335">
        <v>30000</v>
      </c>
      <c r="F63" s="336"/>
      <c r="G63" s="337">
        <f>E63+F63</f>
        <v>30000</v>
      </c>
    </row>
    <row r="64" spans="1:7" ht="12" x14ac:dyDescent="0.2">
      <c r="A64" s="962"/>
      <c r="B64" s="219">
        <v>75415</v>
      </c>
      <c r="C64" s="307"/>
      <c r="D64" s="338" t="s">
        <v>114</v>
      </c>
      <c r="E64" s="339">
        <f>E65</f>
        <v>57000</v>
      </c>
      <c r="F64" s="339">
        <f t="shared" ref="F64:G64" si="30">F65</f>
        <v>0</v>
      </c>
      <c r="G64" s="340">
        <f t="shared" si="30"/>
        <v>57000</v>
      </c>
    </row>
    <row r="65" spans="1:7" ht="72" x14ac:dyDescent="0.2">
      <c r="A65" s="962"/>
      <c r="B65" s="332"/>
      <c r="C65" s="333">
        <v>2360</v>
      </c>
      <c r="D65" s="327" t="s">
        <v>115</v>
      </c>
      <c r="E65" s="341">
        <v>57000</v>
      </c>
      <c r="F65" s="248"/>
      <c r="G65" s="342">
        <f>E65+F65</f>
        <v>57000</v>
      </c>
    </row>
    <row r="66" spans="1:7" ht="12.75" x14ac:dyDescent="0.2">
      <c r="A66" s="343">
        <v>801</v>
      </c>
      <c r="B66" s="229"/>
      <c r="C66" s="344"/>
      <c r="D66" s="304" t="s">
        <v>84</v>
      </c>
      <c r="E66" s="217">
        <f>E69+E67</f>
        <v>31771.83</v>
      </c>
      <c r="F66" s="217">
        <f>F69+F67</f>
        <v>200000</v>
      </c>
      <c r="G66" s="217">
        <f>G69+G67</f>
        <v>231771.83</v>
      </c>
    </row>
    <row r="67" spans="1:7" s="347" customFormat="1" ht="12.75" customHeight="1" x14ac:dyDescent="0.2">
      <c r="A67" s="946"/>
      <c r="B67" s="233">
        <v>80110</v>
      </c>
      <c r="C67" s="345"/>
      <c r="D67" s="346" t="s">
        <v>116</v>
      </c>
      <c r="E67" s="339">
        <f>E68</f>
        <v>15271.83</v>
      </c>
      <c r="F67" s="339">
        <f t="shared" ref="F67:G67" si="31">F68</f>
        <v>0</v>
      </c>
      <c r="G67" s="339">
        <f t="shared" si="31"/>
        <v>15271.83</v>
      </c>
    </row>
    <row r="68" spans="1:7" s="347" customFormat="1" ht="36.75" customHeight="1" x14ac:dyDescent="0.2">
      <c r="A68" s="947"/>
      <c r="B68" s="348"/>
      <c r="C68" s="240">
        <v>2820</v>
      </c>
      <c r="D68" s="334" t="s">
        <v>27</v>
      </c>
      <c r="E68" s="349">
        <v>15271.83</v>
      </c>
      <c r="F68" s="349"/>
      <c r="G68" s="350">
        <f>E68+F68</f>
        <v>15271.83</v>
      </c>
    </row>
    <row r="69" spans="1:7" ht="12" customHeight="1" x14ac:dyDescent="0.2">
      <c r="A69" s="947"/>
      <c r="B69" s="219">
        <v>80195</v>
      </c>
      <c r="C69" s="307"/>
      <c r="D69" s="338" t="s">
        <v>13</v>
      </c>
      <c r="E69" s="339">
        <f>E70+E71+E72</f>
        <v>16500</v>
      </c>
      <c r="F69" s="339">
        <f t="shared" ref="F69:G69" si="32">F70+F71+F72</f>
        <v>200000</v>
      </c>
      <c r="G69" s="339">
        <f t="shared" si="32"/>
        <v>216500</v>
      </c>
    </row>
    <row r="70" spans="1:7" ht="72" x14ac:dyDescent="0.2">
      <c r="A70" s="947"/>
      <c r="B70" s="949"/>
      <c r="C70" s="351">
        <v>2360</v>
      </c>
      <c r="D70" s="314" t="s">
        <v>115</v>
      </c>
      <c r="E70" s="352">
        <v>16500</v>
      </c>
      <c r="F70" s="260">
        <v>10000</v>
      </c>
      <c r="G70" s="353">
        <f>E70+F70</f>
        <v>26500</v>
      </c>
    </row>
    <row r="71" spans="1:7" ht="88.5" customHeight="1" x14ac:dyDescent="0.2">
      <c r="A71" s="947"/>
      <c r="B71" s="950"/>
      <c r="C71" s="351">
        <v>2007</v>
      </c>
      <c r="D71" s="429" t="s">
        <v>605</v>
      </c>
      <c r="E71" s="868">
        <v>0</v>
      </c>
      <c r="F71" s="227">
        <v>170161.2</v>
      </c>
      <c r="G71" s="868">
        <f>E71+F71</f>
        <v>170161.2</v>
      </c>
    </row>
    <row r="72" spans="1:7" ht="96" x14ac:dyDescent="0.2">
      <c r="A72" s="948"/>
      <c r="B72" s="951"/>
      <c r="C72" s="351">
        <v>2009</v>
      </c>
      <c r="D72" s="429" t="s">
        <v>605</v>
      </c>
      <c r="E72" s="868">
        <v>0</v>
      </c>
      <c r="F72" s="227">
        <v>19838.8</v>
      </c>
      <c r="G72" s="868">
        <f>E72+F72</f>
        <v>19838.8</v>
      </c>
    </row>
    <row r="73" spans="1:7" s="188" customFormat="1" ht="12" x14ac:dyDescent="0.25">
      <c r="A73" s="182">
        <v>851</v>
      </c>
      <c r="B73" s="354"/>
      <c r="C73" s="355"/>
      <c r="D73" s="356" t="s">
        <v>88</v>
      </c>
      <c r="E73" s="319">
        <f>E74+E76</f>
        <v>58000</v>
      </c>
      <c r="F73" s="319">
        <f t="shared" ref="F73:G73" si="33">F74+F76</f>
        <v>0</v>
      </c>
      <c r="G73" s="320">
        <f t="shared" si="33"/>
        <v>58000</v>
      </c>
    </row>
    <row r="74" spans="1:7" s="188" customFormat="1" ht="12" x14ac:dyDescent="0.25">
      <c r="A74" s="357"/>
      <c r="B74" s="189">
        <v>85154</v>
      </c>
      <c r="C74" s="190"/>
      <c r="D74" s="191" t="s">
        <v>89</v>
      </c>
      <c r="E74" s="192">
        <f>E75</f>
        <v>48000</v>
      </c>
      <c r="F74" s="192">
        <f t="shared" ref="F74:G74" si="34">F75</f>
        <v>0</v>
      </c>
      <c r="G74" s="193">
        <f t="shared" si="34"/>
        <v>48000</v>
      </c>
    </row>
    <row r="75" spans="1:7" s="188" customFormat="1" ht="72" x14ac:dyDescent="0.25">
      <c r="A75" s="358"/>
      <c r="B75" s="256"/>
      <c r="C75" s="326">
        <v>2360</v>
      </c>
      <c r="D75" s="327" t="s">
        <v>115</v>
      </c>
      <c r="E75" s="359">
        <v>48000</v>
      </c>
      <c r="F75" s="360"/>
      <c r="G75" s="361">
        <f>E75+F75</f>
        <v>48000</v>
      </c>
    </row>
    <row r="76" spans="1:7" s="188" customFormat="1" ht="12" x14ac:dyDescent="0.25">
      <c r="A76" s="362"/>
      <c r="B76" s="307">
        <v>85195</v>
      </c>
      <c r="C76" s="308"/>
      <c r="D76" s="338" t="s">
        <v>13</v>
      </c>
      <c r="E76" s="310">
        <f>E77</f>
        <v>10000</v>
      </c>
      <c r="F76" s="310">
        <f t="shared" ref="F76:G76" si="35">F77</f>
        <v>0</v>
      </c>
      <c r="G76" s="311">
        <f t="shared" si="35"/>
        <v>10000</v>
      </c>
    </row>
    <row r="77" spans="1:7" s="188" customFormat="1" ht="72" x14ac:dyDescent="0.25">
      <c r="A77" s="362"/>
      <c r="B77" s="363"/>
      <c r="C77" s="326">
        <v>2360</v>
      </c>
      <c r="D77" s="327" t="s">
        <v>115</v>
      </c>
      <c r="E77" s="364">
        <v>10000</v>
      </c>
      <c r="F77" s="336"/>
      <c r="G77" s="365">
        <f>E77+F77</f>
        <v>10000</v>
      </c>
    </row>
    <row r="78" spans="1:7" s="188" customFormat="1" ht="24" x14ac:dyDescent="0.25">
      <c r="A78" s="344">
        <v>853</v>
      </c>
      <c r="B78" s="366"/>
      <c r="C78" s="367"/>
      <c r="D78" s="304" t="s">
        <v>117</v>
      </c>
      <c r="E78" s="368">
        <f>E79</f>
        <v>4000</v>
      </c>
      <c r="F78" s="368">
        <f t="shared" ref="F78:G79" si="36">F79</f>
        <v>0</v>
      </c>
      <c r="G78" s="369">
        <f t="shared" si="36"/>
        <v>4000</v>
      </c>
    </row>
    <row r="79" spans="1:7" s="188" customFormat="1" ht="12" x14ac:dyDescent="0.25">
      <c r="A79" s="963"/>
      <c r="B79" s="307">
        <v>85395</v>
      </c>
      <c r="C79" s="308"/>
      <c r="D79" s="338" t="s">
        <v>13</v>
      </c>
      <c r="E79" s="310">
        <f>E80</f>
        <v>4000</v>
      </c>
      <c r="F79" s="310">
        <f t="shared" si="36"/>
        <v>0</v>
      </c>
      <c r="G79" s="311">
        <f t="shared" si="36"/>
        <v>4000</v>
      </c>
    </row>
    <row r="80" spans="1:7" s="188" customFormat="1" ht="72" x14ac:dyDescent="0.25">
      <c r="A80" s="964"/>
      <c r="B80" s="312"/>
      <c r="C80" s="326">
        <v>2360</v>
      </c>
      <c r="D80" s="327" t="s">
        <v>115</v>
      </c>
      <c r="E80" s="259">
        <v>4000</v>
      </c>
      <c r="F80" s="336"/>
      <c r="G80" s="261">
        <f>E80+F80</f>
        <v>4000</v>
      </c>
    </row>
    <row r="81" spans="1:7" s="188" customFormat="1" ht="24" x14ac:dyDescent="0.25">
      <c r="A81" s="370">
        <v>921</v>
      </c>
      <c r="B81" s="370"/>
      <c r="C81" s="371"/>
      <c r="D81" s="372" t="s">
        <v>74</v>
      </c>
      <c r="E81" s="368">
        <f>E84+E82</f>
        <v>213500</v>
      </c>
      <c r="F81" s="368">
        <f t="shared" ref="F81:G81" si="37">F84+F82</f>
        <v>0</v>
      </c>
      <c r="G81" s="369">
        <f t="shared" si="37"/>
        <v>213500</v>
      </c>
    </row>
    <row r="82" spans="1:7" s="188" customFormat="1" ht="12" x14ac:dyDescent="0.25">
      <c r="A82" s="373"/>
      <c r="B82" s="374">
        <v>92105</v>
      </c>
      <c r="C82" s="375"/>
      <c r="D82" s="376" t="s">
        <v>118</v>
      </c>
      <c r="E82" s="310">
        <f>E83</f>
        <v>13500</v>
      </c>
      <c r="F82" s="310">
        <f t="shared" ref="F82:G82" si="38">F83</f>
        <v>0</v>
      </c>
      <c r="G82" s="311">
        <f t="shared" si="38"/>
        <v>13500</v>
      </c>
    </row>
    <row r="83" spans="1:7" s="188" customFormat="1" ht="72" x14ac:dyDescent="0.25">
      <c r="A83" s="377"/>
      <c r="B83" s="378"/>
      <c r="C83" s="195">
        <v>2360</v>
      </c>
      <c r="D83" s="196" t="s">
        <v>115</v>
      </c>
      <c r="E83" s="379">
        <v>13500</v>
      </c>
      <c r="F83" s="248"/>
      <c r="G83" s="380">
        <f>E83+F83</f>
        <v>13500</v>
      </c>
    </row>
    <row r="84" spans="1:7" s="188" customFormat="1" ht="12" x14ac:dyDescent="0.25">
      <c r="A84" s="377"/>
      <c r="B84" s="381">
        <v>92120</v>
      </c>
      <c r="C84" s="382"/>
      <c r="D84" s="383" t="s">
        <v>119</v>
      </c>
      <c r="E84" s="310">
        <f>E85</f>
        <v>200000</v>
      </c>
      <c r="F84" s="310">
        <f t="shared" ref="F84:G84" si="39">F85</f>
        <v>0</v>
      </c>
      <c r="G84" s="311">
        <f t="shared" si="39"/>
        <v>200000</v>
      </c>
    </row>
    <row r="85" spans="1:7" s="188" customFormat="1" ht="60" x14ac:dyDescent="0.25">
      <c r="A85" s="384"/>
      <c r="B85" s="256"/>
      <c r="C85" s="385">
        <v>2720</v>
      </c>
      <c r="D85" s="386" t="s">
        <v>120</v>
      </c>
      <c r="E85" s="387">
        <v>200000</v>
      </c>
      <c r="F85" s="248"/>
      <c r="G85" s="388">
        <f>E85+F85</f>
        <v>200000</v>
      </c>
    </row>
    <row r="86" spans="1:7" s="188" customFormat="1" ht="12" x14ac:dyDescent="0.25">
      <c r="A86" s="182">
        <v>926</v>
      </c>
      <c r="B86" s="389"/>
      <c r="C86" s="390"/>
      <c r="D86" s="391" t="s">
        <v>121</v>
      </c>
      <c r="E86" s="392">
        <f>E87</f>
        <v>213500</v>
      </c>
      <c r="F86" s="392">
        <f t="shared" ref="F86:G87" si="40">F87</f>
        <v>0</v>
      </c>
      <c r="G86" s="393">
        <f t="shared" si="40"/>
        <v>213500</v>
      </c>
    </row>
    <row r="87" spans="1:7" s="188" customFormat="1" ht="12" x14ac:dyDescent="0.25">
      <c r="A87" s="256"/>
      <c r="B87" s="394">
        <v>92695</v>
      </c>
      <c r="C87" s="395"/>
      <c r="D87" s="396" t="s">
        <v>13</v>
      </c>
      <c r="E87" s="397">
        <f>E88</f>
        <v>213500</v>
      </c>
      <c r="F87" s="397">
        <f t="shared" si="40"/>
        <v>0</v>
      </c>
      <c r="G87" s="398">
        <f t="shared" si="40"/>
        <v>213500</v>
      </c>
    </row>
    <row r="88" spans="1:7" s="188" customFormat="1" ht="72.75" thickBot="1" x14ac:dyDescent="0.3">
      <c r="A88" s="399"/>
      <c r="B88" s="399"/>
      <c r="C88" s="195">
        <v>2360</v>
      </c>
      <c r="D88" s="196" t="s">
        <v>115</v>
      </c>
      <c r="E88" s="197">
        <v>213500</v>
      </c>
      <c r="F88" s="198"/>
      <c r="G88" s="199">
        <f>E88+F88</f>
        <v>213500</v>
      </c>
    </row>
    <row r="89" spans="1:7" ht="18" customHeight="1" thickBot="1" x14ac:dyDescent="0.25">
      <c r="A89" s="965" t="s">
        <v>47</v>
      </c>
      <c r="B89" s="966"/>
      <c r="C89" s="966"/>
      <c r="D89" s="966"/>
      <c r="E89" s="400">
        <f>E46+E7</f>
        <v>6942704.6200000001</v>
      </c>
      <c r="F89" s="400">
        <f>F46+F7</f>
        <v>200000</v>
      </c>
      <c r="G89" s="400">
        <f>G46+G7</f>
        <v>7142704.6200000001</v>
      </c>
    </row>
    <row r="90" spans="1:7" ht="36" customHeight="1" x14ac:dyDescent="0.2">
      <c r="A90" s="401" t="s">
        <v>122</v>
      </c>
      <c r="B90" s="402"/>
      <c r="C90" s="402"/>
      <c r="D90" s="402"/>
      <c r="E90" s="402"/>
      <c r="F90" s="402"/>
      <c r="G90" s="402"/>
    </row>
    <row r="91" spans="1:7" ht="39.75" customHeight="1" x14ac:dyDescent="0.2">
      <c r="A91" s="403" t="s">
        <v>2</v>
      </c>
      <c r="B91" s="169" t="s">
        <v>3</v>
      </c>
      <c r="C91" s="170" t="s">
        <v>4</v>
      </c>
      <c r="D91" s="171" t="s">
        <v>67</v>
      </c>
      <c r="E91" s="172" t="s">
        <v>123</v>
      </c>
      <c r="F91" s="171" t="s">
        <v>8</v>
      </c>
      <c r="G91" s="174" t="s">
        <v>69</v>
      </c>
    </row>
    <row r="92" spans="1:7" s="178" customFormat="1" ht="25.5" customHeight="1" thickBot="1" x14ac:dyDescent="0.3">
      <c r="A92" s="404" t="s">
        <v>70</v>
      </c>
      <c r="B92" s="967" t="s">
        <v>71</v>
      </c>
      <c r="C92" s="967"/>
      <c r="D92" s="967"/>
      <c r="E92" s="405">
        <f>E93</f>
        <v>137000</v>
      </c>
      <c r="F92" s="405">
        <f t="shared" ref="F92:G92" si="41">F93</f>
        <v>0</v>
      </c>
      <c r="G92" s="405">
        <f t="shared" si="41"/>
        <v>137000</v>
      </c>
    </row>
    <row r="93" spans="1:7" ht="21" customHeight="1" x14ac:dyDescent="0.2">
      <c r="A93" s="406" t="s">
        <v>104</v>
      </c>
      <c r="B93" s="941" t="s">
        <v>80</v>
      </c>
      <c r="C93" s="941"/>
      <c r="D93" s="941"/>
      <c r="E93" s="407">
        <f>E100+E97+E104+E94</f>
        <v>137000</v>
      </c>
      <c r="F93" s="407">
        <f t="shared" ref="F93:G93" si="42">F100+F97+F104+F94</f>
        <v>0</v>
      </c>
      <c r="G93" s="407">
        <f t="shared" si="42"/>
        <v>137000</v>
      </c>
    </row>
    <row r="94" spans="1:7" ht="12.75" x14ac:dyDescent="0.2">
      <c r="A94" s="408">
        <v>600</v>
      </c>
      <c r="B94" s="409"/>
      <c r="C94" s="409"/>
      <c r="D94" s="410" t="s">
        <v>81</v>
      </c>
      <c r="E94" s="411">
        <f>E95</f>
        <v>72000</v>
      </c>
      <c r="F94" s="411">
        <f t="shared" ref="F94:G95" si="43">F95</f>
        <v>0</v>
      </c>
      <c r="G94" s="412">
        <f t="shared" si="43"/>
        <v>72000</v>
      </c>
    </row>
    <row r="95" spans="1:7" ht="12.75" x14ac:dyDescent="0.2">
      <c r="A95" s="952"/>
      <c r="B95" s="413">
        <v>60014</v>
      </c>
      <c r="C95" s="414"/>
      <c r="D95" s="415" t="s">
        <v>124</v>
      </c>
      <c r="E95" s="416">
        <f>E96</f>
        <v>72000</v>
      </c>
      <c r="F95" s="416">
        <f t="shared" si="43"/>
        <v>0</v>
      </c>
      <c r="G95" s="417">
        <f t="shared" si="43"/>
        <v>72000</v>
      </c>
    </row>
    <row r="96" spans="1:7" ht="60" x14ac:dyDescent="0.2">
      <c r="A96" s="953"/>
      <c r="B96" s="418"/>
      <c r="C96" s="419">
        <v>6300</v>
      </c>
      <c r="D96" s="420" t="s">
        <v>125</v>
      </c>
      <c r="E96" s="421">
        <v>72000</v>
      </c>
      <c r="F96" s="422"/>
      <c r="G96" s="423">
        <f>E96+F96</f>
        <v>72000</v>
      </c>
    </row>
    <row r="97" spans="1:7" ht="12.75" x14ac:dyDescent="0.2">
      <c r="A97" s="229">
        <v>851</v>
      </c>
      <c r="B97" s="215"/>
      <c r="C97" s="215"/>
      <c r="D97" s="216" t="s">
        <v>88</v>
      </c>
      <c r="E97" s="424">
        <f>E98</f>
        <v>25000</v>
      </c>
      <c r="F97" s="424">
        <f t="shared" ref="F97:G98" si="44">F98</f>
        <v>0</v>
      </c>
      <c r="G97" s="425">
        <f t="shared" si="44"/>
        <v>25000</v>
      </c>
    </row>
    <row r="98" spans="1:7" ht="12.75" x14ac:dyDescent="0.2">
      <c r="A98" s="952"/>
      <c r="B98" s="413">
        <v>85111</v>
      </c>
      <c r="C98" s="414"/>
      <c r="D98" s="426" t="s">
        <v>126</v>
      </c>
      <c r="E98" s="416">
        <f>E99</f>
        <v>25000</v>
      </c>
      <c r="F98" s="416">
        <f t="shared" si="44"/>
        <v>0</v>
      </c>
      <c r="G98" s="417">
        <f t="shared" si="44"/>
        <v>25000</v>
      </c>
    </row>
    <row r="99" spans="1:7" ht="48" x14ac:dyDescent="0.2">
      <c r="A99" s="953"/>
      <c r="B99" s="418"/>
      <c r="C99" s="419">
        <v>6220</v>
      </c>
      <c r="D99" s="420" t="s">
        <v>127</v>
      </c>
      <c r="E99" s="421">
        <v>25000</v>
      </c>
      <c r="F99" s="422"/>
      <c r="G99" s="423">
        <f>E99+F99</f>
        <v>25000</v>
      </c>
    </row>
    <row r="100" spans="1:7" ht="24" x14ac:dyDescent="0.2">
      <c r="A100" s="408">
        <v>853</v>
      </c>
      <c r="B100" s="409"/>
      <c r="C100" s="409"/>
      <c r="D100" s="410" t="s">
        <v>117</v>
      </c>
      <c r="E100" s="411">
        <f>E101</f>
        <v>40000</v>
      </c>
      <c r="F100" s="411">
        <f t="shared" ref="F100:G101" si="45">F101</f>
        <v>0</v>
      </c>
      <c r="G100" s="412">
        <f t="shared" si="45"/>
        <v>40000</v>
      </c>
    </row>
    <row r="101" spans="1:7" ht="12.75" x14ac:dyDescent="0.2">
      <c r="A101" s="952"/>
      <c r="B101" s="413">
        <v>85311</v>
      </c>
      <c r="C101" s="414"/>
      <c r="D101" s="426" t="s">
        <v>128</v>
      </c>
      <c r="E101" s="416">
        <f>E102</f>
        <v>40000</v>
      </c>
      <c r="F101" s="416">
        <f t="shared" si="45"/>
        <v>0</v>
      </c>
      <c r="G101" s="417">
        <f t="shared" si="45"/>
        <v>40000</v>
      </c>
    </row>
    <row r="102" spans="1:7" ht="60" x14ac:dyDescent="0.2">
      <c r="A102" s="954"/>
      <c r="B102" s="418"/>
      <c r="C102" s="419">
        <v>6300</v>
      </c>
      <c r="D102" s="420" t="s">
        <v>125</v>
      </c>
      <c r="E102" s="421">
        <v>40000</v>
      </c>
      <c r="F102" s="427"/>
      <c r="G102" s="423">
        <f>E102+F102</f>
        <v>40000</v>
      </c>
    </row>
    <row r="103" spans="1:7" ht="60" x14ac:dyDescent="0.2">
      <c r="A103" s="955"/>
      <c r="B103" s="428"/>
      <c r="C103" s="351">
        <v>6239</v>
      </c>
      <c r="D103" s="429" t="s">
        <v>129</v>
      </c>
      <c r="E103" s="430">
        <v>0</v>
      </c>
      <c r="F103" s="314"/>
      <c r="G103" s="431">
        <v>0</v>
      </c>
    </row>
    <row r="104" spans="1:7" s="188" customFormat="1" ht="24" x14ac:dyDescent="0.25">
      <c r="A104" s="432">
        <v>900</v>
      </c>
      <c r="B104" s="433"/>
      <c r="C104" s="264"/>
      <c r="D104" s="434" t="s">
        <v>91</v>
      </c>
      <c r="E104" s="435">
        <f>E105</f>
        <v>0</v>
      </c>
      <c r="F104" s="435">
        <f t="shared" ref="F104:G105" si="46">F105</f>
        <v>0</v>
      </c>
      <c r="G104" s="436">
        <f t="shared" si="46"/>
        <v>0</v>
      </c>
    </row>
    <row r="105" spans="1:7" s="188" customFormat="1" ht="12" x14ac:dyDescent="0.25">
      <c r="A105" s="956"/>
      <c r="B105" s="437">
        <v>90013</v>
      </c>
      <c r="C105" s="438"/>
      <c r="D105" s="201" t="s">
        <v>95</v>
      </c>
      <c r="E105" s="439">
        <f>E106</f>
        <v>0</v>
      </c>
      <c r="F105" s="439">
        <f t="shared" si="46"/>
        <v>0</v>
      </c>
      <c r="G105" s="440">
        <f t="shared" si="46"/>
        <v>0</v>
      </c>
    </row>
    <row r="106" spans="1:7" s="188" customFormat="1" ht="48.75" thickBot="1" x14ac:dyDescent="0.3">
      <c r="A106" s="957"/>
      <c r="B106" s="363"/>
      <c r="C106" s="441">
        <v>6300</v>
      </c>
      <c r="D106" s="442" t="s">
        <v>83</v>
      </c>
      <c r="E106" s="443">
        <v>0</v>
      </c>
      <c r="F106" s="444"/>
      <c r="G106" s="445">
        <f>E106+F106</f>
        <v>0</v>
      </c>
    </row>
    <row r="107" spans="1:7" s="178" customFormat="1" ht="32.25" customHeight="1" thickBot="1" x14ac:dyDescent="0.3">
      <c r="A107" s="446" t="s">
        <v>102</v>
      </c>
      <c r="B107" s="958" t="s">
        <v>103</v>
      </c>
      <c r="C107" s="958"/>
      <c r="D107" s="958"/>
      <c r="E107" s="400">
        <f t="shared" ref="E107:G110" si="47">E108</f>
        <v>248900</v>
      </c>
      <c r="F107" s="400">
        <f t="shared" si="47"/>
        <v>0</v>
      </c>
      <c r="G107" s="400">
        <f t="shared" si="47"/>
        <v>248900</v>
      </c>
    </row>
    <row r="108" spans="1:7" s="178" customFormat="1" ht="32.25" customHeight="1" x14ac:dyDescent="0.25">
      <c r="A108" s="447" t="s">
        <v>104</v>
      </c>
      <c r="B108" s="941" t="s">
        <v>80</v>
      </c>
      <c r="C108" s="941"/>
      <c r="D108" s="941"/>
      <c r="E108" s="448">
        <f>E109+E112</f>
        <v>248900</v>
      </c>
      <c r="F108" s="448">
        <f t="shared" ref="F108:G108" si="48">F109+F112</f>
        <v>0</v>
      </c>
      <c r="G108" s="448">
        <f t="shared" si="48"/>
        <v>248900</v>
      </c>
    </row>
    <row r="109" spans="1:7" s="178" customFormat="1" ht="32.25" customHeight="1" x14ac:dyDescent="0.25">
      <c r="A109" s="449">
        <v>754</v>
      </c>
      <c r="B109" s="450"/>
      <c r="C109" s="450"/>
      <c r="D109" s="450" t="s">
        <v>112</v>
      </c>
      <c r="E109" s="451">
        <f>E110</f>
        <v>122900</v>
      </c>
      <c r="F109" s="451">
        <f t="shared" si="47"/>
        <v>0</v>
      </c>
      <c r="G109" s="451">
        <f t="shared" si="47"/>
        <v>122900</v>
      </c>
    </row>
    <row r="110" spans="1:7" s="178" customFormat="1" ht="32.25" customHeight="1" x14ac:dyDescent="0.25">
      <c r="A110" s="452"/>
      <c r="B110" s="453">
        <v>75412</v>
      </c>
      <c r="C110" s="453"/>
      <c r="D110" s="453" t="s">
        <v>130</v>
      </c>
      <c r="E110" s="454">
        <f>E111</f>
        <v>122900</v>
      </c>
      <c r="F110" s="454">
        <f t="shared" si="47"/>
        <v>0</v>
      </c>
      <c r="G110" s="454">
        <f t="shared" si="47"/>
        <v>122900</v>
      </c>
    </row>
    <row r="111" spans="1:7" s="178" customFormat="1" ht="60" x14ac:dyDescent="0.25">
      <c r="A111" s="455"/>
      <c r="B111" s="456"/>
      <c r="C111" s="457">
        <v>6230</v>
      </c>
      <c r="D111" s="420" t="s">
        <v>131</v>
      </c>
      <c r="E111" s="458">
        <v>122900</v>
      </c>
      <c r="F111" s="458"/>
      <c r="G111" s="458">
        <f>E111+F111</f>
        <v>122900</v>
      </c>
    </row>
    <row r="112" spans="1:7" s="178" customFormat="1" ht="24" x14ac:dyDescent="0.25">
      <c r="A112" s="459">
        <v>900</v>
      </c>
      <c r="B112" s="460"/>
      <c r="C112" s="461"/>
      <c r="D112" s="344" t="s">
        <v>132</v>
      </c>
      <c r="E112" s="462">
        <f>E113+E115</f>
        <v>126000</v>
      </c>
      <c r="F112" s="462">
        <f t="shared" ref="F112:G112" si="49">F113+F115</f>
        <v>0</v>
      </c>
      <c r="G112" s="462">
        <f t="shared" si="49"/>
        <v>126000</v>
      </c>
    </row>
    <row r="113" spans="1:7" s="178" customFormat="1" ht="12.75" x14ac:dyDescent="0.25">
      <c r="A113" s="942"/>
      <c r="B113" s="453">
        <v>90001</v>
      </c>
      <c r="C113" s="453"/>
      <c r="D113" s="345" t="s">
        <v>133</v>
      </c>
      <c r="E113" s="454">
        <f>E114</f>
        <v>78810</v>
      </c>
      <c r="F113" s="454">
        <f t="shared" ref="F113:G113" si="50">F114</f>
        <v>0</v>
      </c>
      <c r="G113" s="454">
        <f t="shared" si="50"/>
        <v>78810</v>
      </c>
    </row>
    <row r="114" spans="1:7" s="178" customFormat="1" ht="60" x14ac:dyDescent="0.25">
      <c r="A114" s="943"/>
      <c r="B114" s="456"/>
      <c r="C114" s="457">
        <v>6230</v>
      </c>
      <c r="D114" s="420" t="s">
        <v>131</v>
      </c>
      <c r="E114" s="458">
        <v>78810</v>
      </c>
      <c r="F114" s="458"/>
      <c r="G114" s="458">
        <f>E114+F114</f>
        <v>78810</v>
      </c>
    </row>
    <row r="115" spans="1:7" s="178" customFormat="1" ht="24" x14ac:dyDescent="0.25">
      <c r="A115" s="943"/>
      <c r="B115" s="453">
        <v>90005</v>
      </c>
      <c r="C115" s="453"/>
      <c r="D115" s="345" t="s">
        <v>134</v>
      </c>
      <c r="E115" s="454">
        <f>E116</f>
        <v>47190</v>
      </c>
      <c r="F115" s="454">
        <f t="shared" ref="F115:G115" si="51">F116</f>
        <v>0</v>
      </c>
      <c r="G115" s="454">
        <f t="shared" si="51"/>
        <v>47190</v>
      </c>
    </row>
    <row r="116" spans="1:7" s="178" customFormat="1" ht="60" x14ac:dyDescent="0.25">
      <c r="A116" s="944"/>
      <c r="B116" s="457"/>
      <c r="C116" s="457">
        <v>6230</v>
      </c>
      <c r="D116" s="420" t="s">
        <v>131</v>
      </c>
      <c r="E116" s="458">
        <v>47190</v>
      </c>
      <c r="F116" s="458"/>
      <c r="G116" s="458">
        <f>E116+F116</f>
        <v>47190</v>
      </c>
    </row>
    <row r="117" spans="1:7" ht="19.5" customHeight="1" x14ac:dyDescent="0.2">
      <c r="A117" s="945" t="s">
        <v>47</v>
      </c>
      <c r="B117" s="945"/>
      <c r="C117" s="945"/>
      <c r="D117" s="945"/>
      <c r="E117" s="463">
        <f>E92+E107</f>
        <v>385900</v>
      </c>
      <c r="F117" s="463">
        <f t="shared" ref="F117:G117" si="52">F92+F107</f>
        <v>0</v>
      </c>
      <c r="G117" s="463">
        <f t="shared" si="52"/>
        <v>385900</v>
      </c>
    </row>
    <row r="118" spans="1:7" ht="12.75" x14ac:dyDescent="0.2">
      <c r="A118" s="402"/>
      <c r="B118" s="402"/>
      <c r="C118" s="402"/>
      <c r="D118" s="402"/>
      <c r="E118" s="402"/>
      <c r="F118" s="402"/>
      <c r="G118" s="402"/>
    </row>
  </sheetData>
  <mergeCells count="34">
    <mergeCell ref="B7:D7"/>
    <mergeCell ref="E1:G1"/>
    <mergeCell ref="E2:G2"/>
    <mergeCell ref="E3:G3"/>
    <mergeCell ref="A4:G4"/>
    <mergeCell ref="A5:G5"/>
    <mergeCell ref="B57:D57"/>
    <mergeCell ref="B8:D8"/>
    <mergeCell ref="A10:A15"/>
    <mergeCell ref="B16:D16"/>
    <mergeCell ref="A18:A19"/>
    <mergeCell ref="A21:A28"/>
    <mergeCell ref="A33:A38"/>
    <mergeCell ref="B39:D39"/>
    <mergeCell ref="A41:A42"/>
    <mergeCell ref="B46:D46"/>
    <mergeCell ref="B47:D47"/>
    <mergeCell ref="A49:A56"/>
    <mergeCell ref="A59:A60"/>
    <mergeCell ref="A62:A65"/>
    <mergeCell ref="A79:A80"/>
    <mergeCell ref="A89:D89"/>
    <mergeCell ref="B92:D92"/>
    <mergeCell ref="B108:D108"/>
    <mergeCell ref="A113:A116"/>
    <mergeCell ref="A117:D117"/>
    <mergeCell ref="A67:A72"/>
    <mergeCell ref="B70:B72"/>
    <mergeCell ref="B93:D93"/>
    <mergeCell ref="A95:A96"/>
    <mergeCell ref="A98:A99"/>
    <mergeCell ref="A101:A103"/>
    <mergeCell ref="A105:A106"/>
    <mergeCell ref="B107:D107"/>
  </mergeCells>
  <pageMargins left="0.9055118110236221" right="0" top="0.74803149606299213" bottom="0.35433070866141736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1"/>
  <sheetViews>
    <sheetView workbookViewId="0">
      <selection activeCell="E196" sqref="E196"/>
    </sheetView>
  </sheetViews>
  <sheetFormatPr defaultColWidth="11.42578125" defaultRowHeight="12.75" x14ac:dyDescent="0.2"/>
  <cols>
    <col min="1" max="1" width="5.7109375" style="464" customWidth="1"/>
    <col min="2" max="2" width="7" style="464" customWidth="1"/>
    <col min="3" max="3" width="7.42578125" style="464" customWidth="1"/>
    <col min="4" max="4" width="11.42578125" style="464" customWidth="1"/>
    <col min="5" max="5" width="34.85546875" style="464" customWidth="1"/>
    <col min="6" max="6" width="12.28515625" style="610" customWidth="1"/>
    <col min="7" max="8" width="12" style="468" customWidth="1"/>
    <col min="9" max="64" width="11.5703125" style="466" customWidth="1"/>
    <col min="65" max="69" width="11.42578125" style="466"/>
    <col min="70" max="70" width="5.7109375" style="466" customWidth="1"/>
    <col min="71" max="71" width="7" style="466" customWidth="1"/>
    <col min="72" max="72" width="7.42578125" style="466" customWidth="1"/>
    <col min="73" max="73" width="13" style="466" customWidth="1"/>
    <col min="74" max="74" width="48.5703125" style="466" customWidth="1"/>
    <col min="75" max="75" width="13.5703125" style="466" customWidth="1"/>
    <col min="76" max="320" width="11.5703125" style="466" customWidth="1"/>
    <col min="321" max="325" width="11.42578125" style="466"/>
    <col min="326" max="326" width="5.7109375" style="466" customWidth="1"/>
    <col min="327" max="327" width="7" style="466" customWidth="1"/>
    <col min="328" max="328" width="7.42578125" style="466" customWidth="1"/>
    <col min="329" max="329" width="13" style="466" customWidth="1"/>
    <col min="330" max="330" width="48.5703125" style="466" customWidth="1"/>
    <col min="331" max="331" width="13.5703125" style="466" customWidth="1"/>
    <col min="332" max="576" width="11.5703125" style="466" customWidth="1"/>
    <col min="577" max="581" width="11.42578125" style="466"/>
    <col min="582" max="582" width="5.7109375" style="466" customWidth="1"/>
    <col min="583" max="583" width="7" style="466" customWidth="1"/>
    <col min="584" max="584" width="7.42578125" style="466" customWidth="1"/>
    <col min="585" max="585" width="13" style="466" customWidth="1"/>
    <col min="586" max="586" width="48.5703125" style="466" customWidth="1"/>
    <col min="587" max="587" width="13.5703125" style="466" customWidth="1"/>
    <col min="588" max="832" width="11.5703125" style="466" customWidth="1"/>
    <col min="833" max="837" width="11.42578125" style="466"/>
    <col min="838" max="838" width="5.7109375" style="466" customWidth="1"/>
    <col min="839" max="839" width="7" style="466" customWidth="1"/>
    <col min="840" max="840" width="7.42578125" style="466" customWidth="1"/>
    <col min="841" max="841" width="13" style="466" customWidth="1"/>
    <col min="842" max="842" width="48.5703125" style="466" customWidth="1"/>
    <col min="843" max="843" width="13.5703125" style="466" customWidth="1"/>
    <col min="844" max="1088" width="11.5703125" style="466" customWidth="1"/>
    <col min="1089" max="1093" width="11.42578125" style="466"/>
    <col min="1094" max="1094" width="5.7109375" style="466" customWidth="1"/>
    <col min="1095" max="1095" width="7" style="466" customWidth="1"/>
    <col min="1096" max="1096" width="7.42578125" style="466" customWidth="1"/>
    <col min="1097" max="1097" width="13" style="466" customWidth="1"/>
    <col min="1098" max="1098" width="48.5703125" style="466" customWidth="1"/>
    <col min="1099" max="1099" width="13.5703125" style="466" customWidth="1"/>
    <col min="1100" max="1344" width="11.5703125" style="466" customWidth="1"/>
    <col min="1345" max="1349" width="11.42578125" style="466"/>
    <col min="1350" max="1350" width="5.7109375" style="466" customWidth="1"/>
    <col min="1351" max="1351" width="7" style="466" customWidth="1"/>
    <col min="1352" max="1352" width="7.42578125" style="466" customWidth="1"/>
    <col min="1353" max="1353" width="13" style="466" customWidth="1"/>
    <col min="1354" max="1354" width="48.5703125" style="466" customWidth="1"/>
    <col min="1355" max="1355" width="13.5703125" style="466" customWidth="1"/>
    <col min="1356" max="1600" width="11.5703125" style="466" customWidth="1"/>
    <col min="1601" max="1605" width="11.42578125" style="466"/>
    <col min="1606" max="1606" width="5.7109375" style="466" customWidth="1"/>
    <col min="1607" max="1607" width="7" style="466" customWidth="1"/>
    <col min="1608" max="1608" width="7.42578125" style="466" customWidth="1"/>
    <col min="1609" max="1609" width="13" style="466" customWidth="1"/>
    <col min="1610" max="1610" width="48.5703125" style="466" customWidth="1"/>
    <col min="1611" max="1611" width="13.5703125" style="466" customWidth="1"/>
    <col min="1612" max="1856" width="11.5703125" style="466" customWidth="1"/>
    <col min="1857" max="1861" width="11.42578125" style="466"/>
    <col min="1862" max="1862" width="5.7109375" style="466" customWidth="1"/>
    <col min="1863" max="1863" width="7" style="466" customWidth="1"/>
    <col min="1864" max="1864" width="7.42578125" style="466" customWidth="1"/>
    <col min="1865" max="1865" width="13" style="466" customWidth="1"/>
    <col min="1866" max="1866" width="48.5703125" style="466" customWidth="1"/>
    <col min="1867" max="1867" width="13.5703125" style="466" customWidth="1"/>
    <col min="1868" max="2112" width="11.5703125" style="466" customWidth="1"/>
    <col min="2113" max="2117" width="11.42578125" style="466"/>
    <col min="2118" max="2118" width="5.7109375" style="466" customWidth="1"/>
    <col min="2119" max="2119" width="7" style="466" customWidth="1"/>
    <col min="2120" max="2120" width="7.42578125" style="466" customWidth="1"/>
    <col min="2121" max="2121" width="13" style="466" customWidth="1"/>
    <col min="2122" max="2122" width="48.5703125" style="466" customWidth="1"/>
    <col min="2123" max="2123" width="13.5703125" style="466" customWidth="1"/>
    <col min="2124" max="2368" width="11.5703125" style="466" customWidth="1"/>
    <col min="2369" max="2373" width="11.42578125" style="466"/>
    <col min="2374" max="2374" width="5.7109375" style="466" customWidth="1"/>
    <col min="2375" max="2375" width="7" style="466" customWidth="1"/>
    <col min="2376" max="2376" width="7.42578125" style="466" customWidth="1"/>
    <col min="2377" max="2377" width="13" style="466" customWidth="1"/>
    <col min="2378" max="2378" width="48.5703125" style="466" customWidth="1"/>
    <col min="2379" max="2379" width="13.5703125" style="466" customWidth="1"/>
    <col min="2380" max="2624" width="11.5703125" style="466" customWidth="1"/>
    <col min="2625" max="2629" width="11.42578125" style="466"/>
    <col min="2630" max="2630" width="5.7109375" style="466" customWidth="1"/>
    <col min="2631" max="2631" width="7" style="466" customWidth="1"/>
    <col min="2632" max="2632" width="7.42578125" style="466" customWidth="1"/>
    <col min="2633" max="2633" width="13" style="466" customWidth="1"/>
    <col min="2634" max="2634" width="48.5703125" style="466" customWidth="1"/>
    <col min="2635" max="2635" width="13.5703125" style="466" customWidth="1"/>
    <col min="2636" max="2880" width="11.5703125" style="466" customWidth="1"/>
    <col min="2881" max="2885" width="11.42578125" style="466"/>
    <col min="2886" max="2886" width="5.7109375" style="466" customWidth="1"/>
    <col min="2887" max="2887" width="7" style="466" customWidth="1"/>
    <col min="2888" max="2888" width="7.42578125" style="466" customWidth="1"/>
    <col min="2889" max="2889" width="13" style="466" customWidth="1"/>
    <col min="2890" max="2890" width="48.5703125" style="466" customWidth="1"/>
    <col min="2891" max="2891" width="13.5703125" style="466" customWidth="1"/>
    <col min="2892" max="3136" width="11.5703125" style="466" customWidth="1"/>
    <col min="3137" max="3141" width="11.42578125" style="466"/>
    <col min="3142" max="3142" width="5.7109375" style="466" customWidth="1"/>
    <col min="3143" max="3143" width="7" style="466" customWidth="1"/>
    <col min="3144" max="3144" width="7.42578125" style="466" customWidth="1"/>
    <col min="3145" max="3145" width="13" style="466" customWidth="1"/>
    <col min="3146" max="3146" width="48.5703125" style="466" customWidth="1"/>
    <col min="3147" max="3147" width="13.5703125" style="466" customWidth="1"/>
    <col min="3148" max="3392" width="11.5703125" style="466" customWidth="1"/>
    <col min="3393" max="3397" width="11.42578125" style="466"/>
    <col min="3398" max="3398" width="5.7109375" style="466" customWidth="1"/>
    <col min="3399" max="3399" width="7" style="466" customWidth="1"/>
    <col min="3400" max="3400" width="7.42578125" style="466" customWidth="1"/>
    <col min="3401" max="3401" width="13" style="466" customWidth="1"/>
    <col min="3402" max="3402" width="48.5703125" style="466" customWidth="1"/>
    <col min="3403" max="3403" width="13.5703125" style="466" customWidth="1"/>
    <col min="3404" max="3648" width="11.5703125" style="466" customWidth="1"/>
    <col min="3649" max="3653" width="11.42578125" style="466"/>
    <col min="3654" max="3654" width="5.7109375" style="466" customWidth="1"/>
    <col min="3655" max="3655" width="7" style="466" customWidth="1"/>
    <col min="3656" max="3656" width="7.42578125" style="466" customWidth="1"/>
    <col min="3657" max="3657" width="13" style="466" customWidth="1"/>
    <col min="3658" max="3658" width="48.5703125" style="466" customWidth="1"/>
    <col min="3659" max="3659" width="13.5703125" style="466" customWidth="1"/>
    <col min="3660" max="3904" width="11.5703125" style="466" customWidth="1"/>
    <col min="3905" max="3909" width="11.42578125" style="466"/>
    <col min="3910" max="3910" width="5.7109375" style="466" customWidth="1"/>
    <col min="3911" max="3911" width="7" style="466" customWidth="1"/>
    <col min="3912" max="3912" width="7.42578125" style="466" customWidth="1"/>
    <col min="3913" max="3913" width="13" style="466" customWidth="1"/>
    <col min="3914" max="3914" width="48.5703125" style="466" customWidth="1"/>
    <col min="3915" max="3915" width="13.5703125" style="466" customWidth="1"/>
    <col min="3916" max="4160" width="11.5703125" style="466" customWidth="1"/>
    <col min="4161" max="4165" width="11.42578125" style="466"/>
    <col min="4166" max="4166" width="5.7109375" style="466" customWidth="1"/>
    <col min="4167" max="4167" width="7" style="466" customWidth="1"/>
    <col min="4168" max="4168" width="7.42578125" style="466" customWidth="1"/>
    <col min="4169" max="4169" width="13" style="466" customWidth="1"/>
    <col min="4170" max="4170" width="48.5703125" style="466" customWidth="1"/>
    <col min="4171" max="4171" width="13.5703125" style="466" customWidth="1"/>
    <col min="4172" max="4416" width="11.5703125" style="466" customWidth="1"/>
    <col min="4417" max="4421" width="11.42578125" style="466"/>
    <col min="4422" max="4422" width="5.7109375" style="466" customWidth="1"/>
    <col min="4423" max="4423" width="7" style="466" customWidth="1"/>
    <col min="4424" max="4424" width="7.42578125" style="466" customWidth="1"/>
    <col min="4425" max="4425" width="13" style="466" customWidth="1"/>
    <col min="4426" max="4426" width="48.5703125" style="466" customWidth="1"/>
    <col min="4427" max="4427" width="13.5703125" style="466" customWidth="1"/>
    <col min="4428" max="4672" width="11.5703125" style="466" customWidth="1"/>
    <col min="4673" max="4677" width="11.42578125" style="466"/>
    <col min="4678" max="4678" width="5.7109375" style="466" customWidth="1"/>
    <col min="4679" max="4679" width="7" style="466" customWidth="1"/>
    <col min="4680" max="4680" width="7.42578125" style="466" customWidth="1"/>
    <col min="4681" max="4681" width="13" style="466" customWidth="1"/>
    <col min="4682" max="4682" width="48.5703125" style="466" customWidth="1"/>
    <col min="4683" max="4683" width="13.5703125" style="466" customWidth="1"/>
    <col min="4684" max="4928" width="11.5703125" style="466" customWidth="1"/>
    <col min="4929" max="4933" width="11.42578125" style="466"/>
    <col min="4934" max="4934" width="5.7109375" style="466" customWidth="1"/>
    <col min="4935" max="4935" width="7" style="466" customWidth="1"/>
    <col min="4936" max="4936" width="7.42578125" style="466" customWidth="1"/>
    <col min="4937" max="4937" width="13" style="466" customWidth="1"/>
    <col min="4938" max="4938" width="48.5703125" style="466" customWidth="1"/>
    <col min="4939" max="4939" width="13.5703125" style="466" customWidth="1"/>
    <col min="4940" max="5184" width="11.5703125" style="466" customWidth="1"/>
    <col min="5185" max="5189" width="11.42578125" style="466"/>
    <col min="5190" max="5190" width="5.7109375" style="466" customWidth="1"/>
    <col min="5191" max="5191" width="7" style="466" customWidth="1"/>
    <col min="5192" max="5192" width="7.42578125" style="466" customWidth="1"/>
    <col min="5193" max="5193" width="13" style="466" customWidth="1"/>
    <col min="5194" max="5194" width="48.5703125" style="466" customWidth="1"/>
    <col min="5195" max="5195" width="13.5703125" style="466" customWidth="1"/>
    <col min="5196" max="5440" width="11.5703125" style="466" customWidth="1"/>
    <col min="5441" max="5445" width="11.42578125" style="466"/>
    <col min="5446" max="5446" width="5.7109375" style="466" customWidth="1"/>
    <col min="5447" max="5447" width="7" style="466" customWidth="1"/>
    <col min="5448" max="5448" width="7.42578125" style="466" customWidth="1"/>
    <col min="5449" max="5449" width="13" style="466" customWidth="1"/>
    <col min="5450" max="5450" width="48.5703125" style="466" customWidth="1"/>
    <col min="5451" max="5451" width="13.5703125" style="466" customWidth="1"/>
    <col min="5452" max="5696" width="11.5703125" style="466" customWidth="1"/>
    <col min="5697" max="5701" width="11.42578125" style="466"/>
    <col min="5702" max="5702" width="5.7109375" style="466" customWidth="1"/>
    <col min="5703" max="5703" width="7" style="466" customWidth="1"/>
    <col min="5704" max="5704" width="7.42578125" style="466" customWidth="1"/>
    <col min="5705" max="5705" width="13" style="466" customWidth="1"/>
    <col min="5706" max="5706" width="48.5703125" style="466" customWidth="1"/>
    <col min="5707" max="5707" width="13.5703125" style="466" customWidth="1"/>
    <col min="5708" max="5952" width="11.5703125" style="466" customWidth="1"/>
    <col min="5953" max="5957" width="11.42578125" style="466"/>
    <col min="5958" max="5958" width="5.7109375" style="466" customWidth="1"/>
    <col min="5959" max="5959" width="7" style="466" customWidth="1"/>
    <col min="5960" max="5960" width="7.42578125" style="466" customWidth="1"/>
    <col min="5961" max="5961" width="13" style="466" customWidth="1"/>
    <col min="5962" max="5962" width="48.5703125" style="466" customWidth="1"/>
    <col min="5963" max="5963" width="13.5703125" style="466" customWidth="1"/>
    <col min="5964" max="6208" width="11.5703125" style="466" customWidth="1"/>
    <col min="6209" max="6213" width="11.42578125" style="466"/>
    <col min="6214" max="6214" width="5.7109375" style="466" customWidth="1"/>
    <col min="6215" max="6215" width="7" style="466" customWidth="1"/>
    <col min="6216" max="6216" width="7.42578125" style="466" customWidth="1"/>
    <col min="6217" max="6217" width="13" style="466" customWidth="1"/>
    <col min="6218" max="6218" width="48.5703125" style="466" customWidth="1"/>
    <col min="6219" max="6219" width="13.5703125" style="466" customWidth="1"/>
    <col min="6220" max="6464" width="11.5703125" style="466" customWidth="1"/>
    <col min="6465" max="6469" width="11.42578125" style="466"/>
    <col min="6470" max="6470" width="5.7109375" style="466" customWidth="1"/>
    <col min="6471" max="6471" width="7" style="466" customWidth="1"/>
    <col min="6472" max="6472" width="7.42578125" style="466" customWidth="1"/>
    <col min="6473" max="6473" width="13" style="466" customWidth="1"/>
    <col min="6474" max="6474" width="48.5703125" style="466" customWidth="1"/>
    <col min="6475" max="6475" width="13.5703125" style="466" customWidth="1"/>
    <col min="6476" max="6720" width="11.5703125" style="466" customWidth="1"/>
    <col min="6721" max="6725" width="11.42578125" style="466"/>
    <col min="6726" max="6726" width="5.7109375" style="466" customWidth="1"/>
    <col min="6727" max="6727" width="7" style="466" customWidth="1"/>
    <col min="6728" max="6728" width="7.42578125" style="466" customWidth="1"/>
    <col min="6729" max="6729" width="13" style="466" customWidth="1"/>
    <col min="6730" max="6730" width="48.5703125" style="466" customWidth="1"/>
    <col min="6731" max="6731" width="13.5703125" style="466" customWidth="1"/>
    <col min="6732" max="6976" width="11.5703125" style="466" customWidth="1"/>
    <col min="6977" max="6981" width="11.42578125" style="466"/>
    <col min="6982" max="6982" width="5.7109375" style="466" customWidth="1"/>
    <col min="6983" max="6983" width="7" style="466" customWidth="1"/>
    <col min="6984" max="6984" width="7.42578125" style="466" customWidth="1"/>
    <col min="6985" max="6985" width="13" style="466" customWidth="1"/>
    <col min="6986" max="6986" width="48.5703125" style="466" customWidth="1"/>
    <col min="6987" max="6987" width="13.5703125" style="466" customWidth="1"/>
    <col min="6988" max="7232" width="11.5703125" style="466" customWidth="1"/>
    <col min="7233" max="7237" width="11.42578125" style="466"/>
    <col min="7238" max="7238" width="5.7109375" style="466" customWidth="1"/>
    <col min="7239" max="7239" width="7" style="466" customWidth="1"/>
    <col min="7240" max="7240" width="7.42578125" style="466" customWidth="1"/>
    <col min="7241" max="7241" width="13" style="466" customWidth="1"/>
    <col min="7242" max="7242" width="48.5703125" style="466" customWidth="1"/>
    <col min="7243" max="7243" width="13.5703125" style="466" customWidth="1"/>
    <col min="7244" max="7488" width="11.5703125" style="466" customWidth="1"/>
    <col min="7489" max="7493" width="11.42578125" style="466"/>
    <col min="7494" max="7494" width="5.7109375" style="466" customWidth="1"/>
    <col min="7495" max="7495" width="7" style="466" customWidth="1"/>
    <col min="7496" max="7496" width="7.42578125" style="466" customWidth="1"/>
    <col min="7497" max="7497" width="13" style="466" customWidth="1"/>
    <col min="7498" max="7498" width="48.5703125" style="466" customWidth="1"/>
    <col min="7499" max="7499" width="13.5703125" style="466" customWidth="1"/>
    <col min="7500" max="7744" width="11.5703125" style="466" customWidth="1"/>
    <col min="7745" max="7749" width="11.42578125" style="466"/>
    <col min="7750" max="7750" width="5.7109375" style="466" customWidth="1"/>
    <col min="7751" max="7751" width="7" style="466" customWidth="1"/>
    <col min="7752" max="7752" width="7.42578125" style="466" customWidth="1"/>
    <col min="7753" max="7753" width="13" style="466" customWidth="1"/>
    <col min="7754" max="7754" width="48.5703125" style="466" customWidth="1"/>
    <col min="7755" max="7755" width="13.5703125" style="466" customWidth="1"/>
    <col min="7756" max="8000" width="11.5703125" style="466" customWidth="1"/>
    <col min="8001" max="8005" width="11.42578125" style="466"/>
    <col min="8006" max="8006" width="5.7109375" style="466" customWidth="1"/>
    <col min="8007" max="8007" width="7" style="466" customWidth="1"/>
    <col min="8008" max="8008" width="7.42578125" style="466" customWidth="1"/>
    <col min="8009" max="8009" width="13" style="466" customWidth="1"/>
    <col min="8010" max="8010" width="48.5703125" style="466" customWidth="1"/>
    <col min="8011" max="8011" width="13.5703125" style="466" customWidth="1"/>
    <col min="8012" max="8256" width="11.5703125" style="466" customWidth="1"/>
    <col min="8257" max="8261" width="11.42578125" style="466"/>
    <col min="8262" max="8262" width="5.7109375" style="466" customWidth="1"/>
    <col min="8263" max="8263" width="7" style="466" customWidth="1"/>
    <col min="8264" max="8264" width="7.42578125" style="466" customWidth="1"/>
    <col min="8265" max="8265" width="13" style="466" customWidth="1"/>
    <col min="8266" max="8266" width="48.5703125" style="466" customWidth="1"/>
    <col min="8267" max="8267" width="13.5703125" style="466" customWidth="1"/>
    <col min="8268" max="8512" width="11.5703125" style="466" customWidth="1"/>
    <col min="8513" max="8517" width="11.42578125" style="466"/>
    <col min="8518" max="8518" width="5.7109375" style="466" customWidth="1"/>
    <col min="8519" max="8519" width="7" style="466" customWidth="1"/>
    <col min="8520" max="8520" width="7.42578125" style="466" customWidth="1"/>
    <col min="8521" max="8521" width="13" style="466" customWidth="1"/>
    <col min="8522" max="8522" width="48.5703125" style="466" customWidth="1"/>
    <col min="8523" max="8523" width="13.5703125" style="466" customWidth="1"/>
    <col min="8524" max="8768" width="11.5703125" style="466" customWidth="1"/>
    <col min="8769" max="8773" width="11.42578125" style="466"/>
    <col min="8774" max="8774" width="5.7109375" style="466" customWidth="1"/>
    <col min="8775" max="8775" width="7" style="466" customWidth="1"/>
    <col min="8776" max="8776" width="7.42578125" style="466" customWidth="1"/>
    <col min="8777" max="8777" width="13" style="466" customWidth="1"/>
    <col min="8778" max="8778" width="48.5703125" style="466" customWidth="1"/>
    <col min="8779" max="8779" width="13.5703125" style="466" customWidth="1"/>
    <col min="8780" max="9024" width="11.5703125" style="466" customWidth="1"/>
    <col min="9025" max="9029" width="11.42578125" style="466"/>
    <col min="9030" max="9030" width="5.7109375" style="466" customWidth="1"/>
    <col min="9031" max="9031" width="7" style="466" customWidth="1"/>
    <col min="9032" max="9032" width="7.42578125" style="466" customWidth="1"/>
    <col min="9033" max="9033" width="13" style="466" customWidth="1"/>
    <col min="9034" max="9034" width="48.5703125" style="466" customWidth="1"/>
    <col min="9035" max="9035" width="13.5703125" style="466" customWidth="1"/>
    <col min="9036" max="9280" width="11.5703125" style="466" customWidth="1"/>
    <col min="9281" max="9285" width="11.42578125" style="466"/>
    <col min="9286" max="9286" width="5.7109375" style="466" customWidth="1"/>
    <col min="9287" max="9287" width="7" style="466" customWidth="1"/>
    <col min="9288" max="9288" width="7.42578125" style="466" customWidth="1"/>
    <col min="9289" max="9289" width="13" style="466" customWidth="1"/>
    <col min="9290" max="9290" width="48.5703125" style="466" customWidth="1"/>
    <col min="9291" max="9291" width="13.5703125" style="466" customWidth="1"/>
    <col min="9292" max="9536" width="11.5703125" style="466" customWidth="1"/>
    <col min="9537" max="9541" width="11.42578125" style="466"/>
    <col min="9542" max="9542" width="5.7109375" style="466" customWidth="1"/>
    <col min="9543" max="9543" width="7" style="466" customWidth="1"/>
    <col min="9544" max="9544" width="7.42578125" style="466" customWidth="1"/>
    <col min="9545" max="9545" width="13" style="466" customWidth="1"/>
    <col min="9546" max="9546" width="48.5703125" style="466" customWidth="1"/>
    <col min="9547" max="9547" width="13.5703125" style="466" customWidth="1"/>
    <col min="9548" max="9792" width="11.5703125" style="466" customWidth="1"/>
    <col min="9793" max="9797" width="11.42578125" style="466"/>
    <col min="9798" max="9798" width="5.7109375" style="466" customWidth="1"/>
    <col min="9799" max="9799" width="7" style="466" customWidth="1"/>
    <col min="9800" max="9800" width="7.42578125" style="466" customWidth="1"/>
    <col min="9801" max="9801" width="13" style="466" customWidth="1"/>
    <col min="9802" max="9802" width="48.5703125" style="466" customWidth="1"/>
    <col min="9803" max="9803" width="13.5703125" style="466" customWidth="1"/>
    <col min="9804" max="10048" width="11.5703125" style="466" customWidth="1"/>
    <col min="10049" max="10053" width="11.42578125" style="466"/>
    <col min="10054" max="10054" width="5.7109375" style="466" customWidth="1"/>
    <col min="10055" max="10055" width="7" style="466" customWidth="1"/>
    <col min="10056" max="10056" width="7.42578125" style="466" customWidth="1"/>
    <col min="10057" max="10057" width="13" style="466" customWidth="1"/>
    <col min="10058" max="10058" width="48.5703125" style="466" customWidth="1"/>
    <col min="10059" max="10059" width="13.5703125" style="466" customWidth="1"/>
    <col min="10060" max="10304" width="11.5703125" style="466" customWidth="1"/>
    <col min="10305" max="10309" width="11.42578125" style="466"/>
    <col min="10310" max="10310" width="5.7109375" style="466" customWidth="1"/>
    <col min="10311" max="10311" width="7" style="466" customWidth="1"/>
    <col min="10312" max="10312" width="7.42578125" style="466" customWidth="1"/>
    <col min="10313" max="10313" width="13" style="466" customWidth="1"/>
    <col min="10314" max="10314" width="48.5703125" style="466" customWidth="1"/>
    <col min="10315" max="10315" width="13.5703125" style="466" customWidth="1"/>
    <col min="10316" max="10560" width="11.5703125" style="466" customWidth="1"/>
    <col min="10561" max="10565" width="11.42578125" style="466"/>
    <col min="10566" max="10566" width="5.7109375" style="466" customWidth="1"/>
    <col min="10567" max="10567" width="7" style="466" customWidth="1"/>
    <col min="10568" max="10568" width="7.42578125" style="466" customWidth="1"/>
    <col min="10569" max="10569" width="13" style="466" customWidth="1"/>
    <col min="10570" max="10570" width="48.5703125" style="466" customWidth="1"/>
    <col min="10571" max="10571" width="13.5703125" style="466" customWidth="1"/>
    <col min="10572" max="10816" width="11.5703125" style="466" customWidth="1"/>
    <col min="10817" max="10821" width="11.42578125" style="466"/>
    <col min="10822" max="10822" width="5.7109375" style="466" customWidth="1"/>
    <col min="10823" max="10823" width="7" style="466" customWidth="1"/>
    <col min="10824" max="10824" width="7.42578125" style="466" customWidth="1"/>
    <col min="10825" max="10825" width="13" style="466" customWidth="1"/>
    <col min="10826" max="10826" width="48.5703125" style="466" customWidth="1"/>
    <col min="10827" max="10827" width="13.5703125" style="466" customWidth="1"/>
    <col min="10828" max="11072" width="11.5703125" style="466" customWidth="1"/>
    <col min="11073" max="11077" width="11.42578125" style="466"/>
    <col min="11078" max="11078" width="5.7109375" style="466" customWidth="1"/>
    <col min="11079" max="11079" width="7" style="466" customWidth="1"/>
    <col min="11080" max="11080" width="7.42578125" style="466" customWidth="1"/>
    <col min="11081" max="11081" width="13" style="466" customWidth="1"/>
    <col min="11082" max="11082" width="48.5703125" style="466" customWidth="1"/>
    <col min="11083" max="11083" width="13.5703125" style="466" customWidth="1"/>
    <col min="11084" max="11328" width="11.5703125" style="466" customWidth="1"/>
    <col min="11329" max="11333" width="11.42578125" style="466"/>
    <col min="11334" max="11334" width="5.7109375" style="466" customWidth="1"/>
    <col min="11335" max="11335" width="7" style="466" customWidth="1"/>
    <col min="11336" max="11336" width="7.42578125" style="466" customWidth="1"/>
    <col min="11337" max="11337" width="13" style="466" customWidth="1"/>
    <col min="11338" max="11338" width="48.5703125" style="466" customWidth="1"/>
    <col min="11339" max="11339" width="13.5703125" style="466" customWidth="1"/>
    <col min="11340" max="11584" width="11.5703125" style="466" customWidth="1"/>
    <col min="11585" max="11589" width="11.42578125" style="466"/>
    <col min="11590" max="11590" width="5.7109375" style="466" customWidth="1"/>
    <col min="11591" max="11591" width="7" style="466" customWidth="1"/>
    <col min="11592" max="11592" width="7.42578125" style="466" customWidth="1"/>
    <col min="11593" max="11593" width="13" style="466" customWidth="1"/>
    <col min="11594" max="11594" width="48.5703125" style="466" customWidth="1"/>
    <col min="11595" max="11595" width="13.5703125" style="466" customWidth="1"/>
    <col min="11596" max="11840" width="11.5703125" style="466" customWidth="1"/>
    <col min="11841" max="11845" width="11.42578125" style="466"/>
    <col min="11846" max="11846" width="5.7109375" style="466" customWidth="1"/>
    <col min="11847" max="11847" width="7" style="466" customWidth="1"/>
    <col min="11848" max="11848" width="7.42578125" style="466" customWidth="1"/>
    <col min="11849" max="11849" width="13" style="466" customWidth="1"/>
    <col min="11850" max="11850" width="48.5703125" style="466" customWidth="1"/>
    <col min="11851" max="11851" width="13.5703125" style="466" customWidth="1"/>
    <col min="11852" max="12096" width="11.5703125" style="466" customWidth="1"/>
    <col min="12097" max="12101" width="11.42578125" style="466"/>
    <col min="12102" max="12102" width="5.7109375" style="466" customWidth="1"/>
    <col min="12103" max="12103" width="7" style="466" customWidth="1"/>
    <col min="12104" max="12104" width="7.42578125" style="466" customWidth="1"/>
    <col min="12105" max="12105" width="13" style="466" customWidth="1"/>
    <col min="12106" max="12106" width="48.5703125" style="466" customWidth="1"/>
    <col min="12107" max="12107" width="13.5703125" style="466" customWidth="1"/>
    <col min="12108" max="12352" width="11.5703125" style="466" customWidth="1"/>
    <col min="12353" max="12357" width="11.42578125" style="466"/>
    <col min="12358" max="12358" width="5.7109375" style="466" customWidth="1"/>
    <col min="12359" max="12359" width="7" style="466" customWidth="1"/>
    <col min="12360" max="12360" width="7.42578125" style="466" customWidth="1"/>
    <col min="12361" max="12361" width="13" style="466" customWidth="1"/>
    <col min="12362" max="12362" width="48.5703125" style="466" customWidth="1"/>
    <col min="12363" max="12363" width="13.5703125" style="466" customWidth="1"/>
    <col min="12364" max="12608" width="11.5703125" style="466" customWidth="1"/>
    <col min="12609" max="12613" width="11.42578125" style="466"/>
    <col min="12614" max="12614" width="5.7109375" style="466" customWidth="1"/>
    <col min="12615" max="12615" width="7" style="466" customWidth="1"/>
    <col min="12616" max="12616" width="7.42578125" style="466" customWidth="1"/>
    <col min="12617" max="12617" width="13" style="466" customWidth="1"/>
    <col min="12618" max="12618" width="48.5703125" style="466" customWidth="1"/>
    <col min="12619" max="12619" width="13.5703125" style="466" customWidth="1"/>
    <col min="12620" max="12864" width="11.5703125" style="466" customWidth="1"/>
    <col min="12865" max="12869" width="11.42578125" style="466"/>
    <col min="12870" max="12870" width="5.7109375" style="466" customWidth="1"/>
    <col min="12871" max="12871" width="7" style="466" customWidth="1"/>
    <col min="12872" max="12872" width="7.42578125" style="466" customWidth="1"/>
    <col min="12873" max="12873" width="13" style="466" customWidth="1"/>
    <col min="12874" max="12874" width="48.5703125" style="466" customWidth="1"/>
    <col min="12875" max="12875" width="13.5703125" style="466" customWidth="1"/>
    <col min="12876" max="13120" width="11.5703125" style="466" customWidth="1"/>
    <col min="13121" max="13125" width="11.42578125" style="466"/>
    <col min="13126" max="13126" width="5.7109375" style="466" customWidth="1"/>
    <col min="13127" max="13127" width="7" style="466" customWidth="1"/>
    <col min="13128" max="13128" width="7.42578125" style="466" customWidth="1"/>
    <col min="13129" max="13129" width="13" style="466" customWidth="1"/>
    <col min="13130" max="13130" width="48.5703125" style="466" customWidth="1"/>
    <col min="13131" max="13131" width="13.5703125" style="466" customWidth="1"/>
    <col min="13132" max="13376" width="11.5703125" style="466" customWidth="1"/>
    <col min="13377" max="13381" width="11.42578125" style="466"/>
    <col min="13382" max="13382" width="5.7109375" style="466" customWidth="1"/>
    <col min="13383" max="13383" width="7" style="466" customWidth="1"/>
    <col min="13384" max="13384" width="7.42578125" style="466" customWidth="1"/>
    <col min="13385" max="13385" width="13" style="466" customWidth="1"/>
    <col min="13386" max="13386" width="48.5703125" style="466" customWidth="1"/>
    <col min="13387" max="13387" width="13.5703125" style="466" customWidth="1"/>
    <col min="13388" max="13632" width="11.5703125" style="466" customWidth="1"/>
    <col min="13633" max="13637" width="11.42578125" style="466"/>
    <col min="13638" max="13638" width="5.7109375" style="466" customWidth="1"/>
    <col min="13639" max="13639" width="7" style="466" customWidth="1"/>
    <col min="13640" max="13640" width="7.42578125" style="466" customWidth="1"/>
    <col min="13641" max="13641" width="13" style="466" customWidth="1"/>
    <col min="13642" max="13642" width="48.5703125" style="466" customWidth="1"/>
    <col min="13643" max="13643" width="13.5703125" style="466" customWidth="1"/>
    <col min="13644" max="13888" width="11.5703125" style="466" customWidth="1"/>
    <col min="13889" max="13893" width="11.42578125" style="466"/>
    <col min="13894" max="13894" width="5.7109375" style="466" customWidth="1"/>
    <col min="13895" max="13895" width="7" style="466" customWidth="1"/>
    <col min="13896" max="13896" width="7.42578125" style="466" customWidth="1"/>
    <col min="13897" max="13897" width="13" style="466" customWidth="1"/>
    <col min="13898" max="13898" width="48.5703125" style="466" customWidth="1"/>
    <col min="13899" max="13899" width="13.5703125" style="466" customWidth="1"/>
    <col min="13900" max="14144" width="11.5703125" style="466" customWidth="1"/>
    <col min="14145" max="14149" width="11.42578125" style="466"/>
    <col min="14150" max="14150" width="5.7109375" style="466" customWidth="1"/>
    <col min="14151" max="14151" width="7" style="466" customWidth="1"/>
    <col min="14152" max="14152" width="7.42578125" style="466" customWidth="1"/>
    <col min="14153" max="14153" width="13" style="466" customWidth="1"/>
    <col min="14154" max="14154" width="48.5703125" style="466" customWidth="1"/>
    <col min="14155" max="14155" width="13.5703125" style="466" customWidth="1"/>
    <col min="14156" max="14400" width="11.5703125" style="466" customWidth="1"/>
    <col min="14401" max="14405" width="11.42578125" style="466"/>
    <col min="14406" max="14406" width="5.7109375" style="466" customWidth="1"/>
    <col min="14407" max="14407" width="7" style="466" customWidth="1"/>
    <col min="14408" max="14408" width="7.42578125" style="466" customWidth="1"/>
    <col min="14409" max="14409" width="13" style="466" customWidth="1"/>
    <col min="14410" max="14410" width="48.5703125" style="466" customWidth="1"/>
    <col min="14411" max="14411" width="13.5703125" style="466" customWidth="1"/>
    <col min="14412" max="14656" width="11.5703125" style="466" customWidth="1"/>
    <col min="14657" max="14661" width="11.42578125" style="466"/>
    <col min="14662" max="14662" width="5.7109375" style="466" customWidth="1"/>
    <col min="14663" max="14663" width="7" style="466" customWidth="1"/>
    <col min="14664" max="14664" width="7.42578125" style="466" customWidth="1"/>
    <col min="14665" max="14665" width="13" style="466" customWidth="1"/>
    <col min="14666" max="14666" width="48.5703125" style="466" customWidth="1"/>
    <col min="14667" max="14667" width="13.5703125" style="466" customWidth="1"/>
    <col min="14668" max="14912" width="11.5703125" style="466" customWidth="1"/>
    <col min="14913" max="14917" width="11.42578125" style="466"/>
    <col min="14918" max="14918" width="5.7109375" style="466" customWidth="1"/>
    <col min="14919" max="14919" width="7" style="466" customWidth="1"/>
    <col min="14920" max="14920" width="7.42578125" style="466" customWidth="1"/>
    <col min="14921" max="14921" width="13" style="466" customWidth="1"/>
    <col min="14922" max="14922" width="48.5703125" style="466" customWidth="1"/>
    <col min="14923" max="14923" width="13.5703125" style="466" customWidth="1"/>
    <col min="14924" max="15168" width="11.5703125" style="466" customWidth="1"/>
    <col min="15169" max="15173" width="11.42578125" style="466"/>
    <col min="15174" max="15174" width="5.7109375" style="466" customWidth="1"/>
    <col min="15175" max="15175" width="7" style="466" customWidth="1"/>
    <col min="15176" max="15176" width="7.42578125" style="466" customWidth="1"/>
    <col min="15177" max="15177" width="13" style="466" customWidth="1"/>
    <col min="15178" max="15178" width="48.5703125" style="466" customWidth="1"/>
    <col min="15179" max="15179" width="13.5703125" style="466" customWidth="1"/>
    <col min="15180" max="15424" width="11.5703125" style="466" customWidth="1"/>
    <col min="15425" max="16384" width="11.42578125" style="466"/>
  </cols>
  <sheetData>
    <row r="1" spans="1:8" ht="15" customHeight="1" x14ac:dyDescent="0.2">
      <c r="E1" s="465"/>
      <c r="F1" s="465" t="s">
        <v>606</v>
      </c>
      <c r="G1" s="465"/>
      <c r="H1" s="465"/>
    </row>
    <row r="2" spans="1:8" x14ac:dyDescent="0.2">
      <c r="F2" s="467" t="s">
        <v>63</v>
      </c>
    </row>
    <row r="3" spans="1:8" x14ac:dyDescent="0.2">
      <c r="F3" s="467" t="s">
        <v>64</v>
      </c>
    </row>
    <row r="5" spans="1:8" s="469" customFormat="1" ht="15" x14ac:dyDescent="0.2">
      <c r="A5" s="998" t="s">
        <v>135</v>
      </c>
      <c r="B5" s="998"/>
      <c r="C5" s="998"/>
      <c r="D5" s="998"/>
      <c r="E5" s="998"/>
      <c r="F5" s="998"/>
      <c r="G5" s="998"/>
      <c r="H5" s="998"/>
    </row>
    <row r="6" spans="1:8" s="469" customFormat="1" ht="9" customHeight="1" x14ac:dyDescent="0.2">
      <c r="A6" s="470"/>
      <c r="B6" s="470"/>
      <c r="C6" s="470"/>
      <c r="D6" s="470"/>
      <c r="E6" s="470"/>
      <c r="F6" s="470"/>
      <c r="G6" s="470"/>
      <c r="H6" s="470"/>
    </row>
    <row r="7" spans="1:8" ht="33.75" x14ac:dyDescent="0.2">
      <c r="A7" s="471" t="s">
        <v>2</v>
      </c>
      <c r="B7" s="472" t="s">
        <v>3</v>
      </c>
      <c r="C7" s="472" t="s">
        <v>136</v>
      </c>
      <c r="D7" s="472" t="s">
        <v>137</v>
      </c>
      <c r="E7" s="472" t="s">
        <v>67</v>
      </c>
      <c r="F7" s="473" t="s">
        <v>138</v>
      </c>
      <c r="G7" s="474" t="s">
        <v>8</v>
      </c>
      <c r="H7" s="473" t="s">
        <v>139</v>
      </c>
    </row>
    <row r="8" spans="1:8" s="480" customFormat="1" x14ac:dyDescent="0.2">
      <c r="A8" s="475" t="s">
        <v>10</v>
      </c>
      <c r="B8" s="476"/>
      <c r="C8" s="477"/>
      <c r="D8" s="477"/>
      <c r="E8" s="478" t="s">
        <v>11</v>
      </c>
      <c r="F8" s="479">
        <f>F9</f>
        <v>19541.55</v>
      </c>
      <c r="G8" s="479">
        <f t="shared" ref="G8:H8" si="0">G9</f>
        <v>-2000</v>
      </c>
      <c r="H8" s="479">
        <f t="shared" si="0"/>
        <v>17541.55</v>
      </c>
    </row>
    <row r="9" spans="1:8" s="480" customFormat="1" x14ac:dyDescent="0.2">
      <c r="A9" s="999"/>
      <c r="B9" s="481" t="s">
        <v>12</v>
      </c>
      <c r="C9" s="482"/>
      <c r="D9" s="482"/>
      <c r="E9" s="483" t="s">
        <v>13</v>
      </c>
      <c r="F9" s="484">
        <f>F10+F14+F17</f>
        <v>19541.55</v>
      </c>
      <c r="G9" s="484">
        <f t="shared" ref="G9:H9" si="1">G10+G14+G17</f>
        <v>-2000</v>
      </c>
      <c r="H9" s="484">
        <f t="shared" si="1"/>
        <v>17541.55</v>
      </c>
    </row>
    <row r="10" spans="1:8" s="480" customFormat="1" x14ac:dyDescent="0.2">
      <c r="A10" s="1000"/>
      <c r="B10" s="1002"/>
      <c r="C10" s="485" t="s">
        <v>140</v>
      </c>
      <c r="D10" s="486"/>
      <c r="E10" s="487" t="s">
        <v>18</v>
      </c>
      <c r="F10" s="488">
        <f>F11+F12+F13</f>
        <v>4541.55</v>
      </c>
      <c r="G10" s="488">
        <f t="shared" ref="G10:H10" si="2">G11+G12+G13</f>
        <v>-2000</v>
      </c>
      <c r="H10" s="488">
        <f t="shared" si="2"/>
        <v>2541.5500000000002</v>
      </c>
    </row>
    <row r="11" spans="1:8" s="494" customFormat="1" ht="22.5" x14ac:dyDescent="0.2">
      <c r="A11" s="1000"/>
      <c r="B11" s="1003"/>
      <c r="C11" s="1005"/>
      <c r="D11" s="489" t="s">
        <v>141</v>
      </c>
      <c r="E11" s="490" t="s">
        <v>142</v>
      </c>
      <c r="F11" s="491">
        <v>0</v>
      </c>
      <c r="G11" s="492"/>
      <c r="H11" s="493">
        <f>F11+G11</f>
        <v>0</v>
      </c>
    </row>
    <row r="12" spans="1:8" s="494" customFormat="1" ht="33.75" x14ac:dyDescent="0.2">
      <c r="A12" s="1000"/>
      <c r="B12" s="1003"/>
      <c r="C12" s="1006"/>
      <c r="D12" s="495" t="s">
        <v>143</v>
      </c>
      <c r="E12" s="496" t="s">
        <v>144</v>
      </c>
      <c r="F12" s="491">
        <v>2541.5500000000002</v>
      </c>
      <c r="G12" s="497"/>
      <c r="H12" s="493">
        <f t="shared" ref="H12:H13" si="3">F12+G12</f>
        <v>2541.5500000000002</v>
      </c>
    </row>
    <row r="13" spans="1:8" s="494" customFormat="1" x14ac:dyDescent="0.2">
      <c r="A13" s="1000"/>
      <c r="B13" s="1003"/>
      <c r="C13" s="1007"/>
      <c r="D13" s="489" t="s">
        <v>145</v>
      </c>
      <c r="E13" s="498" t="s">
        <v>146</v>
      </c>
      <c r="F13" s="499">
        <v>2000</v>
      </c>
      <c r="G13" s="500">
        <v>-2000</v>
      </c>
      <c r="H13" s="493">
        <f t="shared" si="3"/>
        <v>0</v>
      </c>
    </row>
    <row r="14" spans="1:8" s="494" customFormat="1" x14ac:dyDescent="0.2">
      <c r="A14" s="1000"/>
      <c r="B14" s="1003"/>
      <c r="C14" s="501" t="s">
        <v>147</v>
      </c>
      <c r="D14" s="501"/>
      <c r="E14" s="502" t="s">
        <v>19</v>
      </c>
      <c r="F14" s="503">
        <f>F15+F16</f>
        <v>15000</v>
      </c>
      <c r="G14" s="503">
        <f t="shared" ref="G14:H14" si="4">G15+G16</f>
        <v>0</v>
      </c>
      <c r="H14" s="503">
        <f t="shared" si="4"/>
        <v>15000</v>
      </c>
    </row>
    <row r="15" spans="1:8" s="494" customFormat="1" ht="33.75" x14ac:dyDescent="0.2">
      <c r="A15" s="1000"/>
      <c r="B15" s="1003"/>
      <c r="C15" s="504"/>
      <c r="D15" s="495" t="s">
        <v>143</v>
      </c>
      <c r="E15" s="496" t="s">
        <v>144</v>
      </c>
      <c r="F15" s="505">
        <v>10000</v>
      </c>
      <c r="G15" s="506"/>
      <c r="H15" s="493">
        <f>F15+G15</f>
        <v>10000</v>
      </c>
    </row>
    <row r="16" spans="1:8" s="494" customFormat="1" ht="22.5" x14ac:dyDescent="0.2">
      <c r="A16" s="1000"/>
      <c r="B16" s="1003"/>
      <c r="C16" s="504"/>
      <c r="D16" s="489" t="s">
        <v>148</v>
      </c>
      <c r="E16" s="507" t="s">
        <v>149</v>
      </c>
      <c r="F16" s="508">
        <v>5000</v>
      </c>
      <c r="G16" s="506"/>
      <c r="H16" s="493">
        <f>F16+G16</f>
        <v>5000</v>
      </c>
    </row>
    <row r="17" spans="1:8" s="494" customFormat="1" x14ac:dyDescent="0.2">
      <c r="A17" s="1000"/>
      <c r="B17" s="1003"/>
      <c r="C17" s="509" t="s">
        <v>150</v>
      </c>
      <c r="D17" s="510"/>
      <c r="E17" s="502" t="s">
        <v>151</v>
      </c>
      <c r="F17" s="503">
        <f>F18</f>
        <v>0</v>
      </c>
      <c r="G17" s="503">
        <f t="shared" ref="G17:H17" si="5">G18</f>
        <v>0</v>
      </c>
      <c r="H17" s="503">
        <f t="shared" si="5"/>
        <v>0</v>
      </c>
    </row>
    <row r="18" spans="1:8" s="494" customFormat="1" ht="33.75" x14ac:dyDescent="0.2">
      <c r="A18" s="1001"/>
      <c r="B18" s="1004"/>
      <c r="C18" s="504"/>
      <c r="D18" s="510" t="s">
        <v>152</v>
      </c>
      <c r="E18" s="511" t="s">
        <v>153</v>
      </c>
      <c r="F18" s="505">
        <v>0</v>
      </c>
      <c r="G18" s="512"/>
      <c r="H18" s="493">
        <f>F18+G18</f>
        <v>0</v>
      </c>
    </row>
    <row r="19" spans="1:8" s="480" customFormat="1" x14ac:dyDescent="0.2">
      <c r="A19" s="513" t="s">
        <v>154</v>
      </c>
      <c r="B19" s="514"/>
      <c r="C19" s="515"/>
      <c r="D19" s="514"/>
      <c r="E19" s="516" t="s">
        <v>155</v>
      </c>
      <c r="F19" s="517">
        <f>F20</f>
        <v>29027.75</v>
      </c>
      <c r="G19" s="517">
        <f t="shared" ref="G19:H19" si="6">G20</f>
        <v>0</v>
      </c>
      <c r="H19" s="517">
        <f t="shared" si="6"/>
        <v>29027.75</v>
      </c>
    </row>
    <row r="20" spans="1:8" s="480" customFormat="1" ht="15.75" x14ac:dyDescent="0.2">
      <c r="A20" s="518"/>
      <c r="B20" s="519" t="s">
        <v>156</v>
      </c>
      <c r="C20" s="520"/>
      <c r="D20" s="520"/>
      <c r="E20" s="521" t="s">
        <v>157</v>
      </c>
      <c r="F20" s="522">
        <f>F21+F30</f>
        <v>29027.75</v>
      </c>
      <c r="G20" s="522">
        <f t="shared" ref="G20:H20" si="7">G21+G30</f>
        <v>0</v>
      </c>
      <c r="H20" s="522">
        <f t="shared" si="7"/>
        <v>29027.75</v>
      </c>
    </row>
    <row r="21" spans="1:8" s="480" customFormat="1" x14ac:dyDescent="0.2">
      <c r="A21" s="523"/>
      <c r="B21" s="524"/>
      <c r="C21" s="525" t="s">
        <v>140</v>
      </c>
      <c r="D21" s="525"/>
      <c r="E21" s="526" t="s">
        <v>18</v>
      </c>
      <c r="F21" s="527">
        <f>SUM(F22:F29)</f>
        <v>17527.75</v>
      </c>
      <c r="G21" s="527">
        <f t="shared" ref="G21:H21" si="8">SUM(G22:G29)</f>
        <v>0</v>
      </c>
      <c r="H21" s="527">
        <f t="shared" si="8"/>
        <v>17527.75</v>
      </c>
    </row>
    <row r="22" spans="1:8" s="494" customFormat="1" x14ac:dyDescent="0.2">
      <c r="A22" s="528"/>
      <c r="B22" s="529"/>
      <c r="C22" s="530"/>
      <c r="D22" s="531" t="s">
        <v>158</v>
      </c>
      <c r="E22" s="532" t="s">
        <v>159</v>
      </c>
      <c r="F22" s="533">
        <v>3000</v>
      </c>
      <c r="G22" s="506"/>
      <c r="H22" s="534">
        <f>F22+G22</f>
        <v>3000</v>
      </c>
    </row>
    <row r="23" spans="1:8" s="494" customFormat="1" ht="22.5" x14ac:dyDescent="0.2">
      <c r="A23" s="528"/>
      <c r="B23" s="529"/>
      <c r="C23" s="530"/>
      <c r="D23" s="531" t="s">
        <v>141</v>
      </c>
      <c r="E23" s="532" t="s">
        <v>160</v>
      </c>
      <c r="F23" s="533">
        <v>1000</v>
      </c>
      <c r="G23" s="506"/>
      <c r="H23" s="534">
        <f t="shared" ref="H23:H29" si="9">F23+G23</f>
        <v>1000</v>
      </c>
    </row>
    <row r="24" spans="1:8" s="494" customFormat="1" ht="45" x14ac:dyDescent="0.2">
      <c r="A24" s="528"/>
      <c r="B24" s="529"/>
      <c r="C24" s="530"/>
      <c r="D24" s="535" t="s">
        <v>148</v>
      </c>
      <c r="E24" s="511" t="s">
        <v>161</v>
      </c>
      <c r="F24" s="536">
        <v>800</v>
      </c>
      <c r="G24" s="497"/>
      <c r="H24" s="534">
        <f t="shared" si="9"/>
        <v>800</v>
      </c>
    </row>
    <row r="25" spans="1:8" s="494" customFormat="1" ht="22.5" x14ac:dyDescent="0.2">
      <c r="A25" s="528"/>
      <c r="B25" s="529"/>
      <c r="C25" s="530"/>
      <c r="D25" s="535" t="s">
        <v>162</v>
      </c>
      <c r="E25" s="511" t="s">
        <v>163</v>
      </c>
      <c r="F25" s="536">
        <v>1500</v>
      </c>
      <c r="G25" s="506"/>
      <c r="H25" s="534">
        <f t="shared" si="9"/>
        <v>1500</v>
      </c>
    </row>
    <row r="26" spans="1:8" s="494" customFormat="1" ht="22.5" x14ac:dyDescent="0.2">
      <c r="A26" s="528"/>
      <c r="B26" s="529"/>
      <c r="C26" s="530"/>
      <c r="D26" s="535" t="s">
        <v>164</v>
      </c>
      <c r="E26" s="511" t="s">
        <v>165</v>
      </c>
      <c r="F26" s="536">
        <v>1000</v>
      </c>
      <c r="G26" s="506"/>
      <c r="H26" s="534">
        <f t="shared" si="9"/>
        <v>1000</v>
      </c>
    </row>
    <row r="27" spans="1:8" s="494" customFormat="1" ht="45" x14ac:dyDescent="0.2">
      <c r="A27" s="528"/>
      <c r="B27" s="529"/>
      <c r="C27" s="530"/>
      <c r="D27" s="535" t="s">
        <v>166</v>
      </c>
      <c r="E27" s="511" t="s">
        <v>167</v>
      </c>
      <c r="F27" s="536">
        <v>6889.85</v>
      </c>
      <c r="G27" s="506"/>
      <c r="H27" s="534">
        <f t="shared" si="9"/>
        <v>6889.85</v>
      </c>
    </row>
    <row r="28" spans="1:8" s="494" customFormat="1" x14ac:dyDescent="0.2">
      <c r="A28" s="528"/>
      <c r="B28" s="529"/>
      <c r="C28" s="530"/>
      <c r="D28" s="535" t="s">
        <v>168</v>
      </c>
      <c r="E28" s="511" t="s">
        <v>169</v>
      </c>
      <c r="F28" s="536">
        <v>2337.9</v>
      </c>
      <c r="G28" s="506"/>
      <c r="H28" s="534">
        <f t="shared" si="9"/>
        <v>2337.9</v>
      </c>
    </row>
    <row r="29" spans="1:8" s="494" customFormat="1" x14ac:dyDescent="0.2">
      <c r="A29" s="528"/>
      <c r="B29" s="529"/>
      <c r="C29" s="530"/>
      <c r="D29" s="535" t="s">
        <v>170</v>
      </c>
      <c r="E29" s="511" t="s">
        <v>171</v>
      </c>
      <c r="F29" s="536">
        <v>1000</v>
      </c>
      <c r="G29" s="506"/>
      <c r="H29" s="534">
        <f t="shared" si="9"/>
        <v>1000</v>
      </c>
    </row>
    <row r="30" spans="1:8" s="494" customFormat="1" x14ac:dyDescent="0.2">
      <c r="A30" s="528"/>
      <c r="B30" s="529"/>
      <c r="C30" s="525" t="s">
        <v>147</v>
      </c>
      <c r="D30" s="525"/>
      <c r="E30" s="526" t="s">
        <v>19</v>
      </c>
      <c r="F30" s="527">
        <f>SUM(F31:F37)</f>
        <v>11500</v>
      </c>
      <c r="G30" s="527">
        <f t="shared" ref="G30:H30" si="10">SUM(G31:G37)</f>
        <v>0</v>
      </c>
      <c r="H30" s="527">
        <f t="shared" si="10"/>
        <v>11500</v>
      </c>
    </row>
    <row r="31" spans="1:8" s="494" customFormat="1" ht="22.5" x14ac:dyDescent="0.2">
      <c r="A31" s="528"/>
      <c r="B31" s="529"/>
      <c r="C31" s="530"/>
      <c r="D31" s="531" t="s">
        <v>158</v>
      </c>
      <c r="E31" s="532" t="s">
        <v>172</v>
      </c>
      <c r="F31" s="533">
        <v>1000</v>
      </c>
      <c r="G31" s="506"/>
      <c r="H31" s="534">
        <f>F31+G31</f>
        <v>1000</v>
      </c>
    </row>
    <row r="32" spans="1:8" s="494" customFormat="1" x14ac:dyDescent="0.2">
      <c r="A32" s="528"/>
      <c r="B32" s="529"/>
      <c r="C32" s="530"/>
      <c r="D32" s="531" t="s">
        <v>143</v>
      </c>
      <c r="E32" s="532" t="s">
        <v>173</v>
      </c>
      <c r="F32" s="533">
        <v>3000</v>
      </c>
      <c r="G32" s="506"/>
      <c r="H32" s="534">
        <f t="shared" ref="H32:H37" si="11">F32+G32</f>
        <v>3000</v>
      </c>
    </row>
    <row r="33" spans="1:8" s="494" customFormat="1" ht="22.5" x14ac:dyDescent="0.2">
      <c r="A33" s="528"/>
      <c r="B33" s="529"/>
      <c r="C33" s="530"/>
      <c r="D33" s="535" t="s">
        <v>148</v>
      </c>
      <c r="E33" s="532" t="s">
        <v>174</v>
      </c>
      <c r="F33" s="537">
        <v>1500</v>
      </c>
      <c r="G33" s="500"/>
      <c r="H33" s="538">
        <f>F33+G33</f>
        <v>1500</v>
      </c>
    </row>
    <row r="34" spans="1:8" s="494" customFormat="1" x14ac:dyDescent="0.2">
      <c r="A34" s="528"/>
      <c r="B34" s="529"/>
      <c r="C34" s="530"/>
      <c r="D34" s="531" t="s">
        <v>175</v>
      </c>
      <c r="E34" s="532" t="s">
        <v>176</v>
      </c>
      <c r="F34" s="533">
        <v>1000</v>
      </c>
      <c r="G34" s="506"/>
      <c r="H34" s="534">
        <f t="shared" si="11"/>
        <v>1000</v>
      </c>
    </row>
    <row r="35" spans="1:8" s="494" customFormat="1" x14ac:dyDescent="0.2">
      <c r="A35" s="528"/>
      <c r="B35" s="529"/>
      <c r="C35" s="530"/>
      <c r="D35" s="531" t="s">
        <v>162</v>
      </c>
      <c r="E35" s="532" t="s">
        <v>177</v>
      </c>
      <c r="F35" s="533">
        <v>1500</v>
      </c>
      <c r="G35" s="506"/>
      <c r="H35" s="534">
        <f t="shared" si="11"/>
        <v>1500</v>
      </c>
    </row>
    <row r="36" spans="1:8" s="494" customFormat="1" x14ac:dyDescent="0.2">
      <c r="A36" s="528"/>
      <c r="B36" s="529"/>
      <c r="C36" s="530"/>
      <c r="D36" s="535" t="s">
        <v>166</v>
      </c>
      <c r="E36" s="511" t="s">
        <v>178</v>
      </c>
      <c r="F36" s="533">
        <v>1500</v>
      </c>
      <c r="G36" s="506"/>
      <c r="H36" s="534">
        <f t="shared" si="11"/>
        <v>1500</v>
      </c>
    </row>
    <row r="37" spans="1:8" s="494" customFormat="1" x14ac:dyDescent="0.2">
      <c r="A37" s="528"/>
      <c r="B37" s="529"/>
      <c r="C37" s="530"/>
      <c r="D37" s="535" t="s">
        <v>152</v>
      </c>
      <c r="E37" s="511" t="s">
        <v>179</v>
      </c>
      <c r="F37" s="536">
        <v>2000</v>
      </c>
      <c r="G37" s="506"/>
      <c r="H37" s="534">
        <f t="shared" si="11"/>
        <v>2000</v>
      </c>
    </row>
    <row r="38" spans="1:8" s="480" customFormat="1" x14ac:dyDescent="0.2">
      <c r="A38" s="513" t="s">
        <v>180</v>
      </c>
      <c r="B38" s="514"/>
      <c r="C38" s="514"/>
      <c r="D38" s="514"/>
      <c r="E38" s="516" t="s">
        <v>181</v>
      </c>
      <c r="F38" s="517">
        <f>F39</f>
        <v>5000</v>
      </c>
      <c r="G38" s="517">
        <f t="shared" ref="G38:H39" si="12">G39</f>
        <v>0</v>
      </c>
      <c r="H38" s="517">
        <f t="shared" si="12"/>
        <v>5000</v>
      </c>
    </row>
    <row r="39" spans="1:8" s="480" customFormat="1" ht="15.75" x14ac:dyDescent="0.2">
      <c r="A39" s="518"/>
      <c r="B39" s="519" t="s">
        <v>182</v>
      </c>
      <c r="C39" s="520"/>
      <c r="D39" s="520"/>
      <c r="E39" s="521" t="s">
        <v>13</v>
      </c>
      <c r="F39" s="522">
        <f>F40</f>
        <v>5000</v>
      </c>
      <c r="G39" s="522">
        <f t="shared" si="12"/>
        <v>0</v>
      </c>
      <c r="H39" s="522">
        <f t="shared" si="12"/>
        <v>5000</v>
      </c>
    </row>
    <row r="40" spans="1:8" s="480" customFormat="1" x14ac:dyDescent="0.2">
      <c r="A40" s="523"/>
      <c r="B40" s="524"/>
      <c r="C40" s="525" t="s">
        <v>140</v>
      </c>
      <c r="D40" s="525"/>
      <c r="E40" s="526" t="s">
        <v>18</v>
      </c>
      <c r="F40" s="527">
        <f>F41+F42</f>
        <v>5000</v>
      </c>
      <c r="G40" s="527">
        <f t="shared" ref="G40:H40" si="13">G41+G42</f>
        <v>0</v>
      </c>
      <c r="H40" s="527">
        <f t="shared" si="13"/>
        <v>5000</v>
      </c>
    </row>
    <row r="41" spans="1:8" s="494" customFormat="1" x14ac:dyDescent="0.2">
      <c r="A41" s="528"/>
      <c r="B41" s="529"/>
      <c r="C41" s="539"/>
      <c r="D41" s="531" t="s">
        <v>183</v>
      </c>
      <c r="E41" s="532" t="s">
        <v>184</v>
      </c>
      <c r="F41" s="533">
        <v>3000</v>
      </c>
      <c r="G41" s="506"/>
      <c r="H41" s="534">
        <f>F41+G41</f>
        <v>3000</v>
      </c>
    </row>
    <row r="42" spans="1:8" s="494" customFormat="1" x14ac:dyDescent="0.2">
      <c r="A42" s="528"/>
      <c r="B42" s="529"/>
      <c r="C42" s="539"/>
      <c r="D42" s="531" t="s">
        <v>170</v>
      </c>
      <c r="E42" s="532" t="s">
        <v>184</v>
      </c>
      <c r="F42" s="533">
        <v>2000</v>
      </c>
      <c r="G42" s="506"/>
      <c r="H42" s="534">
        <f>F42+G42</f>
        <v>2000</v>
      </c>
    </row>
    <row r="43" spans="1:8" s="480" customFormat="1" ht="22.5" x14ac:dyDescent="0.2">
      <c r="A43" s="513" t="s">
        <v>185</v>
      </c>
      <c r="B43" s="514"/>
      <c r="C43" s="514"/>
      <c r="D43" s="514"/>
      <c r="E43" s="516" t="s">
        <v>186</v>
      </c>
      <c r="F43" s="517">
        <f>F44</f>
        <v>19648.09</v>
      </c>
      <c r="G43" s="517">
        <f t="shared" ref="G43:H43" si="14">G44</f>
        <v>0</v>
      </c>
      <c r="H43" s="517">
        <f t="shared" si="14"/>
        <v>19648.09</v>
      </c>
    </row>
    <row r="44" spans="1:8" s="480" customFormat="1" ht="15.75" x14ac:dyDescent="0.2">
      <c r="A44" s="518"/>
      <c r="B44" s="519" t="s">
        <v>187</v>
      </c>
      <c r="C44" s="520"/>
      <c r="D44" s="520"/>
      <c r="E44" s="521" t="s">
        <v>113</v>
      </c>
      <c r="F44" s="522">
        <f>F45+F49</f>
        <v>19648.09</v>
      </c>
      <c r="G44" s="522">
        <f t="shared" ref="G44:H44" si="15">G45+G49</f>
        <v>0</v>
      </c>
      <c r="H44" s="522">
        <f t="shared" si="15"/>
        <v>19648.09</v>
      </c>
    </row>
    <row r="45" spans="1:8" s="480" customFormat="1" x14ac:dyDescent="0.2">
      <c r="A45" s="523"/>
      <c r="B45" s="524"/>
      <c r="C45" s="525" t="s">
        <v>140</v>
      </c>
      <c r="D45" s="525"/>
      <c r="E45" s="526" t="s">
        <v>18</v>
      </c>
      <c r="F45" s="527">
        <f>SUM(F46:F48)</f>
        <v>9648.09</v>
      </c>
      <c r="G45" s="527">
        <f t="shared" ref="G45:H45" si="16">SUM(G46:G48)</f>
        <v>0</v>
      </c>
      <c r="H45" s="527">
        <f t="shared" si="16"/>
        <v>9648.09</v>
      </c>
    </row>
    <row r="46" spans="1:8" s="494" customFormat="1" ht="22.5" x14ac:dyDescent="0.2">
      <c r="A46" s="528"/>
      <c r="B46" s="529"/>
      <c r="C46" s="539"/>
      <c r="D46" s="531" t="s">
        <v>158</v>
      </c>
      <c r="E46" s="532" t="s">
        <v>188</v>
      </c>
      <c r="F46" s="533">
        <v>6148.09</v>
      </c>
      <c r="G46" s="506"/>
      <c r="H46" s="534">
        <f>F46+G46</f>
        <v>6148.09</v>
      </c>
    </row>
    <row r="47" spans="1:8" s="494" customFormat="1" x14ac:dyDescent="0.2">
      <c r="A47" s="528"/>
      <c r="B47" s="529"/>
      <c r="C47" s="530"/>
      <c r="D47" s="535" t="s">
        <v>168</v>
      </c>
      <c r="E47" s="511" t="s">
        <v>189</v>
      </c>
      <c r="F47" s="536">
        <v>2500</v>
      </c>
      <c r="G47" s="506"/>
      <c r="H47" s="534">
        <f t="shared" ref="H47:H48" si="17">F47+G47</f>
        <v>2500</v>
      </c>
    </row>
    <row r="48" spans="1:8" s="494" customFormat="1" x14ac:dyDescent="0.2">
      <c r="A48" s="528"/>
      <c r="B48" s="529"/>
      <c r="C48" s="530"/>
      <c r="D48" s="535" t="s">
        <v>190</v>
      </c>
      <c r="E48" s="511" t="s">
        <v>191</v>
      </c>
      <c r="F48" s="536">
        <v>1000</v>
      </c>
      <c r="G48" s="506"/>
      <c r="H48" s="534">
        <f t="shared" si="17"/>
        <v>1000</v>
      </c>
    </row>
    <row r="49" spans="1:8" s="494" customFormat="1" ht="22.5" x14ac:dyDescent="0.2">
      <c r="A49" s="528"/>
      <c r="B49" s="540"/>
      <c r="C49" s="541" t="s">
        <v>150</v>
      </c>
      <c r="D49" s="542"/>
      <c r="E49" s="543" t="s">
        <v>192</v>
      </c>
      <c r="F49" s="544">
        <f>F50</f>
        <v>10000</v>
      </c>
      <c r="G49" s="545">
        <f>G50</f>
        <v>0</v>
      </c>
      <c r="H49" s="546">
        <f>G49+F49</f>
        <v>10000</v>
      </c>
    </row>
    <row r="50" spans="1:8" s="494" customFormat="1" x14ac:dyDescent="0.2">
      <c r="A50" s="528"/>
      <c r="B50" s="529"/>
      <c r="C50" s="530"/>
      <c r="D50" s="535" t="s">
        <v>152</v>
      </c>
      <c r="E50" s="511" t="s">
        <v>193</v>
      </c>
      <c r="F50" s="536">
        <v>10000</v>
      </c>
      <c r="G50" s="547"/>
      <c r="H50" s="548">
        <f>F50+G50</f>
        <v>10000</v>
      </c>
    </row>
    <row r="51" spans="1:8" s="480" customFormat="1" x14ac:dyDescent="0.2">
      <c r="A51" s="513" t="s">
        <v>194</v>
      </c>
      <c r="B51" s="514"/>
      <c r="C51" s="514"/>
      <c r="D51" s="514"/>
      <c r="E51" s="516" t="s">
        <v>84</v>
      </c>
      <c r="F51" s="517">
        <f>F52</f>
        <v>5500</v>
      </c>
      <c r="G51" s="517">
        <f t="shared" ref="G51:H52" si="18">G52</f>
        <v>0</v>
      </c>
      <c r="H51" s="517">
        <f t="shared" si="18"/>
        <v>5500</v>
      </c>
    </row>
    <row r="52" spans="1:8" s="480" customFormat="1" ht="15.75" x14ac:dyDescent="0.2">
      <c r="A52" s="518"/>
      <c r="B52" s="519" t="s">
        <v>195</v>
      </c>
      <c r="C52" s="520"/>
      <c r="D52" s="520"/>
      <c r="E52" s="521" t="s">
        <v>13</v>
      </c>
      <c r="F52" s="522">
        <f>F53</f>
        <v>5500</v>
      </c>
      <c r="G52" s="522">
        <f t="shared" si="18"/>
        <v>0</v>
      </c>
      <c r="H52" s="522">
        <f t="shared" si="18"/>
        <v>5500</v>
      </c>
    </row>
    <row r="53" spans="1:8" s="480" customFormat="1" x14ac:dyDescent="0.2">
      <c r="A53" s="523"/>
      <c r="B53" s="524"/>
      <c r="C53" s="525" t="s">
        <v>140</v>
      </c>
      <c r="D53" s="525"/>
      <c r="E53" s="526" t="s">
        <v>18</v>
      </c>
      <c r="F53" s="527">
        <f>SUM(F54:F56)</f>
        <v>5500</v>
      </c>
      <c r="G53" s="527">
        <f t="shared" ref="G53:H53" si="19">SUM(G54:G56)</f>
        <v>0</v>
      </c>
      <c r="H53" s="527">
        <f t="shared" si="19"/>
        <v>5500</v>
      </c>
    </row>
    <row r="54" spans="1:8" s="494" customFormat="1" ht="22.5" x14ac:dyDescent="0.2">
      <c r="A54" s="528"/>
      <c r="B54" s="529"/>
      <c r="C54" s="530"/>
      <c r="D54" s="531" t="s">
        <v>158</v>
      </c>
      <c r="E54" s="532" t="s">
        <v>196</v>
      </c>
      <c r="F54" s="533">
        <v>2500</v>
      </c>
      <c r="G54" s="506"/>
      <c r="H54" s="534">
        <f>F54+G54</f>
        <v>2500</v>
      </c>
    </row>
    <row r="55" spans="1:8" s="494" customFormat="1" ht="22.5" x14ac:dyDescent="0.2">
      <c r="A55" s="528"/>
      <c r="B55" s="529"/>
      <c r="C55" s="530"/>
      <c r="D55" s="531" t="s">
        <v>148</v>
      </c>
      <c r="E55" s="532" t="s">
        <v>197</v>
      </c>
      <c r="F55" s="533">
        <v>200</v>
      </c>
      <c r="G55" s="506"/>
      <c r="H55" s="534">
        <f t="shared" ref="H55:H56" si="20">F55+G55</f>
        <v>200</v>
      </c>
    </row>
    <row r="56" spans="1:8" s="494" customFormat="1" ht="45" x14ac:dyDescent="0.2">
      <c r="A56" s="528"/>
      <c r="B56" s="529"/>
      <c r="C56" s="530"/>
      <c r="D56" s="531" t="s">
        <v>152</v>
      </c>
      <c r="E56" s="532" t="s">
        <v>198</v>
      </c>
      <c r="F56" s="533">
        <v>2800</v>
      </c>
      <c r="G56" s="506"/>
      <c r="H56" s="534">
        <f t="shared" si="20"/>
        <v>2800</v>
      </c>
    </row>
    <row r="57" spans="1:8" s="480" customFormat="1" ht="22.5" x14ac:dyDescent="0.2">
      <c r="A57" s="513" t="s">
        <v>199</v>
      </c>
      <c r="B57" s="514"/>
      <c r="C57" s="514"/>
      <c r="D57" s="514"/>
      <c r="E57" s="516" t="s">
        <v>91</v>
      </c>
      <c r="F57" s="517">
        <f>F58+F71</f>
        <v>15300</v>
      </c>
      <c r="G57" s="517">
        <f t="shared" ref="G57:H57" si="21">G58+G71</f>
        <v>0</v>
      </c>
      <c r="H57" s="517">
        <f t="shared" si="21"/>
        <v>15300</v>
      </c>
    </row>
    <row r="58" spans="1:8" s="480" customFormat="1" ht="15.75" x14ac:dyDescent="0.2">
      <c r="A58" s="518"/>
      <c r="B58" s="519" t="s">
        <v>200</v>
      </c>
      <c r="C58" s="520"/>
      <c r="D58" s="520"/>
      <c r="E58" s="521" t="s">
        <v>201</v>
      </c>
      <c r="F58" s="522">
        <f>F59+F61+F68</f>
        <v>13300</v>
      </c>
      <c r="G58" s="522">
        <f t="shared" ref="G58:H58" si="22">G59+G61+G68</f>
        <v>0</v>
      </c>
      <c r="H58" s="522">
        <f t="shared" si="22"/>
        <v>13300</v>
      </c>
    </row>
    <row r="59" spans="1:8" s="494" customFormat="1" x14ac:dyDescent="0.2">
      <c r="A59" s="528"/>
      <c r="B59" s="529"/>
      <c r="C59" s="525" t="s">
        <v>202</v>
      </c>
      <c r="D59" s="525"/>
      <c r="E59" s="549" t="s">
        <v>40</v>
      </c>
      <c r="F59" s="527">
        <f>SUM(F60:F60)</f>
        <v>1500</v>
      </c>
      <c r="G59" s="527">
        <f t="shared" ref="G59:H59" si="23">SUM(G60:G60)</f>
        <v>0</v>
      </c>
      <c r="H59" s="527">
        <f t="shared" si="23"/>
        <v>1500</v>
      </c>
    </row>
    <row r="60" spans="1:8" s="494" customFormat="1" x14ac:dyDescent="0.2">
      <c r="A60" s="528"/>
      <c r="B60" s="529"/>
      <c r="C60" s="539"/>
      <c r="D60" s="535" t="s">
        <v>203</v>
      </c>
      <c r="E60" s="511" t="s">
        <v>204</v>
      </c>
      <c r="F60" s="536">
        <v>1500</v>
      </c>
      <c r="G60" s="506"/>
      <c r="H60" s="534">
        <f>F60+G60</f>
        <v>1500</v>
      </c>
    </row>
    <row r="61" spans="1:8" s="480" customFormat="1" x14ac:dyDescent="0.2">
      <c r="A61" s="523"/>
      <c r="B61" s="524"/>
      <c r="C61" s="525" t="s">
        <v>140</v>
      </c>
      <c r="D61" s="525"/>
      <c r="E61" s="526" t="s">
        <v>18</v>
      </c>
      <c r="F61" s="527">
        <f>SUM(F62:F67)</f>
        <v>10300</v>
      </c>
      <c r="G61" s="527">
        <f t="shared" ref="G61:H61" si="24">SUM(G62:G67)</f>
        <v>0</v>
      </c>
      <c r="H61" s="527">
        <f t="shared" si="24"/>
        <v>10300</v>
      </c>
    </row>
    <row r="62" spans="1:8" s="480" customFormat="1" x14ac:dyDescent="0.2">
      <c r="A62" s="523"/>
      <c r="B62" s="524"/>
      <c r="C62" s="550"/>
      <c r="D62" s="535" t="s">
        <v>205</v>
      </c>
      <c r="E62" s="511" t="s">
        <v>206</v>
      </c>
      <c r="F62" s="536">
        <v>300</v>
      </c>
      <c r="G62" s="551"/>
      <c r="H62" s="552">
        <f>F62+G62</f>
        <v>300</v>
      </c>
    </row>
    <row r="63" spans="1:8" s="480" customFormat="1" ht="33.75" x14ac:dyDescent="0.2">
      <c r="A63" s="523"/>
      <c r="B63" s="524"/>
      <c r="C63" s="550"/>
      <c r="D63" s="535" t="s">
        <v>164</v>
      </c>
      <c r="E63" s="511" t="s">
        <v>207</v>
      </c>
      <c r="F63" s="536">
        <v>2000</v>
      </c>
      <c r="G63" s="553"/>
      <c r="H63" s="552">
        <f t="shared" ref="H63:H67" si="25">F63+G63</f>
        <v>2000</v>
      </c>
    </row>
    <row r="64" spans="1:8" s="480" customFormat="1" ht="22.5" x14ac:dyDescent="0.2">
      <c r="A64" s="523"/>
      <c r="B64" s="524"/>
      <c r="C64" s="550"/>
      <c r="D64" s="535" t="s">
        <v>152</v>
      </c>
      <c r="E64" s="511" t="s">
        <v>208</v>
      </c>
      <c r="F64" s="536">
        <v>1500</v>
      </c>
      <c r="G64" s="553"/>
      <c r="H64" s="552">
        <f t="shared" si="25"/>
        <v>1500</v>
      </c>
    </row>
    <row r="65" spans="1:8" s="494" customFormat="1" ht="22.5" x14ac:dyDescent="0.2">
      <c r="A65" s="528"/>
      <c r="B65" s="529"/>
      <c r="C65" s="539"/>
      <c r="D65" s="531" t="s">
        <v>190</v>
      </c>
      <c r="E65" s="532" t="s">
        <v>209</v>
      </c>
      <c r="F65" s="533">
        <v>1500</v>
      </c>
      <c r="G65" s="506"/>
      <c r="H65" s="552">
        <f t="shared" si="25"/>
        <v>1500</v>
      </c>
    </row>
    <row r="66" spans="1:8" s="494" customFormat="1" ht="22.5" x14ac:dyDescent="0.2">
      <c r="A66" s="528"/>
      <c r="B66" s="529"/>
      <c r="C66" s="530"/>
      <c r="D66" s="535" t="s">
        <v>170</v>
      </c>
      <c r="E66" s="511" t="s">
        <v>210</v>
      </c>
      <c r="F66" s="536">
        <v>2500</v>
      </c>
      <c r="G66" s="506"/>
      <c r="H66" s="552">
        <f t="shared" si="25"/>
        <v>2500</v>
      </c>
    </row>
    <row r="67" spans="1:8" s="494" customFormat="1" x14ac:dyDescent="0.2">
      <c r="A67" s="528"/>
      <c r="B67" s="529"/>
      <c r="C67" s="530"/>
      <c r="D67" s="535" t="s">
        <v>211</v>
      </c>
      <c r="E67" s="511" t="s">
        <v>212</v>
      </c>
      <c r="F67" s="536">
        <v>2500</v>
      </c>
      <c r="G67" s="506"/>
      <c r="H67" s="552">
        <f t="shared" si="25"/>
        <v>2500</v>
      </c>
    </row>
    <row r="68" spans="1:8" s="494" customFormat="1" x14ac:dyDescent="0.2">
      <c r="A68" s="528"/>
      <c r="B68" s="529"/>
      <c r="C68" s="554" t="s">
        <v>147</v>
      </c>
      <c r="D68" s="525"/>
      <c r="E68" s="526" t="s">
        <v>19</v>
      </c>
      <c r="F68" s="527">
        <f>F69+F70</f>
        <v>1500</v>
      </c>
      <c r="G68" s="527">
        <f t="shared" ref="G68:H68" si="26">G69+G70</f>
        <v>0</v>
      </c>
      <c r="H68" s="527">
        <f t="shared" si="26"/>
        <v>1500</v>
      </c>
    </row>
    <row r="69" spans="1:8" s="494" customFormat="1" x14ac:dyDescent="0.2">
      <c r="A69" s="528"/>
      <c r="B69" s="540"/>
      <c r="C69" s="1005"/>
      <c r="D69" s="555" t="s">
        <v>205</v>
      </c>
      <c r="E69" s="532" t="s">
        <v>206</v>
      </c>
      <c r="F69" s="533">
        <v>1000</v>
      </c>
      <c r="G69" s="506"/>
      <c r="H69" s="534">
        <f>F69+G69</f>
        <v>1000</v>
      </c>
    </row>
    <row r="70" spans="1:8" s="494" customFormat="1" x14ac:dyDescent="0.2">
      <c r="A70" s="556"/>
      <c r="B70" s="557"/>
      <c r="C70" s="1007"/>
      <c r="D70" s="558" t="s">
        <v>211</v>
      </c>
      <c r="E70" s="559" t="s">
        <v>212</v>
      </c>
      <c r="F70" s="533">
        <v>500</v>
      </c>
      <c r="G70" s="506"/>
      <c r="H70" s="534">
        <f>F70+G70</f>
        <v>500</v>
      </c>
    </row>
    <row r="71" spans="1:8" s="494" customFormat="1" ht="15.75" x14ac:dyDescent="0.2">
      <c r="A71" s="518"/>
      <c r="B71" s="560" t="s">
        <v>213</v>
      </c>
      <c r="C71" s="560"/>
      <c r="D71" s="561"/>
      <c r="E71" s="521" t="s">
        <v>214</v>
      </c>
      <c r="F71" s="522">
        <f>F72</f>
        <v>2000</v>
      </c>
      <c r="G71" s="522">
        <f t="shared" ref="G71:H72" si="27">G72</f>
        <v>0</v>
      </c>
      <c r="H71" s="522">
        <f t="shared" si="27"/>
        <v>2000</v>
      </c>
    </row>
    <row r="72" spans="1:8" s="494" customFormat="1" x14ac:dyDescent="0.2">
      <c r="A72" s="523"/>
      <c r="B72" s="562"/>
      <c r="C72" s="485" t="s">
        <v>147</v>
      </c>
      <c r="D72" s="563"/>
      <c r="E72" s="526" t="s">
        <v>19</v>
      </c>
      <c r="F72" s="527">
        <f>F73</f>
        <v>2000</v>
      </c>
      <c r="G72" s="527">
        <f t="shared" si="27"/>
        <v>0</v>
      </c>
      <c r="H72" s="527">
        <f t="shared" si="27"/>
        <v>2000</v>
      </c>
    </row>
    <row r="73" spans="1:8" s="494" customFormat="1" x14ac:dyDescent="0.2">
      <c r="A73" s="528"/>
      <c r="B73" s="529"/>
      <c r="C73" s="564"/>
      <c r="D73" s="531" t="s">
        <v>215</v>
      </c>
      <c r="E73" s="532" t="s">
        <v>216</v>
      </c>
      <c r="F73" s="533">
        <v>2000</v>
      </c>
      <c r="G73" s="506"/>
      <c r="H73" s="534">
        <f>F73+G73</f>
        <v>2000</v>
      </c>
    </row>
    <row r="74" spans="1:8" s="480" customFormat="1" ht="22.5" x14ac:dyDescent="0.2">
      <c r="A74" s="513" t="s">
        <v>217</v>
      </c>
      <c r="B74" s="514"/>
      <c r="C74" s="514"/>
      <c r="D74" s="514"/>
      <c r="E74" s="516" t="s">
        <v>74</v>
      </c>
      <c r="F74" s="517">
        <f>F75+F116+F111</f>
        <v>125865.52</v>
      </c>
      <c r="G74" s="517">
        <f t="shared" ref="G74:H74" si="28">G75+G116+G111</f>
        <v>-3500</v>
      </c>
      <c r="H74" s="517">
        <f t="shared" si="28"/>
        <v>122365.52</v>
      </c>
    </row>
    <row r="75" spans="1:8" s="480" customFormat="1" ht="15.75" x14ac:dyDescent="0.2">
      <c r="A75" s="518"/>
      <c r="B75" s="519" t="s">
        <v>218</v>
      </c>
      <c r="C75" s="520"/>
      <c r="D75" s="520"/>
      <c r="E75" s="521" t="s">
        <v>75</v>
      </c>
      <c r="F75" s="522">
        <f>F84+F99+F101+F109+F80+F78+F76</f>
        <v>54576.83</v>
      </c>
      <c r="G75" s="522">
        <f t="shared" ref="G75:H75" si="29">G84+G99+G101+G109+G80+G78+G76</f>
        <v>0</v>
      </c>
      <c r="H75" s="522">
        <f t="shared" si="29"/>
        <v>54576.83</v>
      </c>
    </row>
    <row r="76" spans="1:8" s="480" customFormat="1" x14ac:dyDescent="0.2">
      <c r="A76" s="523"/>
      <c r="B76" s="524"/>
      <c r="C76" s="525" t="s">
        <v>219</v>
      </c>
      <c r="D76" s="525"/>
      <c r="E76" s="526" t="s">
        <v>16</v>
      </c>
      <c r="F76" s="527">
        <f>SUM(F77:F77)</f>
        <v>344</v>
      </c>
      <c r="G76" s="527">
        <f t="shared" ref="G76:H76" si="30">SUM(G77:G77)</f>
        <v>0</v>
      </c>
      <c r="H76" s="527">
        <f t="shared" si="30"/>
        <v>344</v>
      </c>
    </row>
    <row r="77" spans="1:8" s="494" customFormat="1" ht="22.5" x14ac:dyDescent="0.2">
      <c r="A77" s="528"/>
      <c r="B77" s="529"/>
      <c r="C77" s="539"/>
      <c r="D77" s="535" t="s">
        <v>220</v>
      </c>
      <c r="E77" s="511" t="s">
        <v>221</v>
      </c>
      <c r="F77" s="536">
        <v>344</v>
      </c>
      <c r="G77" s="506"/>
      <c r="H77" s="534">
        <f>F77+G77</f>
        <v>344</v>
      </c>
    </row>
    <row r="78" spans="1:8" s="494" customFormat="1" x14ac:dyDescent="0.2">
      <c r="A78" s="528"/>
      <c r="B78" s="529"/>
      <c r="C78" s="525" t="s">
        <v>222</v>
      </c>
      <c r="D78" s="525"/>
      <c r="E78" s="526" t="s">
        <v>17</v>
      </c>
      <c r="F78" s="527">
        <f>SUM(F79:F79)</f>
        <v>49</v>
      </c>
      <c r="G78" s="527">
        <f t="shared" ref="G78:H78" si="31">SUM(G79:G79)</f>
        <v>0</v>
      </c>
      <c r="H78" s="527">
        <f t="shared" si="31"/>
        <v>49</v>
      </c>
    </row>
    <row r="79" spans="1:8" s="494" customFormat="1" ht="22.5" x14ac:dyDescent="0.2">
      <c r="A79" s="528"/>
      <c r="B79" s="529"/>
      <c r="C79" s="539"/>
      <c r="D79" s="535" t="s">
        <v>220</v>
      </c>
      <c r="E79" s="511" t="s">
        <v>221</v>
      </c>
      <c r="F79" s="536">
        <v>49</v>
      </c>
      <c r="G79" s="506"/>
      <c r="H79" s="534">
        <f>F79+G79</f>
        <v>49</v>
      </c>
    </row>
    <row r="80" spans="1:8" s="494" customFormat="1" x14ac:dyDescent="0.2">
      <c r="A80" s="528"/>
      <c r="B80" s="529"/>
      <c r="C80" s="525" t="s">
        <v>202</v>
      </c>
      <c r="D80" s="525"/>
      <c r="E80" s="549" t="s">
        <v>40</v>
      </c>
      <c r="F80" s="527">
        <f>SUM(F81:F83)</f>
        <v>5000</v>
      </c>
      <c r="G80" s="527">
        <f t="shared" ref="G80:H80" si="32">SUM(G81:G83)</f>
        <v>0</v>
      </c>
      <c r="H80" s="527">
        <f t="shared" si="32"/>
        <v>5000</v>
      </c>
    </row>
    <row r="81" spans="1:8" s="494" customFormat="1" x14ac:dyDescent="0.2">
      <c r="A81" s="528"/>
      <c r="B81" s="529"/>
      <c r="C81" s="539"/>
      <c r="D81" s="535" t="s">
        <v>220</v>
      </c>
      <c r="E81" s="511" t="s">
        <v>223</v>
      </c>
      <c r="F81" s="536">
        <v>2000</v>
      </c>
      <c r="G81" s="506"/>
      <c r="H81" s="534">
        <f>F81+G81</f>
        <v>2000</v>
      </c>
    </row>
    <row r="82" spans="1:8" s="494" customFormat="1" x14ac:dyDescent="0.2">
      <c r="A82" s="528"/>
      <c r="B82" s="529"/>
      <c r="C82" s="530"/>
      <c r="D82" s="535" t="s">
        <v>190</v>
      </c>
      <c r="E82" s="511" t="s">
        <v>224</v>
      </c>
      <c r="F82" s="536">
        <v>500</v>
      </c>
      <c r="G82" s="506"/>
      <c r="H82" s="534">
        <f t="shared" ref="H82:H83" si="33">F82+G82</f>
        <v>500</v>
      </c>
    </row>
    <row r="83" spans="1:8" s="494" customFormat="1" x14ac:dyDescent="0.2">
      <c r="A83" s="528"/>
      <c r="B83" s="529"/>
      <c r="C83" s="530"/>
      <c r="D83" s="535" t="s">
        <v>170</v>
      </c>
      <c r="E83" s="511" t="s">
        <v>224</v>
      </c>
      <c r="F83" s="536">
        <v>2500</v>
      </c>
      <c r="G83" s="506"/>
      <c r="H83" s="534">
        <f t="shared" si="33"/>
        <v>2500</v>
      </c>
    </row>
    <row r="84" spans="1:8" s="494" customFormat="1" x14ac:dyDescent="0.2">
      <c r="A84" s="528"/>
      <c r="B84" s="529"/>
      <c r="C84" s="525" t="s">
        <v>140</v>
      </c>
      <c r="D84" s="525"/>
      <c r="E84" s="526" t="s">
        <v>18</v>
      </c>
      <c r="F84" s="527">
        <f>SUM(F85:F98)</f>
        <v>36919.46</v>
      </c>
      <c r="G84" s="527">
        <f t="shared" ref="G84:H84" si="34">SUM(G85:G98)</f>
        <v>0</v>
      </c>
      <c r="H84" s="527">
        <f t="shared" si="34"/>
        <v>36919.46</v>
      </c>
    </row>
    <row r="85" spans="1:8" s="494" customFormat="1" ht="22.5" x14ac:dyDescent="0.2">
      <c r="A85" s="528"/>
      <c r="B85" s="529"/>
      <c r="C85" s="539"/>
      <c r="D85" s="531" t="s">
        <v>205</v>
      </c>
      <c r="E85" s="532" t="s">
        <v>225</v>
      </c>
      <c r="F85" s="533">
        <v>5000</v>
      </c>
      <c r="G85" s="492"/>
      <c r="H85" s="534">
        <f>F85+G85</f>
        <v>5000</v>
      </c>
    </row>
    <row r="86" spans="1:8" s="494" customFormat="1" x14ac:dyDescent="0.2">
      <c r="A86" s="528"/>
      <c r="B86" s="529"/>
      <c r="C86" s="539"/>
      <c r="D86" s="531" t="s">
        <v>141</v>
      </c>
      <c r="E86" s="532" t="s">
        <v>226</v>
      </c>
      <c r="F86" s="533">
        <v>2000</v>
      </c>
      <c r="G86" s="506"/>
      <c r="H86" s="534">
        <f t="shared" ref="H86:H98" si="35">F86+G86</f>
        <v>2000</v>
      </c>
    </row>
    <row r="87" spans="1:8" s="494" customFormat="1" ht="22.5" x14ac:dyDescent="0.2">
      <c r="A87" s="528"/>
      <c r="B87" s="529"/>
      <c r="C87" s="530"/>
      <c r="D87" s="531" t="s">
        <v>143</v>
      </c>
      <c r="E87" s="532" t="s">
        <v>227</v>
      </c>
      <c r="F87" s="533">
        <v>1500</v>
      </c>
      <c r="G87" s="506"/>
      <c r="H87" s="534">
        <f t="shared" si="35"/>
        <v>1500</v>
      </c>
    </row>
    <row r="88" spans="1:8" s="494" customFormat="1" ht="22.5" x14ac:dyDescent="0.2">
      <c r="A88" s="528"/>
      <c r="B88" s="529"/>
      <c r="C88" s="530"/>
      <c r="D88" s="531" t="s">
        <v>148</v>
      </c>
      <c r="E88" s="532" t="s">
        <v>228</v>
      </c>
      <c r="F88" s="533">
        <v>300</v>
      </c>
      <c r="G88" s="506"/>
      <c r="H88" s="534">
        <f t="shared" si="35"/>
        <v>300</v>
      </c>
    </row>
    <row r="89" spans="1:8" s="494" customFormat="1" ht="22.5" x14ac:dyDescent="0.2">
      <c r="A89" s="528"/>
      <c r="B89" s="529"/>
      <c r="C89" s="530"/>
      <c r="D89" s="531" t="s">
        <v>162</v>
      </c>
      <c r="E89" s="532" t="s">
        <v>229</v>
      </c>
      <c r="F89" s="533">
        <v>2400</v>
      </c>
      <c r="G89" s="506"/>
      <c r="H89" s="534">
        <f t="shared" si="35"/>
        <v>2400</v>
      </c>
    </row>
    <row r="90" spans="1:8" s="494" customFormat="1" ht="45" x14ac:dyDescent="0.2">
      <c r="A90" s="528"/>
      <c r="B90" s="529"/>
      <c r="C90" s="530"/>
      <c r="D90" s="535" t="s">
        <v>230</v>
      </c>
      <c r="E90" s="511" t="s">
        <v>231</v>
      </c>
      <c r="F90" s="536">
        <v>3000</v>
      </c>
      <c r="G90" s="506"/>
      <c r="H90" s="534">
        <f t="shared" si="35"/>
        <v>3000</v>
      </c>
    </row>
    <row r="91" spans="1:8" s="494" customFormat="1" x14ac:dyDescent="0.2">
      <c r="A91" s="528"/>
      <c r="B91" s="529"/>
      <c r="C91" s="530"/>
      <c r="D91" s="531" t="s">
        <v>232</v>
      </c>
      <c r="E91" s="532" t="s">
        <v>233</v>
      </c>
      <c r="F91" s="533">
        <v>3500</v>
      </c>
      <c r="G91" s="506"/>
      <c r="H91" s="534">
        <f t="shared" si="35"/>
        <v>3500</v>
      </c>
    </row>
    <row r="92" spans="1:8" s="494" customFormat="1" ht="22.5" x14ac:dyDescent="0.2">
      <c r="A92" s="528"/>
      <c r="B92" s="529"/>
      <c r="C92" s="530"/>
      <c r="D92" s="531" t="s">
        <v>164</v>
      </c>
      <c r="E92" s="532" t="s">
        <v>234</v>
      </c>
      <c r="F92" s="533">
        <v>1300.99</v>
      </c>
      <c r="G92" s="506"/>
      <c r="H92" s="534">
        <f t="shared" si="35"/>
        <v>1300.99</v>
      </c>
    </row>
    <row r="93" spans="1:8" s="494" customFormat="1" ht="22.5" x14ac:dyDescent="0.2">
      <c r="A93" s="528"/>
      <c r="B93" s="529"/>
      <c r="C93" s="530"/>
      <c r="D93" s="535" t="s">
        <v>145</v>
      </c>
      <c r="E93" s="511" t="s">
        <v>235</v>
      </c>
      <c r="F93" s="536">
        <v>2289.7800000000002</v>
      </c>
      <c r="G93" s="506"/>
      <c r="H93" s="534">
        <f t="shared" si="35"/>
        <v>2289.7800000000002</v>
      </c>
    </row>
    <row r="94" spans="1:8" s="494" customFormat="1" x14ac:dyDescent="0.2">
      <c r="A94" s="528"/>
      <c r="B94" s="529"/>
      <c r="C94" s="530"/>
      <c r="D94" s="535" t="s">
        <v>166</v>
      </c>
      <c r="E94" s="511" t="s">
        <v>236</v>
      </c>
      <c r="F94" s="536">
        <v>1600</v>
      </c>
      <c r="G94" s="506"/>
      <c r="H94" s="534">
        <f t="shared" si="35"/>
        <v>1600</v>
      </c>
    </row>
    <row r="95" spans="1:8" s="494" customFormat="1" x14ac:dyDescent="0.2">
      <c r="A95" s="528"/>
      <c r="B95" s="529"/>
      <c r="C95" s="530"/>
      <c r="D95" s="535" t="s">
        <v>183</v>
      </c>
      <c r="E95" s="511" t="s">
        <v>237</v>
      </c>
      <c r="F95" s="536">
        <v>1000</v>
      </c>
      <c r="G95" s="506"/>
      <c r="H95" s="534">
        <f t="shared" si="35"/>
        <v>1000</v>
      </c>
    </row>
    <row r="96" spans="1:8" s="494" customFormat="1" ht="22.5" x14ac:dyDescent="0.2">
      <c r="A96" s="528"/>
      <c r="B96" s="529"/>
      <c r="C96" s="530"/>
      <c r="D96" s="535" t="s">
        <v>190</v>
      </c>
      <c r="E96" s="511" t="s">
        <v>238</v>
      </c>
      <c r="F96" s="536">
        <v>2028.69</v>
      </c>
      <c r="G96" s="506"/>
      <c r="H96" s="534">
        <f t="shared" si="35"/>
        <v>2028.69</v>
      </c>
    </row>
    <row r="97" spans="1:8" s="494" customFormat="1" ht="22.5" x14ac:dyDescent="0.2">
      <c r="A97" s="528"/>
      <c r="B97" s="529"/>
      <c r="C97" s="530"/>
      <c r="D97" s="535" t="s">
        <v>170</v>
      </c>
      <c r="E97" s="511" t="s">
        <v>239</v>
      </c>
      <c r="F97" s="536">
        <v>5500</v>
      </c>
      <c r="G97" s="506"/>
      <c r="H97" s="534">
        <f t="shared" si="35"/>
        <v>5500</v>
      </c>
    </row>
    <row r="98" spans="1:8" s="494" customFormat="1" ht="22.5" x14ac:dyDescent="0.2">
      <c r="A98" s="528"/>
      <c r="B98" s="529"/>
      <c r="C98" s="530"/>
      <c r="D98" s="535" t="s">
        <v>211</v>
      </c>
      <c r="E98" s="511" t="s">
        <v>240</v>
      </c>
      <c r="F98" s="536">
        <v>5500</v>
      </c>
      <c r="G98" s="506"/>
      <c r="H98" s="534">
        <f t="shared" si="35"/>
        <v>5500</v>
      </c>
    </row>
    <row r="99" spans="1:8" s="494" customFormat="1" x14ac:dyDescent="0.2">
      <c r="A99" s="528"/>
      <c r="B99" s="529"/>
      <c r="C99" s="525" t="s">
        <v>241</v>
      </c>
      <c r="D99" s="525"/>
      <c r="E99" s="526" t="s">
        <v>41</v>
      </c>
      <c r="F99" s="527">
        <f>SUM(F100:F100)</f>
        <v>0</v>
      </c>
      <c r="G99" s="527">
        <f t="shared" ref="G99:H99" si="36">SUM(G100:G100)</f>
        <v>0</v>
      </c>
      <c r="H99" s="527">
        <f t="shared" si="36"/>
        <v>0</v>
      </c>
    </row>
    <row r="100" spans="1:8" s="494" customFormat="1" x14ac:dyDescent="0.2">
      <c r="A100" s="528"/>
      <c r="B100" s="529"/>
      <c r="C100" s="565"/>
      <c r="D100" s="531" t="s">
        <v>205</v>
      </c>
      <c r="E100" s="532" t="s">
        <v>242</v>
      </c>
      <c r="F100" s="533">
        <v>0</v>
      </c>
      <c r="G100" s="566"/>
      <c r="H100" s="534">
        <f>F100+G100</f>
        <v>0</v>
      </c>
    </row>
    <row r="101" spans="1:8" s="494" customFormat="1" x14ac:dyDescent="0.2">
      <c r="A101" s="528"/>
      <c r="B101" s="529"/>
      <c r="C101" s="525" t="s">
        <v>147</v>
      </c>
      <c r="D101" s="525"/>
      <c r="E101" s="526" t="s">
        <v>19</v>
      </c>
      <c r="F101" s="527">
        <f>SUM(F102:F108)</f>
        <v>10939.37</v>
      </c>
      <c r="G101" s="527">
        <f t="shared" ref="G101:H101" si="37">SUM(G102:G108)</f>
        <v>0</v>
      </c>
      <c r="H101" s="527">
        <f t="shared" si="37"/>
        <v>10939.37</v>
      </c>
    </row>
    <row r="102" spans="1:8" s="494" customFormat="1" ht="33.75" x14ac:dyDescent="0.2">
      <c r="A102" s="528"/>
      <c r="B102" s="529"/>
      <c r="C102" s="550"/>
      <c r="D102" s="531" t="s">
        <v>205</v>
      </c>
      <c r="E102" s="511" t="s">
        <v>243</v>
      </c>
      <c r="F102" s="536">
        <v>630.84</v>
      </c>
      <c r="G102" s="567"/>
      <c r="H102" s="567">
        <f>F102+G102</f>
        <v>630.84</v>
      </c>
    </row>
    <row r="103" spans="1:8" s="494" customFormat="1" x14ac:dyDescent="0.2">
      <c r="A103" s="528"/>
      <c r="B103" s="529"/>
      <c r="C103" s="550"/>
      <c r="D103" s="535" t="s">
        <v>143</v>
      </c>
      <c r="E103" s="511" t="s">
        <v>244</v>
      </c>
      <c r="F103" s="536">
        <v>500</v>
      </c>
      <c r="G103" s="506"/>
      <c r="H103" s="534">
        <f>F103+G103</f>
        <v>500</v>
      </c>
    </row>
    <row r="104" spans="1:8" s="494" customFormat="1" ht="22.5" x14ac:dyDescent="0.2">
      <c r="A104" s="528"/>
      <c r="B104" s="529"/>
      <c r="C104" s="530"/>
      <c r="D104" s="531" t="s">
        <v>148</v>
      </c>
      <c r="E104" s="532" t="s">
        <v>245</v>
      </c>
      <c r="F104" s="533">
        <v>3008.53</v>
      </c>
      <c r="G104" s="506"/>
      <c r="H104" s="534">
        <f t="shared" ref="H104:H108" si="38">F104+G104</f>
        <v>3008.53</v>
      </c>
    </row>
    <row r="105" spans="1:8" s="494" customFormat="1" x14ac:dyDescent="0.2">
      <c r="A105" s="528"/>
      <c r="B105" s="529"/>
      <c r="C105" s="530"/>
      <c r="D105" s="531" t="s">
        <v>232</v>
      </c>
      <c r="E105" s="532" t="s">
        <v>233</v>
      </c>
      <c r="F105" s="533">
        <v>2500</v>
      </c>
      <c r="G105" s="506"/>
      <c r="H105" s="534">
        <f t="shared" si="38"/>
        <v>2500</v>
      </c>
    </row>
    <row r="106" spans="1:8" s="494" customFormat="1" x14ac:dyDescent="0.2">
      <c r="A106" s="528"/>
      <c r="B106" s="529"/>
      <c r="C106" s="530"/>
      <c r="D106" s="535" t="s">
        <v>145</v>
      </c>
      <c r="E106" s="511" t="s">
        <v>246</v>
      </c>
      <c r="F106" s="533">
        <v>1000</v>
      </c>
      <c r="G106" s="506"/>
      <c r="H106" s="534">
        <f t="shared" si="38"/>
        <v>1000</v>
      </c>
    </row>
    <row r="107" spans="1:8" s="494" customFormat="1" x14ac:dyDescent="0.2">
      <c r="A107" s="528"/>
      <c r="B107" s="529"/>
      <c r="C107" s="530"/>
      <c r="D107" s="535" t="s">
        <v>190</v>
      </c>
      <c r="E107" s="511" t="s">
        <v>247</v>
      </c>
      <c r="F107" s="536">
        <v>3000</v>
      </c>
      <c r="G107" s="506"/>
      <c r="H107" s="534">
        <f t="shared" si="38"/>
        <v>3000</v>
      </c>
    </row>
    <row r="108" spans="1:8" s="494" customFormat="1" x14ac:dyDescent="0.2">
      <c r="A108" s="528"/>
      <c r="B108" s="529"/>
      <c r="C108" s="530"/>
      <c r="D108" s="535" t="s">
        <v>170</v>
      </c>
      <c r="E108" s="511" t="s">
        <v>248</v>
      </c>
      <c r="F108" s="536">
        <v>300</v>
      </c>
      <c r="G108" s="506"/>
      <c r="H108" s="534">
        <f t="shared" si="38"/>
        <v>300</v>
      </c>
    </row>
    <row r="109" spans="1:8" s="494" customFormat="1" x14ac:dyDescent="0.2">
      <c r="A109" s="528"/>
      <c r="B109" s="529"/>
      <c r="C109" s="525" t="s">
        <v>249</v>
      </c>
      <c r="D109" s="525"/>
      <c r="E109" s="526" t="s">
        <v>250</v>
      </c>
      <c r="F109" s="527">
        <f>F110</f>
        <v>1325</v>
      </c>
      <c r="G109" s="527">
        <f t="shared" ref="G109:H109" si="39">G110</f>
        <v>0</v>
      </c>
      <c r="H109" s="527">
        <f t="shared" si="39"/>
        <v>1325</v>
      </c>
    </row>
    <row r="110" spans="1:8" s="494" customFormat="1" x14ac:dyDescent="0.2">
      <c r="A110" s="528"/>
      <c r="B110" s="529"/>
      <c r="C110" s="535"/>
      <c r="D110" s="535" t="s">
        <v>145</v>
      </c>
      <c r="E110" s="511" t="s">
        <v>246</v>
      </c>
      <c r="F110" s="536">
        <v>1325</v>
      </c>
      <c r="G110" s="506"/>
      <c r="H110" s="534">
        <f>F110+G110</f>
        <v>1325</v>
      </c>
    </row>
    <row r="111" spans="1:8" s="494" customFormat="1" ht="15.75" x14ac:dyDescent="0.2">
      <c r="A111" s="568"/>
      <c r="B111" s="519" t="s">
        <v>251</v>
      </c>
      <c r="C111" s="520"/>
      <c r="D111" s="520"/>
      <c r="E111" s="521" t="s">
        <v>252</v>
      </c>
      <c r="F111" s="522">
        <f>F112+F114</f>
        <v>337.9</v>
      </c>
      <c r="G111" s="522">
        <f t="shared" ref="G111:H111" si="40">G112+G114</f>
        <v>0</v>
      </c>
      <c r="H111" s="522">
        <f t="shared" si="40"/>
        <v>337.9</v>
      </c>
    </row>
    <row r="112" spans="1:8" s="494" customFormat="1" x14ac:dyDescent="0.2">
      <c r="A112" s="528"/>
      <c r="B112" s="529"/>
      <c r="C112" s="525" t="s">
        <v>140</v>
      </c>
      <c r="D112" s="525"/>
      <c r="E112" s="526" t="s">
        <v>18</v>
      </c>
      <c r="F112" s="527">
        <f>F113</f>
        <v>0</v>
      </c>
      <c r="G112" s="527">
        <f t="shared" ref="G112:H114" si="41">G113</f>
        <v>0</v>
      </c>
      <c r="H112" s="527">
        <f t="shared" si="41"/>
        <v>0</v>
      </c>
    </row>
    <row r="113" spans="1:8" s="494" customFormat="1" ht="22.5" x14ac:dyDescent="0.2">
      <c r="A113" s="528"/>
      <c r="B113" s="529"/>
      <c r="C113" s="569"/>
      <c r="D113" s="535" t="s">
        <v>152</v>
      </c>
      <c r="E113" s="511" t="s">
        <v>253</v>
      </c>
      <c r="F113" s="536">
        <v>0</v>
      </c>
      <c r="G113" s="497"/>
      <c r="H113" s="534">
        <f>F113+G113</f>
        <v>0</v>
      </c>
    </row>
    <row r="114" spans="1:8" s="494" customFormat="1" x14ac:dyDescent="0.2">
      <c r="A114" s="528"/>
      <c r="B114" s="529"/>
      <c r="C114" s="525" t="s">
        <v>254</v>
      </c>
      <c r="D114" s="525"/>
      <c r="E114" s="526" t="s">
        <v>25</v>
      </c>
      <c r="F114" s="527">
        <f>F115</f>
        <v>337.9</v>
      </c>
      <c r="G114" s="570">
        <f t="shared" si="41"/>
        <v>0</v>
      </c>
      <c r="H114" s="527">
        <f t="shared" si="41"/>
        <v>337.9</v>
      </c>
    </row>
    <row r="115" spans="1:8" s="494" customFormat="1" ht="22.5" x14ac:dyDescent="0.2">
      <c r="A115" s="528"/>
      <c r="B115" s="529"/>
      <c r="C115" s="569"/>
      <c r="D115" s="535" t="s">
        <v>152</v>
      </c>
      <c r="E115" s="511" t="s">
        <v>253</v>
      </c>
      <c r="F115" s="536">
        <v>337.9</v>
      </c>
      <c r="G115" s="497"/>
      <c r="H115" s="534">
        <f>F115+G115</f>
        <v>337.9</v>
      </c>
    </row>
    <row r="116" spans="1:8" s="494" customFormat="1" ht="15.75" x14ac:dyDescent="0.2">
      <c r="A116" s="568"/>
      <c r="B116" s="519" t="s">
        <v>255</v>
      </c>
      <c r="C116" s="520"/>
      <c r="D116" s="520"/>
      <c r="E116" s="521" t="s">
        <v>13</v>
      </c>
      <c r="F116" s="522">
        <f>F119+F136+F117</f>
        <v>70950.790000000008</v>
      </c>
      <c r="G116" s="522">
        <f t="shared" ref="G116:H116" si="42">G119+G136+G117</f>
        <v>-3500</v>
      </c>
      <c r="H116" s="522">
        <f t="shared" si="42"/>
        <v>67450.790000000008</v>
      </c>
    </row>
    <row r="117" spans="1:8" s="494" customFormat="1" x14ac:dyDescent="0.2">
      <c r="A117" s="528"/>
      <c r="B117" s="524"/>
      <c r="C117" s="525" t="s">
        <v>202</v>
      </c>
      <c r="D117" s="525"/>
      <c r="E117" s="526" t="s">
        <v>40</v>
      </c>
      <c r="F117" s="527">
        <f>SUM(F118:F118)</f>
        <v>1700</v>
      </c>
      <c r="G117" s="527">
        <f t="shared" ref="G117:H117" si="43">SUM(G118:G118)</f>
        <v>0</v>
      </c>
      <c r="H117" s="527">
        <f t="shared" si="43"/>
        <v>1700</v>
      </c>
    </row>
    <row r="118" spans="1:8" s="494" customFormat="1" ht="22.5" x14ac:dyDescent="0.2">
      <c r="A118" s="528"/>
      <c r="B118" s="529"/>
      <c r="C118" s="530"/>
      <c r="D118" s="535" t="s">
        <v>152</v>
      </c>
      <c r="E118" s="511" t="s">
        <v>256</v>
      </c>
      <c r="F118" s="536">
        <v>1700</v>
      </c>
      <c r="G118" s="506"/>
      <c r="H118" s="534">
        <f>F118+G118</f>
        <v>1700</v>
      </c>
    </row>
    <row r="119" spans="1:8" s="494" customFormat="1" x14ac:dyDescent="0.2">
      <c r="A119" s="528"/>
      <c r="B119" s="529"/>
      <c r="C119" s="525" t="s">
        <v>140</v>
      </c>
      <c r="D119" s="525"/>
      <c r="E119" s="526" t="s">
        <v>18</v>
      </c>
      <c r="F119" s="527">
        <f>SUM(F120:F135)</f>
        <v>40696.94</v>
      </c>
      <c r="G119" s="527">
        <f t="shared" ref="G119:H119" si="44">SUM(G120:G135)</f>
        <v>-2000</v>
      </c>
      <c r="H119" s="527">
        <f t="shared" si="44"/>
        <v>38696.94</v>
      </c>
    </row>
    <row r="120" spans="1:8" s="494" customFormat="1" x14ac:dyDescent="0.2">
      <c r="A120" s="528"/>
      <c r="B120" s="529"/>
      <c r="C120" s="530"/>
      <c r="D120" s="531" t="s">
        <v>205</v>
      </c>
      <c r="E120" s="532" t="s">
        <v>257</v>
      </c>
      <c r="F120" s="533">
        <v>1500</v>
      </c>
      <c r="G120" s="869"/>
      <c r="H120" s="534">
        <f>F120+G120</f>
        <v>1500</v>
      </c>
    </row>
    <row r="121" spans="1:8" s="494" customFormat="1" ht="22.5" x14ac:dyDescent="0.2">
      <c r="A121" s="528"/>
      <c r="B121" s="529"/>
      <c r="C121" s="530"/>
      <c r="D121" s="535" t="s">
        <v>158</v>
      </c>
      <c r="E121" s="511" t="s">
        <v>258</v>
      </c>
      <c r="F121" s="536">
        <v>1400</v>
      </c>
      <c r="G121" s="869"/>
      <c r="H121" s="534">
        <f t="shared" ref="H121:H135" si="45">F121+G121</f>
        <v>1400</v>
      </c>
    </row>
    <row r="122" spans="1:8" s="494" customFormat="1" x14ac:dyDescent="0.2">
      <c r="A122" s="528"/>
      <c r="B122" s="529"/>
      <c r="C122" s="530"/>
      <c r="D122" s="531" t="s">
        <v>141</v>
      </c>
      <c r="E122" s="532" t="s">
        <v>259</v>
      </c>
      <c r="F122" s="533">
        <v>2395.59</v>
      </c>
      <c r="G122" s="869">
        <v>-2000</v>
      </c>
      <c r="H122" s="534">
        <f t="shared" si="45"/>
        <v>395.59000000000015</v>
      </c>
    </row>
    <row r="123" spans="1:8" s="494" customFormat="1" x14ac:dyDescent="0.2">
      <c r="A123" s="528"/>
      <c r="B123" s="529"/>
      <c r="C123" s="530"/>
      <c r="D123" s="531" t="s">
        <v>143</v>
      </c>
      <c r="E123" s="532" t="s">
        <v>260</v>
      </c>
      <c r="F123" s="533">
        <v>2000</v>
      </c>
      <c r="G123" s="869"/>
      <c r="H123" s="534">
        <f t="shared" si="45"/>
        <v>2000</v>
      </c>
    </row>
    <row r="124" spans="1:8" s="494" customFormat="1" ht="45" x14ac:dyDescent="0.2">
      <c r="A124" s="528"/>
      <c r="B124" s="529"/>
      <c r="C124" s="530"/>
      <c r="D124" s="531" t="s">
        <v>148</v>
      </c>
      <c r="E124" s="532" t="s">
        <v>261</v>
      </c>
      <c r="F124" s="533">
        <v>2400</v>
      </c>
      <c r="G124" s="869"/>
      <c r="H124" s="534">
        <f t="shared" si="45"/>
        <v>2400</v>
      </c>
    </row>
    <row r="125" spans="1:8" s="494" customFormat="1" x14ac:dyDescent="0.2">
      <c r="A125" s="528"/>
      <c r="B125" s="529"/>
      <c r="C125" s="530"/>
      <c r="D125" s="531" t="s">
        <v>162</v>
      </c>
      <c r="E125" s="532" t="s">
        <v>262</v>
      </c>
      <c r="F125" s="533">
        <v>1978.35</v>
      </c>
      <c r="G125" s="869"/>
      <c r="H125" s="534">
        <f t="shared" si="45"/>
        <v>1978.35</v>
      </c>
    </row>
    <row r="126" spans="1:8" s="494" customFormat="1" x14ac:dyDescent="0.2">
      <c r="A126" s="528"/>
      <c r="B126" s="529"/>
      <c r="C126" s="530"/>
      <c r="D126" s="535" t="s">
        <v>230</v>
      </c>
      <c r="E126" s="511" t="s">
        <v>262</v>
      </c>
      <c r="F126" s="536">
        <v>3613.55</v>
      </c>
      <c r="G126" s="869"/>
      <c r="H126" s="534">
        <f t="shared" si="45"/>
        <v>3613.55</v>
      </c>
    </row>
    <row r="127" spans="1:8" s="494" customFormat="1" x14ac:dyDescent="0.2">
      <c r="A127" s="528"/>
      <c r="B127" s="529"/>
      <c r="C127" s="530"/>
      <c r="D127" s="531" t="s">
        <v>232</v>
      </c>
      <c r="E127" s="532" t="s">
        <v>263</v>
      </c>
      <c r="F127" s="533">
        <v>916.5</v>
      </c>
      <c r="G127" s="594"/>
      <c r="H127" s="534">
        <f t="shared" si="45"/>
        <v>916.5</v>
      </c>
    </row>
    <row r="128" spans="1:8" s="494" customFormat="1" ht="33.75" x14ac:dyDescent="0.2">
      <c r="A128" s="528"/>
      <c r="B128" s="529"/>
      <c r="C128" s="530"/>
      <c r="D128" s="531" t="s">
        <v>164</v>
      </c>
      <c r="E128" s="532" t="s">
        <v>264</v>
      </c>
      <c r="F128" s="533">
        <v>3545</v>
      </c>
      <c r="G128" s="869"/>
      <c r="H128" s="534">
        <f t="shared" si="45"/>
        <v>3545</v>
      </c>
    </row>
    <row r="129" spans="1:8" s="494" customFormat="1" ht="22.5" x14ac:dyDescent="0.2">
      <c r="A129" s="528"/>
      <c r="B129" s="529"/>
      <c r="C129" s="530"/>
      <c r="D129" s="531" t="s">
        <v>145</v>
      </c>
      <c r="E129" s="532" t="s">
        <v>265</v>
      </c>
      <c r="F129" s="533">
        <v>1500</v>
      </c>
      <c r="G129" s="869"/>
      <c r="H129" s="534">
        <f t="shared" si="45"/>
        <v>1500</v>
      </c>
    </row>
    <row r="130" spans="1:8" s="494" customFormat="1" ht="22.5" x14ac:dyDescent="0.2">
      <c r="A130" s="528"/>
      <c r="B130" s="529"/>
      <c r="C130" s="530"/>
      <c r="D130" s="535" t="s">
        <v>152</v>
      </c>
      <c r="E130" s="511" t="s">
        <v>266</v>
      </c>
      <c r="F130" s="536">
        <v>4400</v>
      </c>
      <c r="G130" s="869"/>
      <c r="H130" s="534">
        <f t="shared" si="45"/>
        <v>4400</v>
      </c>
    </row>
    <row r="131" spans="1:8" s="494" customFormat="1" x14ac:dyDescent="0.2">
      <c r="A131" s="528"/>
      <c r="B131" s="529"/>
      <c r="C131" s="530"/>
      <c r="D131" s="535" t="s">
        <v>168</v>
      </c>
      <c r="E131" s="511" t="s">
        <v>267</v>
      </c>
      <c r="F131" s="536">
        <v>5500</v>
      </c>
      <c r="G131" s="506"/>
      <c r="H131" s="534">
        <f t="shared" si="45"/>
        <v>5500</v>
      </c>
    </row>
    <row r="132" spans="1:8" s="494" customFormat="1" ht="33.75" x14ac:dyDescent="0.2">
      <c r="A132" s="528"/>
      <c r="B132" s="529"/>
      <c r="C132" s="530"/>
      <c r="D132" s="535" t="s">
        <v>183</v>
      </c>
      <c r="E132" s="511" t="s">
        <v>268</v>
      </c>
      <c r="F132" s="536">
        <v>2653.13</v>
      </c>
      <c r="G132" s="506"/>
      <c r="H132" s="534">
        <f t="shared" si="45"/>
        <v>2653.13</v>
      </c>
    </row>
    <row r="133" spans="1:8" s="494" customFormat="1" x14ac:dyDescent="0.2">
      <c r="A133" s="528"/>
      <c r="B133" s="529"/>
      <c r="C133" s="530"/>
      <c r="D133" s="535" t="s">
        <v>190</v>
      </c>
      <c r="E133" s="511" t="s">
        <v>269</v>
      </c>
      <c r="F133" s="536">
        <v>1500</v>
      </c>
      <c r="G133" s="506"/>
      <c r="H133" s="534">
        <f t="shared" si="45"/>
        <v>1500</v>
      </c>
    </row>
    <row r="134" spans="1:8" s="494" customFormat="1" x14ac:dyDescent="0.2">
      <c r="A134" s="528"/>
      <c r="B134" s="529"/>
      <c r="C134" s="530"/>
      <c r="D134" s="535" t="s">
        <v>170</v>
      </c>
      <c r="E134" s="511" t="s">
        <v>270</v>
      </c>
      <c r="F134" s="536">
        <v>2394.8200000000002</v>
      </c>
      <c r="G134" s="506"/>
      <c r="H134" s="534">
        <f t="shared" si="45"/>
        <v>2394.8200000000002</v>
      </c>
    </row>
    <row r="135" spans="1:8" s="494" customFormat="1" ht="22.5" x14ac:dyDescent="0.2">
      <c r="A135" s="528"/>
      <c r="B135" s="529"/>
      <c r="C135" s="530"/>
      <c r="D135" s="535" t="s">
        <v>211</v>
      </c>
      <c r="E135" s="511" t="s">
        <v>271</v>
      </c>
      <c r="F135" s="536">
        <v>3000</v>
      </c>
      <c r="G135" s="506"/>
      <c r="H135" s="534">
        <f t="shared" si="45"/>
        <v>3000</v>
      </c>
    </row>
    <row r="136" spans="1:8" s="494" customFormat="1" x14ac:dyDescent="0.2">
      <c r="A136" s="528"/>
      <c r="B136" s="529"/>
      <c r="C136" s="525" t="s">
        <v>147</v>
      </c>
      <c r="D136" s="525"/>
      <c r="E136" s="526" t="s">
        <v>19</v>
      </c>
      <c r="F136" s="527">
        <f>SUM(F137:F147)</f>
        <v>28553.85</v>
      </c>
      <c r="G136" s="527">
        <f t="shared" ref="G136:H136" si="46">SUM(G137:G147)</f>
        <v>-1500</v>
      </c>
      <c r="H136" s="527">
        <f t="shared" si="46"/>
        <v>27053.85</v>
      </c>
    </row>
    <row r="137" spans="1:8" s="494" customFormat="1" x14ac:dyDescent="0.2">
      <c r="A137" s="528"/>
      <c r="B137" s="529"/>
      <c r="C137" s="530"/>
      <c r="D137" s="531" t="s">
        <v>205</v>
      </c>
      <c r="E137" s="532" t="s">
        <v>272</v>
      </c>
      <c r="F137" s="533">
        <v>4500</v>
      </c>
      <c r="G137" s="497"/>
      <c r="H137" s="534">
        <f>F137+G137</f>
        <v>4500</v>
      </c>
    </row>
    <row r="138" spans="1:8" s="494" customFormat="1" x14ac:dyDescent="0.2">
      <c r="A138" s="528"/>
      <c r="B138" s="529"/>
      <c r="C138" s="530"/>
      <c r="D138" s="535" t="s">
        <v>158</v>
      </c>
      <c r="E138" s="511" t="s">
        <v>267</v>
      </c>
      <c r="F138" s="536">
        <v>1500</v>
      </c>
      <c r="G138" s="497"/>
      <c r="H138" s="534">
        <f t="shared" ref="H138:H146" si="47">F138+G138</f>
        <v>1500</v>
      </c>
    </row>
    <row r="139" spans="1:8" s="494" customFormat="1" x14ac:dyDescent="0.2">
      <c r="A139" s="528"/>
      <c r="B139" s="529"/>
      <c r="C139" s="530"/>
      <c r="D139" s="535" t="s">
        <v>141</v>
      </c>
      <c r="E139" s="532" t="s">
        <v>259</v>
      </c>
      <c r="F139" s="536">
        <v>1500</v>
      </c>
      <c r="G139" s="497">
        <v>-1500</v>
      </c>
      <c r="H139" s="534">
        <f t="shared" si="47"/>
        <v>0</v>
      </c>
    </row>
    <row r="140" spans="1:8" s="494" customFormat="1" x14ac:dyDescent="0.2">
      <c r="A140" s="528"/>
      <c r="B140" s="529"/>
      <c r="C140" s="530"/>
      <c r="D140" s="531" t="s">
        <v>143</v>
      </c>
      <c r="E140" s="532" t="s">
        <v>267</v>
      </c>
      <c r="F140" s="533">
        <v>2000</v>
      </c>
      <c r="G140" s="497"/>
      <c r="H140" s="534">
        <f t="shared" si="47"/>
        <v>2000</v>
      </c>
    </row>
    <row r="141" spans="1:8" s="494" customFormat="1" ht="33.75" x14ac:dyDescent="0.2">
      <c r="A141" s="528"/>
      <c r="B141" s="529"/>
      <c r="C141" s="530"/>
      <c r="D141" s="531" t="s">
        <v>148</v>
      </c>
      <c r="E141" s="532" t="s">
        <v>273</v>
      </c>
      <c r="F141" s="533">
        <v>1100</v>
      </c>
      <c r="G141" s="497"/>
      <c r="H141" s="534">
        <f t="shared" si="47"/>
        <v>1100</v>
      </c>
    </row>
    <row r="142" spans="1:8" s="494" customFormat="1" x14ac:dyDescent="0.2">
      <c r="A142" s="528"/>
      <c r="B142" s="529"/>
      <c r="C142" s="530"/>
      <c r="D142" s="531" t="s">
        <v>162</v>
      </c>
      <c r="E142" s="532" t="s">
        <v>259</v>
      </c>
      <c r="F142" s="533">
        <v>1000</v>
      </c>
      <c r="G142" s="497"/>
      <c r="H142" s="534">
        <f t="shared" si="47"/>
        <v>1000</v>
      </c>
    </row>
    <row r="143" spans="1:8" s="494" customFormat="1" x14ac:dyDescent="0.2">
      <c r="A143" s="528"/>
      <c r="B143" s="529"/>
      <c r="C143" s="530"/>
      <c r="D143" s="535" t="s">
        <v>230</v>
      </c>
      <c r="E143" s="511" t="s">
        <v>262</v>
      </c>
      <c r="F143" s="536">
        <v>4000</v>
      </c>
      <c r="G143" s="497"/>
      <c r="H143" s="534">
        <f t="shared" si="47"/>
        <v>4000</v>
      </c>
    </row>
    <row r="144" spans="1:8" s="494" customFormat="1" ht="33.75" x14ac:dyDescent="0.2">
      <c r="A144" s="528"/>
      <c r="B144" s="529"/>
      <c r="C144" s="530"/>
      <c r="D144" s="531" t="s">
        <v>183</v>
      </c>
      <c r="E144" s="511" t="s">
        <v>274</v>
      </c>
      <c r="F144" s="533">
        <v>5000</v>
      </c>
      <c r="G144" s="497"/>
      <c r="H144" s="534">
        <f t="shared" si="47"/>
        <v>5000</v>
      </c>
    </row>
    <row r="145" spans="1:8" s="494" customFormat="1" x14ac:dyDescent="0.2">
      <c r="A145" s="528"/>
      <c r="B145" s="529"/>
      <c r="C145" s="530"/>
      <c r="D145" s="535" t="s">
        <v>190</v>
      </c>
      <c r="E145" s="532" t="s">
        <v>267</v>
      </c>
      <c r="F145" s="536">
        <v>2500</v>
      </c>
      <c r="G145" s="497"/>
      <c r="H145" s="534">
        <f t="shared" si="47"/>
        <v>2500</v>
      </c>
    </row>
    <row r="146" spans="1:8" s="494" customFormat="1" x14ac:dyDescent="0.2">
      <c r="A146" s="528"/>
      <c r="B146" s="529"/>
      <c r="C146" s="530"/>
      <c r="D146" s="535" t="s">
        <v>170</v>
      </c>
      <c r="E146" s="511" t="s">
        <v>270</v>
      </c>
      <c r="F146" s="536">
        <v>2000</v>
      </c>
      <c r="G146" s="497"/>
      <c r="H146" s="534">
        <f t="shared" si="47"/>
        <v>2000</v>
      </c>
    </row>
    <row r="147" spans="1:8" s="494" customFormat="1" ht="33.75" x14ac:dyDescent="0.2">
      <c r="A147" s="528"/>
      <c r="B147" s="529"/>
      <c r="C147" s="530"/>
      <c r="D147" s="535" t="s">
        <v>211</v>
      </c>
      <c r="E147" s="511" t="s">
        <v>275</v>
      </c>
      <c r="F147" s="536">
        <v>3453.85</v>
      </c>
      <c r="G147" s="497"/>
      <c r="H147" s="534">
        <f>F147+G147</f>
        <v>3453.85</v>
      </c>
    </row>
    <row r="148" spans="1:8" s="494" customFormat="1" x14ac:dyDescent="0.2">
      <c r="A148" s="513" t="s">
        <v>276</v>
      </c>
      <c r="B148" s="514"/>
      <c r="C148" s="514"/>
      <c r="D148" s="514"/>
      <c r="E148" s="516" t="s">
        <v>277</v>
      </c>
      <c r="F148" s="517">
        <f>F154+F149</f>
        <v>51200</v>
      </c>
      <c r="G148" s="517">
        <f t="shared" ref="G148:H148" si="48">G154+G149</f>
        <v>5500</v>
      </c>
      <c r="H148" s="517">
        <f t="shared" si="48"/>
        <v>56700</v>
      </c>
    </row>
    <row r="149" spans="1:8" s="575" customFormat="1" x14ac:dyDescent="0.2">
      <c r="A149" s="571"/>
      <c r="B149" s="572" t="s">
        <v>278</v>
      </c>
      <c r="C149" s="572"/>
      <c r="D149" s="572"/>
      <c r="E149" s="573" t="s">
        <v>279</v>
      </c>
      <c r="F149" s="574">
        <f>F150+F152</f>
        <v>10500</v>
      </c>
      <c r="G149" s="574">
        <f t="shared" ref="G149:H149" si="49">G150+G152</f>
        <v>3000</v>
      </c>
      <c r="H149" s="574">
        <f t="shared" si="49"/>
        <v>13500</v>
      </c>
    </row>
    <row r="150" spans="1:8" s="575" customFormat="1" ht="22.5" x14ac:dyDescent="0.2">
      <c r="A150" s="571"/>
      <c r="B150" s="576"/>
      <c r="C150" s="577" t="s">
        <v>150</v>
      </c>
      <c r="D150" s="577"/>
      <c r="E150" s="578" t="s">
        <v>192</v>
      </c>
      <c r="F150" s="579">
        <f>F151</f>
        <v>4000</v>
      </c>
      <c r="G150" s="579">
        <f t="shared" ref="G150:H150" si="50">G151</f>
        <v>3000</v>
      </c>
      <c r="H150" s="579">
        <f t="shared" si="50"/>
        <v>7000</v>
      </c>
    </row>
    <row r="151" spans="1:8" s="575" customFormat="1" ht="22.5" x14ac:dyDescent="0.2">
      <c r="A151" s="571"/>
      <c r="B151" s="580"/>
      <c r="C151" s="577"/>
      <c r="D151" s="581" t="s">
        <v>141</v>
      </c>
      <c r="E151" s="582" t="s">
        <v>280</v>
      </c>
      <c r="F151" s="583">
        <v>4000</v>
      </c>
      <c r="G151" s="584">
        <v>3000</v>
      </c>
      <c r="H151" s="583">
        <f>F151+G151</f>
        <v>7000</v>
      </c>
    </row>
    <row r="152" spans="1:8" s="575" customFormat="1" ht="22.5" x14ac:dyDescent="0.2">
      <c r="A152" s="571"/>
      <c r="B152" s="580"/>
      <c r="C152" s="577" t="s">
        <v>281</v>
      </c>
      <c r="D152" s="577"/>
      <c r="E152" s="578" t="s">
        <v>282</v>
      </c>
      <c r="F152" s="579">
        <f>F153</f>
        <v>6500</v>
      </c>
      <c r="G152" s="579">
        <f t="shared" ref="G152:H152" si="51">G153</f>
        <v>0</v>
      </c>
      <c r="H152" s="579">
        <f t="shared" si="51"/>
        <v>6500</v>
      </c>
    </row>
    <row r="153" spans="1:8" s="575" customFormat="1" ht="24.75" customHeight="1" x14ac:dyDescent="0.2">
      <c r="A153" s="571"/>
      <c r="B153" s="585"/>
      <c r="C153" s="577"/>
      <c r="D153" s="577" t="s">
        <v>168</v>
      </c>
      <c r="E153" s="582" t="s">
        <v>283</v>
      </c>
      <c r="F153" s="583">
        <v>6500</v>
      </c>
      <c r="G153" s="584"/>
      <c r="H153" s="583">
        <f>F153+G153</f>
        <v>6500</v>
      </c>
    </row>
    <row r="154" spans="1:8" s="494" customFormat="1" ht="15.75" x14ac:dyDescent="0.2">
      <c r="A154" s="518"/>
      <c r="B154" s="519" t="s">
        <v>284</v>
      </c>
      <c r="C154" s="520"/>
      <c r="D154" s="520"/>
      <c r="E154" s="521" t="s">
        <v>13</v>
      </c>
      <c r="F154" s="522">
        <f>F170+F157+F155</f>
        <v>40700</v>
      </c>
      <c r="G154" s="586">
        <f t="shared" ref="G154:H154" si="52">G170+G157+G155</f>
        <v>2500</v>
      </c>
      <c r="H154" s="522">
        <f t="shared" si="52"/>
        <v>43200</v>
      </c>
    </row>
    <row r="155" spans="1:8" s="494" customFormat="1" ht="15" x14ac:dyDescent="0.2">
      <c r="A155" s="518"/>
      <c r="B155" s="580"/>
      <c r="C155" s="587" t="s">
        <v>202</v>
      </c>
      <c r="D155" s="587"/>
      <c r="E155" s="588" t="s">
        <v>40</v>
      </c>
      <c r="F155" s="579">
        <f>F156</f>
        <v>2000</v>
      </c>
      <c r="G155" s="579">
        <f t="shared" ref="G155:H155" si="53">G156</f>
        <v>0</v>
      </c>
      <c r="H155" s="579">
        <f t="shared" si="53"/>
        <v>2000</v>
      </c>
    </row>
    <row r="156" spans="1:8" s="494" customFormat="1" ht="15.75" x14ac:dyDescent="0.2">
      <c r="A156" s="518"/>
      <c r="B156" s="580"/>
      <c r="C156" s="589"/>
      <c r="D156" s="590" t="s">
        <v>168</v>
      </c>
      <c r="E156" s="591" t="s">
        <v>285</v>
      </c>
      <c r="F156" s="583">
        <v>2000</v>
      </c>
      <c r="G156" s="506"/>
      <c r="H156" s="592">
        <f>F156+G156</f>
        <v>2000</v>
      </c>
    </row>
    <row r="157" spans="1:8" s="494" customFormat="1" x14ac:dyDescent="0.2">
      <c r="A157" s="523"/>
      <c r="B157" s="524"/>
      <c r="C157" s="525" t="s">
        <v>140</v>
      </c>
      <c r="D157" s="525"/>
      <c r="E157" s="526" t="s">
        <v>18</v>
      </c>
      <c r="F157" s="527">
        <f>SUM(F158:F169)</f>
        <v>36700</v>
      </c>
      <c r="G157" s="544">
        <f t="shared" ref="G157:H157" si="54">SUM(G158:G169)</f>
        <v>2500</v>
      </c>
      <c r="H157" s="527">
        <f t="shared" si="54"/>
        <v>39200</v>
      </c>
    </row>
    <row r="158" spans="1:8" s="494" customFormat="1" x14ac:dyDescent="0.2">
      <c r="A158" s="528"/>
      <c r="B158" s="529"/>
      <c r="C158" s="530"/>
      <c r="D158" s="535" t="s">
        <v>158</v>
      </c>
      <c r="E158" s="593" t="s">
        <v>286</v>
      </c>
      <c r="F158" s="536">
        <v>800</v>
      </c>
      <c r="G158" s="506"/>
      <c r="H158" s="534">
        <f>F158+G158</f>
        <v>800</v>
      </c>
    </row>
    <row r="159" spans="1:8" s="494" customFormat="1" x14ac:dyDescent="0.2">
      <c r="A159" s="528"/>
      <c r="B159" s="529"/>
      <c r="C159" s="530"/>
      <c r="D159" s="531" t="s">
        <v>141</v>
      </c>
      <c r="E159" s="532" t="s">
        <v>287</v>
      </c>
      <c r="F159" s="533">
        <v>2000</v>
      </c>
      <c r="G159" s="492">
        <v>500</v>
      </c>
      <c r="H159" s="534">
        <f t="shared" ref="H159:H169" si="55">F159+G159</f>
        <v>2500</v>
      </c>
    </row>
    <row r="160" spans="1:8" s="494" customFormat="1" ht="22.5" x14ac:dyDescent="0.2">
      <c r="A160" s="528"/>
      <c r="B160" s="529"/>
      <c r="C160" s="530"/>
      <c r="D160" s="531" t="s">
        <v>143</v>
      </c>
      <c r="E160" s="532" t="s">
        <v>288</v>
      </c>
      <c r="F160" s="533">
        <v>2500</v>
      </c>
      <c r="G160" s="506"/>
      <c r="H160" s="534">
        <f t="shared" si="55"/>
        <v>2500</v>
      </c>
    </row>
    <row r="161" spans="1:8" s="494" customFormat="1" x14ac:dyDescent="0.2">
      <c r="A161" s="528"/>
      <c r="B161" s="529"/>
      <c r="C161" s="530"/>
      <c r="D161" s="531" t="s">
        <v>148</v>
      </c>
      <c r="E161" s="532" t="s">
        <v>287</v>
      </c>
      <c r="F161" s="533">
        <v>700</v>
      </c>
      <c r="G161" s="506"/>
      <c r="H161" s="534">
        <f t="shared" si="55"/>
        <v>700</v>
      </c>
    </row>
    <row r="162" spans="1:8" s="494" customFormat="1" x14ac:dyDescent="0.2">
      <c r="A162" s="528"/>
      <c r="B162" s="529"/>
      <c r="C162" s="530"/>
      <c r="D162" s="531" t="s">
        <v>162</v>
      </c>
      <c r="E162" s="532" t="s">
        <v>289</v>
      </c>
      <c r="F162" s="533">
        <v>1100</v>
      </c>
      <c r="G162" s="506"/>
      <c r="H162" s="534">
        <f t="shared" si="55"/>
        <v>1100</v>
      </c>
    </row>
    <row r="163" spans="1:8" s="494" customFormat="1" ht="22.5" x14ac:dyDescent="0.2">
      <c r="A163" s="528"/>
      <c r="B163" s="529"/>
      <c r="C163" s="530"/>
      <c r="D163" s="535" t="s">
        <v>230</v>
      </c>
      <c r="E163" s="511" t="s">
        <v>290</v>
      </c>
      <c r="F163" s="536">
        <v>4500</v>
      </c>
      <c r="G163" s="506"/>
      <c r="H163" s="534">
        <f t="shared" si="55"/>
        <v>4500</v>
      </c>
    </row>
    <row r="164" spans="1:8" s="494" customFormat="1" x14ac:dyDescent="0.2">
      <c r="A164" s="528"/>
      <c r="B164" s="529"/>
      <c r="C164" s="530"/>
      <c r="D164" s="535" t="s">
        <v>166</v>
      </c>
      <c r="E164" s="511" t="s">
        <v>291</v>
      </c>
      <c r="F164" s="536">
        <v>1000</v>
      </c>
      <c r="G164" s="506"/>
      <c r="H164" s="534">
        <f t="shared" si="55"/>
        <v>1000</v>
      </c>
    </row>
    <row r="165" spans="1:8" s="494" customFormat="1" ht="33.75" x14ac:dyDescent="0.2">
      <c r="A165" s="528"/>
      <c r="B165" s="529"/>
      <c r="C165" s="530"/>
      <c r="D165" s="535" t="s">
        <v>145</v>
      </c>
      <c r="E165" s="511" t="s">
        <v>607</v>
      </c>
      <c r="F165" s="536">
        <v>8000</v>
      </c>
      <c r="G165" s="500">
        <v>2000</v>
      </c>
      <c r="H165" s="534">
        <f t="shared" si="55"/>
        <v>10000</v>
      </c>
    </row>
    <row r="166" spans="1:8" s="494" customFormat="1" ht="22.5" x14ac:dyDescent="0.2">
      <c r="A166" s="528"/>
      <c r="B166" s="529"/>
      <c r="C166" s="530"/>
      <c r="D166" s="535" t="s">
        <v>152</v>
      </c>
      <c r="E166" s="511" t="s">
        <v>292</v>
      </c>
      <c r="F166" s="536">
        <v>4600</v>
      </c>
      <c r="G166" s="506"/>
      <c r="H166" s="534">
        <f t="shared" si="55"/>
        <v>4600</v>
      </c>
    </row>
    <row r="167" spans="1:8" s="494" customFormat="1" ht="56.25" x14ac:dyDescent="0.2">
      <c r="A167" s="528"/>
      <c r="B167" s="529"/>
      <c r="C167" s="530"/>
      <c r="D167" s="535" t="s">
        <v>168</v>
      </c>
      <c r="E167" s="511" t="s">
        <v>293</v>
      </c>
      <c r="F167" s="536">
        <v>7500</v>
      </c>
      <c r="G167" s="492"/>
      <c r="H167" s="534">
        <f t="shared" si="55"/>
        <v>7500</v>
      </c>
    </row>
    <row r="168" spans="1:8" s="494" customFormat="1" ht="22.5" x14ac:dyDescent="0.2">
      <c r="A168" s="528"/>
      <c r="B168" s="529"/>
      <c r="C168" s="530"/>
      <c r="D168" s="535" t="s">
        <v>183</v>
      </c>
      <c r="E168" s="511" t="s">
        <v>294</v>
      </c>
      <c r="F168" s="536">
        <v>3000</v>
      </c>
      <c r="G168" s="506"/>
      <c r="H168" s="534">
        <f t="shared" si="55"/>
        <v>3000</v>
      </c>
    </row>
    <row r="169" spans="1:8" s="494" customFormat="1" ht="22.5" x14ac:dyDescent="0.2">
      <c r="A169" s="528"/>
      <c r="B169" s="529"/>
      <c r="C169" s="530"/>
      <c r="D169" s="535" t="s">
        <v>170</v>
      </c>
      <c r="E169" s="595" t="s">
        <v>295</v>
      </c>
      <c r="F169" s="536">
        <v>1000</v>
      </c>
      <c r="G169" s="506"/>
      <c r="H169" s="534">
        <f t="shared" si="55"/>
        <v>1000</v>
      </c>
    </row>
    <row r="170" spans="1:8" s="494" customFormat="1" x14ac:dyDescent="0.2">
      <c r="A170" s="528"/>
      <c r="B170" s="529"/>
      <c r="C170" s="525" t="s">
        <v>147</v>
      </c>
      <c r="D170" s="525"/>
      <c r="E170" s="526" t="s">
        <v>19</v>
      </c>
      <c r="F170" s="527">
        <f>SUM(F171:F173)</f>
        <v>2000</v>
      </c>
      <c r="G170" s="527">
        <f t="shared" ref="G170:H170" si="56">SUM(G171:G173)</f>
        <v>0</v>
      </c>
      <c r="H170" s="527">
        <f t="shared" si="56"/>
        <v>2000</v>
      </c>
    </row>
    <row r="171" spans="1:8" s="494" customFormat="1" ht="22.5" x14ac:dyDescent="0.2">
      <c r="A171" s="528"/>
      <c r="B171" s="529"/>
      <c r="C171" s="530"/>
      <c r="D171" s="535" t="s">
        <v>141</v>
      </c>
      <c r="E171" s="511" t="s">
        <v>296</v>
      </c>
      <c r="F171" s="536">
        <v>500</v>
      </c>
      <c r="G171" s="506"/>
      <c r="H171" s="534">
        <f>F171+G171</f>
        <v>500</v>
      </c>
    </row>
    <row r="172" spans="1:8" s="494" customFormat="1" ht="22.5" x14ac:dyDescent="0.2">
      <c r="A172" s="528"/>
      <c r="B172" s="529"/>
      <c r="C172" s="530"/>
      <c r="D172" s="531" t="s">
        <v>143</v>
      </c>
      <c r="E172" s="532" t="s">
        <v>288</v>
      </c>
      <c r="F172" s="533">
        <v>1000</v>
      </c>
      <c r="G172" s="506"/>
      <c r="H172" s="534">
        <f t="shared" ref="H172:H173" si="57">F172+G172</f>
        <v>1000</v>
      </c>
    </row>
    <row r="173" spans="1:8" s="494" customFormat="1" x14ac:dyDescent="0.2">
      <c r="A173" s="528"/>
      <c r="B173" s="529"/>
      <c r="C173" s="530"/>
      <c r="D173" s="596" t="s">
        <v>162</v>
      </c>
      <c r="E173" s="597" t="s">
        <v>297</v>
      </c>
      <c r="F173" s="533">
        <v>500</v>
      </c>
      <c r="G173" s="506"/>
      <c r="H173" s="534">
        <f t="shared" si="57"/>
        <v>500</v>
      </c>
    </row>
    <row r="174" spans="1:8" ht="23.25" customHeight="1" x14ac:dyDescent="0.2">
      <c r="A174" s="1008" t="s">
        <v>298</v>
      </c>
      <c r="B174" s="1008"/>
      <c r="C174" s="1008"/>
      <c r="D174" s="1008"/>
      <c r="E174" s="1008"/>
      <c r="F174" s="598">
        <f>F148+F74+F57+F51+F43+F19+F8+F38</f>
        <v>271082.91000000003</v>
      </c>
      <c r="G174" s="598">
        <f t="shared" ref="G174:H174" si="58">G148+G74+G57+G51+G43+G19+G8+G38</f>
        <v>0</v>
      </c>
      <c r="H174" s="598">
        <f t="shared" si="58"/>
        <v>271082.91000000003</v>
      </c>
    </row>
    <row r="175" spans="1:8" x14ac:dyDescent="0.2">
      <c r="A175" s="992"/>
      <c r="B175" s="993"/>
      <c r="C175" s="993"/>
      <c r="D175" s="993"/>
      <c r="E175" s="599" t="s">
        <v>299</v>
      </c>
      <c r="F175" s="600"/>
      <c r="G175" s="601"/>
      <c r="H175" s="601"/>
    </row>
    <row r="176" spans="1:8" s="468" customFormat="1" x14ac:dyDescent="0.2">
      <c r="A176" s="994"/>
      <c r="B176" s="995"/>
      <c r="C176" s="995"/>
      <c r="D176" s="995"/>
      <c r="E176" s="602" t="s">
        <v>300</v>
      </c>
      <c r="F176" s="603">
        <f>F174-F177</f>
        <v>250582.91000000003</v>
      </c>
      <c r="G176" s="604">
        <f t="shared" ref="G176:H176" si="59">G174-G177</f>
        <v>-3000</v>
      </c>
      <c r="H176" s="604">
        <f t="shared" si="59"/>
        <v>247582.91000000003</v>
      </c>
    </row>
    <row r="177" spans="1:8" s="468" customFormat="1" x14ac:dyDescent="0.2">
      <c r="A177" s="996"/>
      <c r="B177" s="997"/>
      <c r="C177" s="997"/>
      <c r="D177" s="997"/>
      <c r="E177" s="605" t="s">
        <v>301</v>
      </c>
      <c r="F177" s="606">
        <f>F17+F152+F150+F49</f>
        <v>20500</v>
      </c>
      <c r="G177" s="607">
        <f t="shared" ref="G177:H177" si="60">G17+G152+G150+G49</f>
        <v>3000</v>
      </c>
      <c r="H177" s="607">
        <f t="shared" si="60"/>
        <v>23500</v>
      </c>
    </row>
    <row r="178" spans="1:8" s="468" customFormat="1" x14ac:dyDescent="0.2">
      <c r="A178" s="469"/>
      <c r="B178" s="469"/>
      <c r="C178" s="469"/>
      <c r="D178" s="469"/>
      <c r="E178" s="469"/>
      <c r="F178" s="469"/>
    </row>
    <row r="179" spans="1:8" s="468" customFormat="1" x14ac:dyDescent="0.2">
      <c r="A179" s="469"/>
      <c r="B179" s="469"/>
      <c r="C179" s="469"/>
      <c r="D179" s="469"/>
      <c r="E179" s="469"/>
      <c r="F179" s="469"/>
    </row>
    <row r="180" spans="1:8" x14ac:dyDescent="0.2">
      <c r="A180" s="608"/>
      <c r="B180" s="608"/>
      <c r="C180" s="608"/>
      <c r="D180" s="608"/>
      <c r="E180" s="608"/>
      <c r="F180" s="609"/>
    </row>
    <row r="181" spans="1:8" x14ac:dyDescent="0.2">
      <c r="A181" s="608"/>
      <c r="B181" s="608"/>
      <c r="C181" s="608"/>
      <c r="D181" s="608"/>
      <c r="E181" s="608"/>
      <c r="F181" s="609"/>
    </row>
  </sheetData>
  <sheetProtection selectLockedCells="1" selectUnlockedCells="1"/>
  <mergeCells count="7">
    <mergeCell ref="A175:D177"/>
    <mergeCell ref="A5:H5"/>
    <mergeCell ref="A9:A18"/>
    <mergeCell ref="B10:B18"/>
    <mergeCell ref="C11:C13"/>
    <mergeCell ref="C69:C70"/>
    <mergeCell ref="A174:E174"/>
  </mergeCells>
  <pageMargins left="0.70866141732283472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opLeftCell="A97" zoomScaleNormal="100" workbookViewId="0">
      <selection activeCell="E63" sqref="E63"/>
    </sheetView>
  </sheetViews>
  <sheetFormatPr defaultRowHeight="12.75" x14ac:dyDescent="0.2"/>
  <cols>
    <col min="1" max="1" width="3.85546875" style="466" customWidth="1"/>
    <col min="2" max="2" width="36.7109375" style="466" customWidth="1"/>
    <col min="3" max="4" width="12.140625" style="466" customWidth="1"/>
    <col min="5" max="5" width="9.140625" style="466" customWidth="1"/>
    <col min="6" max="6" width="12.85546875" style="466" customWidth="1"/>
    <col min="7" max="251" width="9.140625" style="466"/>
    <col min="252" max="252" width="6.7109375" style="466" customWidth="1"/>
    <col min="253" max="253" width="34.140625" style="466" customWidth="1"/>
    <col min="254" max="254" width="19" style="466" customWidth="1"/>
    <col min="255" max="255" width="27.85546875" style="466" customWidth="1"/>
    <col min="256" max="507" width="9.140625" style="466"/>
    <col min="508" max="508" width="6.7109375" style="466" customWidth="1"/>
    <col min="509" max="509" width="34.140625" style="466" customWidth="1"/>
    <col min="510" max="510" width="19" style="466" customWidth="1"/>
    <col min="511" max="511" width="27.85546875" style="466" customWidth="1"/>
    <col min="512" max="763" width="9.140625" style="466"/>
    <col min="764" max="764" width="6.7109375" style="466" customWidth="1"/>
    <col min="765" max="765" width="34.140625" style="466" customWidth="1"/>
    <col min="766" max="766" width="19" style="466" customWidth="1"/>
    <col min="767" max="767" width="27.85546875" style="466" customWidth="1"/>
    <col min="768" max="1019" width="9.140625" style="466"/>
    <col min="1020" max="1020" width="6.7109375" style="466" customWidth="1"/>
    <col min="1021" max="1021" width="34.140625" style="466" customWidth="1"/>
    <col min="1022" max="1022" width="19" style="466" customWidth="1"/>
    <col min="1023" max="1023" width="27.85546875" style="466" customWidth="1"/>
    <col min="1024" max="1275" width="9.140625" style="466"/>
    <col min="1276" max="1276" width="6.7109375" style="466" customWidth="1"/>
    <col min="1277" max="1277" width="34.140625" style="466" customWidth="1"/>
    <col min="1278" max="1278" width="19" style="466" customWidth="1"/>
    <col min="1279" max="1279" width="27.85546875" style="466" customWidth="1"/>
    <col min="1280" max="1531" width="9.140625" style="466"/>
    <col min="1532" max="1532" width="6.7109375" style="466" customWidth="1"/>
    <col min="1533" max="1533" width="34.140625" style="466" customWidth="1"/>
    <col min="1534" max="1534" width="19" style="466" customWidth="1"/>
    <col min="1535" max="1535" width="27.85546875" style="466" customWidth="1"/>
    <col min="1536" max="1787" width="9.140625" style="466"/>
    <col min="1788" max="1788" width="6.7109375" style="466" customWidth="1"/>
    <col min="1789" max="1789" width="34.140625" style="466" customWidth="1"/>
    <col min="1790" max="1790" width="19" style="466" customWidth="1"/>
    <col min="1791" max="1791" width="27.85546875" style="466" customWidth="1"/>
    <col min="1792" max="2043" width="9.140625" style="466"/>
    <col min="2044" max="2044" width="6.7109375" style="466" customWidth="1"/>
    <col min="2045" max="2045" width="34.140625" style="466" customWidth="1"/>
    <col min="2046" max="2046" width="19" style="466" customWidth="1"/>
    <col min="2047" max="2047" width="27.85546875" style="466" customWidth="1"/>
    <col min="2048" max="2299" width="9.140625" style="466"/>
    <col min="2300" max="2300" width="6.7109375" style="466" customWidth="1"/>
    <col min="2301" max="2301" width="34.140625" style="466" customWidth="1"/>
    <col min="2302" max="2302" width="19" style="466" customWidth="1"/>
    <col min="2303" max="2303" width="27.85546875" style="466" customWidth="1"/>
    <col min="2304" max="2555" width="9.140625" style="466"/>
    <col min="2556" max="2556" width="6.7109375" style="466" customWidth="1"/>
    <col min="2557" max="2557" width="34.140625" style="466" customWidth="1"/>
    <col min="2558" max="2558" width="19" style="466" customWidth="1"/>
    <col min="2559" max="2559" width="27.85546875" style="466" customWidth="1"/>
    <col min="2560" max="2811" width="9.140625" style="466"/>
    <col min="2812" max="2812" width="6.7109375" style="466" customWidth="1"/>
    <col min="2813" max="2813" width="34.140625" style="466" customWidth="1"/>
    <col min="2814" max="2814" width="19" style="466" customWidth="1"/>
    <col min="2815" max="2815" width="27.85546875" style="466" customWidth="1"/>
    <col min="2816" max="3067" width="9.140625" style="466"/>
    <col min="3068" max="3068" width="6.7109375" style="466" customWidth="1"/>
    <col min="3069" max="3069" width="34.140625" style="466" customWidth="1"/>
    <col min="3070" max="3070" width="19" style="466" customWidth="1"/>
    <col min="3071" max="3071" width="27.85546875" style="466" customWidth="1"/>
    <col min="3072" max="3323" width="9.140625" style="466"/>
    <col min="3324" max="3324" width="6.7109375" style="466" customWidth="1"/>
    <col min="3325" max="3325" width="34.140625" style="466" customWidth="1"/>
    <col min="3326" max="3326" width="19" style="466" customWidth="1"/>
    <col min="3327" max="3327" width="27.85546875" style="466" customWidth="1"/>
    <col min="3328" max="3579" width="9.140625" style="466"/>
    <col min="3580" max="3580" width="6.7109375" style="466" customWidth="1"/>
    <col min="3581" max="3581" width="34.140625" style="466" customWidth="1"/>
    <col min="3582" max="3582" width="19" style="466" customWidth="1"/>
    <col min="3583" max="3583" width="27.85546875" style="466" customWidth="1"/>
    <col min="3584" max="3835" width="9.140625" style="466"/>
    <col min="3836" max="3836" width="6.7109375" style="466" customWidth="1"/>
    <col min="3837" max="3837" width="34.140625" style="466" customWidth="1"/>
    <col min="3838" max="3838" width="19" style="466" customWidth="1"/>
    <col min="3839" max="3839" width="27.85546875" style="466" customWidth="1"/>
    <col min="3840" max="4091" width="9.140625" style="466"/>
    <col min="4092" max="4092" width="6.7109375" style="466" customWidth="1"/>
    <col min="4093" max="4093" width="34.140625" style="466" customWidth="1"/>
    <col min="4094" max="4094" width="19" style="466" customWidth="1"/>
    <col min="4095" max="4095" width="27.85546875" style="466" customWidth="1"/>
    <col min="4096" max="4347" width="9.140625" style="466"/>
    <col min="4348" max="4348" width="6.7109375" style="466" customWidth="1"/>
    <col min="4349" max="4349" width="34.140625" style="466" customWidth="1"/>
    <col min="4350" max="4350" width="19" style="466" customWidth="1"/>
    <col min="4351" max="4351" width="27.85546875" style="466" customWidth="1"/>
    <col min="4352" max="4603" width="9.140625" style="466"/>
    <col min="4604" max="4604" width="6.7109375" style="466" customWidth="1"/>
    <col min="4605" max="4605" width="34.140625" style="466" customWidth="1"/>
    <col min="4606" max="4606" width="19" style="466" customWidth="1"/>
    <col min="4607" max="4607" width="27.85546875" style="466" customWidth="1"/>
    <col min="4608" max="4859" width="9.140625" style="466"/>
    <col min="4860" max="4860" width="6.7109375" style="466" customWidth="1"/>
    <col min="4861" max="4861" width="34.140625" style="466" customWidth="1"/>
    <col min="4862" max="4862" width="19" style="466" customWidth="1"/>
    <col min="4863" max="4863" width="27.85546875" style="466" customWidth="1"/>
    <col min="4864" max="5115" width="9.140625" style="466"/>
    <col min="5116" max="5116" width="6.7109375" style="466" customWidth="1"/>
    <col min="5117" max="5117" width="34.140625" style="466" customWidth="1"/>
    <col min="5118" max="5118" width="19" style="466" customWidth="1"/>
    <col min="5119" max="5119" width="27.85546875" style="466" customWidth="1"/>
    <col min="5120" max="5371" width="9.140625" style="466"/>
    <col min="5372" max="5372" width="6.7109375" style="466" customWidth="1"/>
    <col min="5373" max="5373" width="34.140625" style="466" customWidth="1"/>
    <col min="5374" max="5374" width="19" style="466" customWidth="1"/>
    <col min="5375" max="5375" width="27.85546875" style="466" customWidth="1"/>
    <col min="5376" max="5627" width="9.140625" style="466"/>
    <col min="5628" max="5628" width="6.7109375" style="466" customWidth="1"/>
    <col min="5629" max="5629" width="34.140625" style="466" customWidth="1"/>
    <col min="5630" max="5630" width="19" style="466" customWidth="1"/>
    <col min="5631" max="5631" width="27.85546875" style="466" customWidth="1"/>
    <col min="5632" max="5883" width="9.140625" style="466"/>
    <col min="5884" max="5884" width="6.7109375" style="466" customWidth="1"/>
    <col min="5885" max="5885" width="34.140625" style="466" customWidth="1"/>
    <col min="5886" max="5886" width="19" style="466" customWidth="1"/>
    <col min="5887" max="5887" width="27.85546875" style="466" customWidth="1"/>
    <col min="5888" max="6139" width="9.140625" style="466"/>
    <col min="6140" max="6140" width="6.7109375" style="466" customWidth="1"/>
    <col min="6141" max="6141" width="34.140625" style="466" customWidth="1"/>
    <col min="6142" max="6142" width="19" style="466" customWidth="1"/>
    <col min="6143" max="6143" width="27.85546875" style="466" customWidth="1"/>
    <col min="6144" max="6395" width="9.140625" style="466"/>
    <col min="6396" max="6396" width="6.7109375" style="466" customWidth="1"/>
    <col min="6397" max="6397" width="34.140625" style="466" customWidth="1"/>
    <col min="6398" max="6398" width="19" style="466" customWidth="1"/>
    <col min="6399" max="6399" width="27.85546875" style="466" customWidth="1"/>
    <col min="6400" max="6651" width="9.140625" style="466"/>
    <col min="6652" max="6652" width="6.7109375" style="466" customWidth="1"/>
    <col min="6653" max="6653" width="34.140625" style="466" customWidth="1"/>
    <col min="6654" max="6654" width="19" style="466" customWidth="1"/>
    <col min="6655" max="6655" width="27.85546875" style="466" customWidth="1"/>
    <col min="6656" max="6907" width="9.140625" style="466"/>
    <col min="6908" max="6908" width="6.7109375" style="466" customWidth="1"/>
    <col min="6909" max="6909" width="34.140625" style="466" customWidth="1"/>
    <col min="6910" max="6910" width="19" style="466" customWidth="1"/>
    <col min="6911" max="6911" width="27.85546875" style="466" customWidth="1"/>
    <col min="6912" max="7163" width="9.140625" style="466"/>
    <col min="7164" max="7164" width="6.7109375" style="466" customWidth="1"/>
    <col min="7165" max="7165" width="34.140625" style="466" customWidth="1"/>
    <col min="7166" max="7166" width="19" style="466" customWidth="1"/>
    <col min="7167" max="7167" width="27.85546875" style="466" customWidth="1"/>
    <col min="7168" max="7419" width="9.140625" style="466"/>
    <col min="7420" max="7420" width="6.7109375" style="466" customWidth="1"/>
    <col min="7421" max="7421" width="34.140625" style="466" customWidth="1"/>
    <col min="7422" max="7422" width="19" style="466" customWidth="1"/>
    <col min="7423" max="7423" width="27.85546875" style="466" customWidth="1"/>
    <col min="7424" max="7675" width="9.140625" style="466"/>
    <col min="7676" max="7676" width="6.7109375" style="466" customWidth="1"/>
    <col min="7677" max="7677" width="34.140625" style="466" customWidth="1"/>
    <col min="7678" max="7678" width="19" style="466" customWidth="1"/>
    <col min="7679" max="7679" width="27.85546875" style="466" customWidth="1"/>
    <col min="7680" max="7931" width="9.140625" style="466"/>
    <col min="7932" max="7932" width="6.7109375" style="466" customWidth="1"/>
    <col min="7933" max="7933" width="34.140625" style="466" customWidth="1"/>
    <col min="7934" max="7934" width="19" style="466" customWidth="1"/>
    <col min="7935" max="7935" width="27.85546875" style="466" customWidth="1"/>
    <col min="7936" max="8187" width="9.140625" style="466"/>
    <col min="8188" max="8188" width="6.7109375" style="466" customWidth="1"/>
    <col min="8189" max="8189" width="34.140625" style="466" customWidth="1"/>
    <col min="8190" max="8190" width="19" style="466" customWidth="1"/>
    <col min="8191" max="8191" width="27.85546875" style="466" customWidth="1"/>
    <col min="8192" max="8443" width="9.140625" style="466"/>
    <col min="8444" max="8444" width="6.7109375" style="466" customWidth="1"/>
    <col min="8445" max="8445" width="34.140625" style="466" customWidth="1"/>
    <col min="8446" max="8446" width="19" style="466" customWidth="1"/>
    <col min="8447" max="8447" width="27.85546875" style="466" customWidth="1"/>
    <col min="8448" max="8699" width="9.140625" style="466"/>
    <col min="8700" max="8700" width="6.7109375" style="466" customWidth="1"/>
    <col min="8701" max="8701" width="34.140625" style="466" customWidth="1"/>
    <col min="8702" max="8702" width="19" style="466" customWidth="1"/>
    <col min="8703" max="8703" width="27.85546875" style="466" customWidth="1"/>
    <col min="8704" max="8955" width="9.140625" style="466"/>
    <col min="8956" max="8956" width="6.7109375" style="466" customWidth="1"/>
    <col min="8957" max="8957" width="34.140625" style="466" customWidth="1"/>
    <col min="8958" max="8958" width="19" style="466" customWidth="1"/>
    <col min="8959" max="8959" width="27.85546875" style="466" customWidth="1"/>
    <col min="8960" max="9211" width="9.140625" style="466"/>
    <col min="9212" max="9212" width="6.7109375" style="466" customWidth="1"/>
    <col min="9213" max="9213" width="34.140625" style="466" customWidth="1"/>
    <col min="9214" max="9214" width="19" style="466" customWidth="1"/>
    <col min="9215" max="9215" width="27.85546875" style="466" customWidth="1"/>
    <col min="9216" max="9467" width="9.140625" style="466"/>
    <col min="9468" max="9468" width="6.7109375" style="466" customWidth="1"/>
    <col min="9469" max="9469" width="34.140625" style="466" customWidth="1"/>
    <col min="9470" max="9470" width="19" style="466" customWidth="1"/>
    <col min="9471" max="9471" width="27.85546875" style="466" customWidth="1"/>
    <col min="9472" max="9723" width="9.140625" style="466"/>
    <col min="9724" max="9724" width="6.7109375" style="466" customWidth="1"/>
    <col min="9725" max="9725" width="34.140625" style="466" customWidth="1"/>
    <col min="9726" max="9726" width="19" style="466" customWidth="1"/>
    <col min="9727" max="9727" width="27.85546875" style="466" customWidth="1"/>
    <col min="9728" max="9979" width="9.140625" style="466"/>
    <col min="9980" max="9980" width="6.7109375" style="466" customWidth="1"/>
    <col min="9981" max="9981" width="34.140625" style="466" customWidth="1"/>
    <col min="9982" max="9982" width="19" style="466" customWidth="1"/>
    <col min="9983" max="9983" width="27.85546875" style="466" customWidth="1"/>
    <col min="9984" max="10235" width="9.140625" style="466"/>
    <col min="10236" max="10236" width="6.7109375" style="466" customWidth="1"/>
    <col min="10237" max="10237" width="34.140625" style="466" customWidth="1"/>
    <col min="10238" max="10238" width="19" style="466" customWidth="1"/>
    <col min="10239" max="10239" width="27.85546875" style="466" customWidth="1"/>
    <col min="10240" max="10491" width="9.140625" style="466"/>
    <col min="10492" max="10492" width="6.7109375" style="466" customWidth="1"/>
    <col min="10493" max="10493" width="34.140625" style="466" customWidth="1"/>
    <col min="10494" max="10494" width="19" style="466" customWidth="1"/>
    <col min="10495" max="10495" width="27.85546875" style="466" customWidth="1"/>
    <col min="10496" max="10747" width="9.140625" style="466"/>
    <col min="10748" max="10748" width="6.7109375" style="466" customWidth="1"/>
    <col min="10749" max="10749" width="34.140625" style="466" customWidth="1"/>
    <col min="10750" max="10750" width="19" style="466" customWidth="1"/>
    <col min="10751" max="10751" width="27.85546875" style="466" customWidth="1"/>
    <col min="10752" max="11003" width="9.140625" style="466"/>
    <col min="11004" max="11004" width="6.7109375" style="466" customWidth="1"/>
    <col min="11005" max="11005" width="34.140625" style="466" customWidth="1"/>
    <col min="11006" max="11006" width="19" style="466" customWidth="1"/>
    <col min="11007" max="11007" width="27.85546875" style="466" customWidth="1"/>
    <col min="11008" max="11259" width="9.140625" style="466"/>
    <col min="11260" max="11260" width="6.7109375" style="466" customWidth="1"/>
    <col min="11261" max="11261" width="34.140625" style="466" customWidth="1"/>
    <col min="11262" max="11262" width="19" style="466" customWidth="1"/>
    <col min="11263" max="11263" width="27.85546875" style="466" customWidth="1"/>
    <col min="11264" max="11515" width="9.140625" style="466"/>
    <col min="11516" max="11516" width="6.7109375" style="466" customWidth="1"/>
    <col min="11517" max="11517" width="34.140625" style="466" customWidth="1"/>
    <col min="11518" max="11518" width="19" style="466" customWidth="1"/>
    <col min="11519" max="11519" width="27.85546875" style="466" customWidth="1"/>
    <col min="11520" max="11771" width="9.140625" style="466"/>
    <col min="11772" max="11772" width="6.7109375" style="466" customWidth="1"/>
    <col min="11773" max="11773" width="34.140625" style="466" customWidth="1"/>
    <col min="11774" max="11774" width="19" style="466" customWidth="1"/>
    <col min="11775" max="11775" width="27.85546875" style="466" customWidth="1"/>
    <col min="11776" max="12027" width="9.140625" style="466"/>
    <col min="12028" max="12028" width="6.7109375" style="466" customWidth="1"/>
    <col min="12029" max="12029" width="34.140625" style="466" customWidth="1"/>
    <col min="12030" max="12030" width="19" style="466" customWidth="1"/>
    <col min="12031" max="12031" width="27.85546875" style="466" customWidth="1"/>
    <col min="12032" max="12283" width="9.140625" style="466"/>
    <col min="12284" max="12284" width="6.7109375" style="466" customWidth="1"/>
    <col min="12285" max="12285" width="34.140625" style="466" customWidth="1"/>
    <col min="12286" max="12286" width="19" style="466" customWidth="1"/>
    <col min="12287" max="12287" width="27.85546875" style="466" customWidth="1"/>
    <col min="12288" max="12539" width="9.140625" style="466"/>
    <col min="12540" max="12540" width="6.7109375" style="466" customWidth="1"/>
    <col min="12541" max="12541" width="34.140625" style="466" customWidth="1"/>
    <col min="12542" max="12542" width="19" style="466" customWidth="1"/>
    <col min="12543" max="12543" width="27.85546875" style="466" customWidth="1"/>
    <col min="12544" max="12795" width="9.140625" style="466"/>
    <col min="12796" max="12796" width="6.7109375" style="466" customWidth="1"/>
    <col min="12797" max="12797" width="34.140625" style="466" customWidth="1"/>
    <col min="12798" max="12798" width="19" style="466" customWidth="1"/>
    <col min="12799" max="12799" width="27.85546875" style="466" customWidth="1"/>
    <col min="12800" max="13051" width="9.140625" style="466"/>
    <col min="13052" max="13052" width="6.7109375" style="466" customWidth="1"/>
    <col min="13053" max="13053" width="34.140625" style="466" customWidth="1"/>
    <col min="13054" max="13054" width="19" style="466" customWidth="1"/>
    <col min="13055" max="13055" width="27.85546875" style="466" customWidth="1"/>
    <col min="13056" max="13307" width="9.140625" style="466"/>
    <col min="13308" max="13308" width="6.7109375" style="466" customWidth="1"/>
    <col min="13309" max="13309" width="34.140625" style="466" customWidth="1"/>
    <col min="13310" max="13310" width="19" style="466" customWidth="1"/>
    <col min="13311" max="13311" width="27.85546875" style="466" customWidth="1"/>
    <col min="13312" max="13563" width="9.140625" style="466"/>
    <col min="13564" max="13564" width="6.7109375" style="466" customWidth="1"/>
    <col min="13565" max="13565" width="34.140625" style="466" customWidth="1"/>
    <col min="13566" max="13566" width="19" style="466" customWidth="1"/>
    <col min="13567" max="13567" width="27.85546875" style="466" customWidth="1"/>
    <col min="13568" max="13819" width="9.140625" style="466"/>
    <col min="13820" max="13820" width="6.7109375" style="466" customWidth="1"/>
    <col min="13821" max="13821" width="34.140625" style="466" customWidth="1"/>
    <col min="13822" max="13822" width="19" style="466" customWidth="1"/>
    <col min="13823" max="13823" width="27.85546875" style="466" customWidth="1"/>
    <col min="13824" max="14075" width="9.140625" style="466"/>
    <col min="14076" max="14076" width="6.7109375" style="466" customWidth="1"/>
    <col min="14077" max="14077" width="34.140625" style="466" customWidth="1"/>
    <col min="14078" max="14078" width="19" style="466" customWidth="1"/>
    <col min="14079" max="14079" width="27.85546875" style="466" customWidth="1"/>
    <col min="14080" max="14331" width="9.140625" style="466"/>
    <col min="14332" max="14332" width="6.7109375" style="466" customWidth="1"/>
    <col min="14333" max="14333" width="34.140625" style="466" customWidth="1"/>
    <col min="14334" max="14334" width="19" style="466" customWidth="1"/>
    <col min="14335" max="14335" width="27.85546875" style="466" customWidth="1"/>
    <col min="14336" max="14587" width="9.140625" style="466"/>
    <col min="14588" max="14588" width="6.7109375" style="466" customWidth="1"/>
    <col min="14589" max="14589" width="34.140625" style="466" customWidth="1"/>
    <col min="14590" max="14590" width="19" style="466" customWidth="1"/>
    <col min="14591" max="14591" width="27.85546875" style="466" customWidth="1"/>
    <col min="14592" max="14843" width="9.140625" style="466"/>
    <col min="14844" max="14844" width="6.7109375" style="466" customWidth="1"/>
    <col min="14845" max="14845" width="34.140625" style="466" customWidth="1"/>
    <col min="14846" max="14846" width="19" style="466" customWidth="1"/>
    <col min="14847" max="14847" width="27.85546875" style="466" customWidth="1"/>
    <col min="14848" max="15099" width="9.140625" style="466"/>
    <col min="15100" max="15100" width="6.7109375" style="466" customWidth="1"/>
    <col min="15101" max="15101" width="34.140625" style="466" customWidth="1"/>
    <col min="15102" max="15102" width="19" style="466" customWidth="1"/>
    <col min="15103" max="15103" width="27.85546875" style="466" customWidth="1"/>
    <col min="15104" max="15355" width="9.140625" style="466"/>
    <col min="15356" max="15356" width="6.7109375" style="466" customWidth="1"/>
    <col min="15357" max="15357" width="34.140625" style="466" customWidth="1"/>
    <col min="15358" max="15358" width="19" style="466" customWidth="1"/>
    <col min="15359" max="15359" width="27.85546875" style="466" customWidth="1"/>
    <col min="15360" max="15611" width="9.140625" style="466"/>
    <col min="15612" max="15612" width="6.7109375" style="466" customWidth="1"/>
    <col min="15613" max="15613" width="34.140625" style="466" customWidth="1"/>
    <col min="15614" max="15614" width="19" style="466" customWidth="1"/>
    <col min="15615" max="15615" width="27.85546875" style="466" customWidth="1"/>
    <col min="15616" max="15867" width="9.140625" style="466"/>
    <col min="15868" max="15868" width="6.7109375" style="466" customWidth="1"/>
    <col min="15869" max="15869" width="34.140625" style="466" customWidth="1"/>
    <col min="15870" max="15870" width="19" style="466" customWidth="1"/>
    <col min="15871" max="15871" width="27.85546875" style="466" customWidth="1"/>
    <col min="15872" max="16123" width="9.140625" style="466"/>
    <col min="16124" max="16124" width="6.7109375" style="466" customWidth="1"/>
    <col min="16125" max="16125" width="34.140625" style="466" customWidth="1"/>
    <col min="16126" max="16126" width="19" style="466" customWidth="1"/>
    <col min="16127" max="16127" width="27.85546875" style="466" customWidth="1"/>
    <col min="16128" max="16384" width="9.140625" style="466"/>
  </cols>
  <sheetData>
    <row r="1" spans="1:6" x14ac:dyDescent="0.2">
      <c r="A1" s="611"/>
      <c r="B1" s="611"/>
      <c r="C1" s="1009" t="s">
        <v>302</v>
      </c>
      <c r="D1" s="1009"/>
      <c r="E1" s="1009"/>
      <c r="F1" s="1009"/>
    </row>
    <row r="2" spans="1:6" ht="29.25" customHeight="1" x14ac:dyDescent="0.2">
      <c r="A2" s="1010" t="s">
        <v>303</v>
      </c>
      <c r="B2" s="1010"/>
      <c r="C2" s="1010"/>
      <c r="D2" s="1010"/>
      <c r="E2" s="1010"/>
      <c r="F2" s="1010"/>
    </row>
    <row r="3" spans="1:6" ht="54.75" customHeight="1" x14ac:dyDescent="0.2">
      <c r="A3" s="612" t="s">
        <v>304</v>
      </c>
      <c r="B3" s="613" t="s">
        <v>305</v>
      </c>
      <c r="C3" s="614" t="s">
        <v>306</v>
      </c>
      <c r="D3" s="615" t="s">
        <v>307</v>
      </c>
      <c r="E3" s="616" t="s">
        <v>8</v>
      </c>
      <c r="F3" s="615" t="s">
        <v>308</v>
      </c>
    </row>
    <row r="4" spans="1:6" x14ac:dyDescent="0.2">
      <c r="A4" s="617" t="s">
        <v>104</v>
      </c>
      <c r="B4" s="618" t="s">
        <v>205</v>
      </c>
      <c r="C4" s="617">
        <v>273</v>
      </c>
      <c r="D4" s="619">
        <f>SUM(D5:D9)</f>
        <v>12930.84</v>
      </c>
      <c r="E4" s="619">
        <f t="shared" ref="E4:F4" si="0">SUM(E5:E9)</f>
        <v>0</v>
      </c>
      <c r="F4" s="619">
        <f t="shared" si="0"/>
        <v>12930.84</v>
      </c>
    </row>
    <row r="5" spans="1:6" x14ac:dyDescent="0.2">
      <c r="A5" s="620"/>
      <c r="B5" s="621" t="s">
        <v>206</v>
      </c>
      <c r="C5" s="622"/>
      <c r="D5" s="623">
        <v>1300</v>
      </c>
      <c r="E5" s="624"/>
      <c r="F5" s="625">
        <f>D5+E5</f>
        <v>1300</v>
      </c>
    </row>
    <row r="6" spans="1:6" x14ac:dyDescent="0.2">
      <c r="A6" s="620"/>
      <c r="B6" s="621" t="s">
        <v>309</v>
      </c>
      <c r="C6" s="622"/>
      <c r="D6" s="623">
        <v>5500</v>
      </c>
      <c r="E6" s="624"/>
      <c r="F6" s="625">
        <f t="shared" ref="F6:F9" si="1">D6+E6</f>
        <v>5500</v>
      </c>
    </row>
    <row r="7" spans="1:6" x14ac:dyDescent="0.2">
      <c r="A7" s="620"/>
      <c r="B7" s="621" t="s">
        <v>310</v>
      </c>
      <c r="C7" s="622"/>
      <c r="D7" s="623">
        <v>630.84</v>
      </c>
      <c r="E7" s="624"/>
      <c r="F7" s="625">
        <f t="shared" si="1"/>
        <v>630.84</v>
      </c>
    </row>
    <row r="8" spans="1:6" x14ac:dyDescent="0.2">
      <c r="A8" s="620"/>
      <c r="B8" s="621" t="s">
        <v>311</v>
      </c>
      <c r="C8" s="622"/>
      <c r="D8" s="623">
        <v>5000</v>
      </c>
      <c r="E8" s="624"/>
      <c r="F8" s="625">
        <f t="shared" si="1"/>
        <v>5000</v>
      </c>
    </row>
    <row r="9" spans="1:6" x14ac:dyDescent="0.2">
      <c r="A9" s="620"/>
      <c r="B9" s="621" t="s">
        <v>312</v>
      </c>
      <c r="C9" s="622"/>
      <c r="D9" s="623">
        <v>500</v>
      </c>
      <c r="E9" s="626"/>
      <c r="F9" s="627">
        <f t="shared" si="1"/>
        <v>500</v>
      </c>
    </row>
    <row r="10" spans="1:6" x14ac:dyDescent="0.2">
      <c r="A10" s="617" t="s">
        <v>79</v>
      </c>
      <c r="B10" s="628" t="s">
        <v>158</v>
      </c>
      <c r="C10" s="617">
        <v>398</v>
      </c>
      <c r="D10" s="619">
        <f>SUM(D11:D16)</f>
        <v>16348.09</v>
      </c>
      <c r="E10" s="629"/>
      <c r="F10" s="630">
        <f>D10+E10</f>
        <v>16348.09</v>
      </c>
    </row>
    <row r="11" spans="1:6" x14ac:dyDescent="0.2">
      <c r="A11" s="631"/>
      <c r="B11" s="621" t="s">
        <v>286</v>
      </c>
      <c r="C11" s="631"/>
      <c r="D11" s="632">
        <v>800</v>
      </c>
      <c r="E11" s="629"/>
      <c r="F11" s="625">
        <f>D11+E11</f>
        <v>800</v>
      </c>
    </row>
    <row r="12" spans="1:6" x14ac:dyDescent="0.2">
      <c r="A12" s="631"/>
      <c r="B12" s="621" t="s">
        <v>257</v>
      </c>
      <c r="C12" s="631"/>
      <c r="D12" s="632">
        <v>2500</v>
      </c>
      <c r="E12" s="629"/>
      <c r="F12" s="625">
        <f t="shared" ref="F12:F16" si="2">D12+E12</f>
        <v>2500</v>
      </c>
    </row>
    <row r="13" spans="1:6" x14ac:dyDescent="0.2">
      <c r="A13" s="631"/>
      <c r="B13" s="621" t="s">
        <v>313</v>
      </c>
      <c r="C13" s="631"/>
      <c r="D13" s="632">
        <v>4000</v>
      </c>
      <c r="E13" s="629"/>
      <c r="F13" s="625">
        <f t="shared" si="2"/>
        <v>4000</v>
      </c>
    </row>
    <row r="14" spans="1:6" ht="22.5" x14ac:dyDescent="0.2">
      <c r="A14" s="620"/>
      <c r="B14" s="633" t="s">
        <v>314</v>
      </c>
      <c r="C14" s="634"/>
      <c r="D14" s="632">
        <v>2500</v>
      </c>
      <c r="E14" s="629"/>
      <c r="F14" s="625">
        <f t="shared" si="2"/>
        <v>2500</v>
      </c>
    </row>
    <row r="15" spans="1:6" x14ac:dyDescent="0.2">
      <c r="A15" s="620"/>
      <c r="B15" s="633" t="s">
        <v>315</v>
      </c>
      <c r="C15" s="634"/>
      <c r="D15" s="632">
        <v>400</v>
      </c>
      <c r="E15" s="629"/>
      <c r="F15" s="625">
        <f t="shared" si="2"/>
        <v>400</v>
      </c>
    </row>
    <row r="16" spans="1:6" x14ac:dyDescent="0.2">
      <c r="A16" s="620"/>
      <c r="B16" s="621" t="s">
        <v>316</v>
      </c>
      <c r="C16" s="634"/>
      <c r="D16" s="632">
        <v>6148.09</v>
      </c>
      <c r="E16" s="635"/>
      <c r="F16" s="627">
        <f t="shared" si="2"/>
        <v>6148.09</v>
      </c>
    </row>
    <row r="17" spans="1:6" x14ac:dyDescent="0.2">
      <c r="A17" s="617" t="s">
        <v>96</v>
      </c>
      <c r="B17" s="628" t="s">
        <v>141</v>
      </c>
      <c r="C17" s="617">
        <v>290</v>
      </c>
      <c r="D17" s="636">
        <f>SUM(D18:D22)</f>
        <v>13395.59</v>
      </c>
      <c r="E17" s="629"/>
      <c r="F17" s="630">
        <f>D17+E17</f>
        <v>13395.59</v>
      </c>
    </row>
    <row r="18" spans="1:6" x14ac:dyDescent="0.2">
      <c r="A18" s="631"/>
      <c r="B18" s="621" t="s">
        <v>259</v>
      </c>
      <c r="C18" s="631"/>
      <c r="D18" s="623">
        <v>3895.59</v>
      </c>
      <c r="E18" s="870">
        <v>-3500</v>
      </c>
      <c r="F18" s="637">
        <f>D18+E18</f>
        <v>395.59000000000015</v>
      </c>
    </row>
    <row r="19" spans="1:6" ht="22.5" x14ac:dyDescent="0.2">
      <c r="A19" s="620"/>
      <c r="B19" s="621" t="s">
        <v>317</v>
      </c>
      <c r="C19" s="634"/>
      <c r="D19" s="623">
        <v>2000</v>
      </c>
      <c r="E19" s="870"/>
      <c r="F19" s="637">
        <f t="shared" ref="F19:F22" si="3">D19+E19</f>
        <v>2000</v>
      </c>
    </row>
    <row r="20" spans="1:6" x14ac:dyDescent="0.2">
      <c r="A20" s="620"/>
      <c r="B20" s="621" t="s">
        <v>173</v>
      </c>
      <c r="C20" s="634"/>
      <c r="D20" s="623">
        <v>1000</v>
      </c>
      <c r="E20" s="870"/>
      <c r="F20" s="637">
        <f t="shared" si="3"/>
        <v>1000</v>
      </c>
    </row>
    <row r="21" spans="1:6" x14ac:dyDescent="0.2">
      <c r="A21" s="620"/>
      <c r="B21" s="621" t="s">
        <v>297</v>
      </c>
      <c r="C21" s="634"/>
      <c r="D21" s="623">
        <v>2500</v>
      </c>
      <c r="E21" s="870">
        <v>500</v>
      </c>
      <c r="F21" s="637">
        <f t="shared" si="3"/>
        <v>3000</v>
      </c>
    </row>
    <row r="22" spans="1:6" x14ac:dyDescent="0.2">
      <c r="A22" s="620"/>
      <c r="B22" s="621" t="s">
        <v>318</v>
      </c>
      <c r="C22" s="634"/>
      <c r="D22" s="623">
        <v>4000</v>
      </c>
      <c r="E22" s="871">
        <v>3000</v>
      </c>
      <c r="F22" s="627">
        <f t="shared" si="3"/>
        <v>7000</v>
      </c>
    </row>
    <row r="23" spans="1:6" x14ac:dyDescent="0.2">
      <c r="A23" s="617" t="s">
        <v>319</v>
      </c>
      <c r="B23" s="628" t="s">
        <v>143</v>
      </c>
      <c r="C23" s="617">
        <v>716</v>
      </c>
      <c r="D23" s="619">
        <f>SUM(D24:D28)</f>
        <v>25041.55</v>
      </c>
      <c r="E23" s="629"/>
      <c r="F23" s="630">
        <f>D23+E23</f>
        <v>25041.55</v>
      </c>
    </row>
    <row r="24" spans="1:6" x14ac:dyDescent="0.2">
      <c r="A24" s="620"/>
      <c r="B24" s="621" t="s">
        <v>320</v>
      </c>
      <c r="C24" s="638"/>
      <c r="D24" s="623">
        <v>3500</v>
      </c>
      <c r="E24" s="629"/>
      <c r="F24" s="637">
        <f>D24+E24</f>
        <v>3500</v>
      </c>
    </row>
    <row r="25" spans="1:6" x14ac:dyDescent="0.2">
      <c r="A25" s="620"/>
      <c r="B25" s="621" t="s">
        <v>321</v>
      </c>
      <c r="C25" s="638"/>
      <c r="D25" s="623">
        <v>2000</v>
      </c>
      <c r="E25" s="629"/>
      <c r="F25" s="637">
        <f t="shared" ref="F25:F28" si="4">D25+E25</f>
        <v>2000</v>
      </c>
    </row>
    <row r="26" spans="1:6" x14ac:dyDescent="0.2">
      <c r="A26" s="620"/>
      <c r="B26" s="621" t="s">
        <v>322</v>
      </c>
      <c r="C26" s="638"/>
      <c r="D26" s="623">
        <v>3000</v>
      </c>
      <c r="E26" s="629"/>
      <c r="F26" s="637">
        <f t="shared" si="4"/>
        <v>3000</v>
      </c>
    </row>
    <row r="27" spans="1:6" ht="22.5" x14ac:dyDescent="0.2">
      <c r="A27" s="620"/>
      <c r="B27" s="621" t="s">
        <v>323</v>
      </c>
      <c r="C27" s="638"/>
      <c r="D27" s="623">
        <v>12541.55</v>
      </c>
      <c r="E27" s="629"/>
      <c r="F27" s="637">
        <f t="shared" si="4"/>
        <v>12541.55</v>
      </c>
    </row>
    <row r="28" spans="1:6" x14ac:dyDescent="0.2">
      <c r="A28" s="620"/>
      <c r="B28" s="621" t="s">
        <v>257</v>
      </c>
      <c r="C28" s="638"/>
      <c r="D28" s="623">
        <v>4000</v>
      </c>
      <c r="E28" s="635"/>
      <c r="F28" s="627">
        <f t="shared" si="4"/>
        <v>4000</v>
      </c>
    </row>
    <row r="29" spans="1:6" x14ac:dyDescent="0.2">
      <c r="A29" s="617" t="s">
        <v>324</v>
      </c>
      <c r="B29" s="628" t="s">
        <v>148</v>
      </c>
      <c r="C29" s="617">
        <v>349</v>
      </c>
      <c r="D29" s="619">
        <f>SUM(D30:D38)</f>
        <v>15008.53</v>
      </c>
      <c r="E29" s="629"/>
      <c r="F29" s="630">
        <f>D29+E29</f>
        <v>15008.53</v>
      </c>
    </row>
    <row r="30" spans="1:6" ht="22.5" x14ac:dyDescent="0.2">
      <c r="A30" s="620"/>
      <c r="B30" s="621" t="s">
        <v>325</v>
      </c>
      <c r="C30" s="634"/>
      <c r="D30" s="623">
        <v>3000</v>
      </c>
      <c r="E30" s="629"/>
      <c r="F30" s="639">
        <f>D30+E30</f>
        <v>3000</v>
      </c>
    </row>
    <row r="31" spans="1:6" ht="22.5" x14ac:dyDescent="0.2">
      <c r="A31" s="620"/>
      <c r="B31" s="621" t="s">
        <v>326</v>
      </c>
      <c r="C31" s="634"/>
      <c r="D31" s="623">
        <v>300</v>
      </c>
      <c r="E31" s="629"/>
      <c r="F31" s="639">
        <f t="shared" ref="F31:F38" si="5">D31+E31</f>
        <v>300</v>
      </c>
    </row>
    <row r="32" spans="1:6" x14ac:dyDescent="0.2">
      <c r="A32" s="620"/>
      <c r="B32" s="621" t="s">
        <v>297</v>
      </c>
      <c r="C32" s="634"/>
      <c r="D32" s="623">
        <v>700</v>
      </c>
      <c r="E32" s="629"/>
      <c r="F32" s="639">
        <f t="shared" si="5"/>
        <v>700</v>
      </c>
    </row>
    <row r="33" spans="1:6" x14ac:dyDescent="0.2">
      <c r="A33" s="620"/>
      <c r="B33" s="621" t="s">
        <v>327</v>
      </c>
      <c r="C33" s="634"/>
      <c r="D33" s="623">
        <v>500</v>
      </c>
      <c r="E33" s="629"/>
      <c r="F33" s="639">
        <f t="shared" si="5"/>
        <v>500</v>
      </c>
    </row>
    <row r="34" spans="1:6" ht="22.5" x14ac:dyDescent="0.2">
      <c r="A34" s="620"/>
      <c r="B34" s="621" t="s">
        <v>328</v>
      </c>
      <c r="C34" s="634"/>
      <c r="D34" s="623">
        <v>800</v>
      </c>
      <c r="E34" s="629"/>
      <c r="F34" s="639">
        <f t="shared" si="5"/>
        <v>800</v>
      </c>
    </row>
    <row r="35" spans="1:6" ht="22.5" x14ac:dyDescent="0.2">
      <c r="A35" s="620"/>
      <c r="B35" s="621" t="s">
        <v>329</v>
      </c>
      <c r="C35" s="634"/>
      <c r="D35" s="623">
        <v>200</v>
      </c>
      <c r="E35" s="629"/>
      <c r="F35" s="639">
        <f t="shared" si="5"/>
        <v>200</v>
      </c>
    </row>
    <row r="36" spans="1:6" x14ac:dyDescent="0.2">
      <c r="A36" s="620"/>
      <c r="B36" s="621" t="s">
        <v>330</v>
      </c>
      <c r="C36" s="634"/>
      <c r="D36" s="623">
        <v>5000</v>
      </c>
      <c r="E36" s="629"/>
      <c r="F36" s="639">
        <f t="shared" si="5"/>
        <v>5000</v>
      </c>
    </row>
    <row r="37" spans="1:6" ht="22.5" x14ac:dyDescent="0.2">
      <c r="A37" s="620"/>
      <c r="B37" s="621" t="s">
        <v>331</v>
      </c>
      <c r="C37" s="634"/>
      <c r="D37" s="623">
        <v>1500</v>
      </c>
      <c r="E37" s="629"/>
      <c r="F37" s="639">
        <f t="shared" si="5"/>
        <v>1500</v>
      </c>
    </row>
    <row r="38" spans="1:6" ht="22.5" x14ac:dyDescent="0.2">
      <c r="A38" s="620"/>
      <c r="B38" s="621" t="s">
        <v>245</v>
      </c>
      <c r="C38" s="634"/>
      <c r="D38" s="640">
        <v>3008.53</v>
      </c>
      <c r="E38" s="635"/>
      <c r="F38" s="641">
        <f t="shared" si="5"/>
        <v>3008.53</v>
      </c>
    </row>
    <row r="39" spans="1:6" x14ac:dyDescent="0.2">
      <c r="A39" s="617" t="s">
        <v>332</v>
      </c>
      <c r="B39" s="628" t="s">
        <v>162</v>
      </c>
      <c r="C39" s="617">
        <v>165</v>
      </c>
      <c r="D39" s="619">
        <f>SUM(D40:D43)</f>
        <v>9978.35</v>
      </c>
      <c r="E39" s="629"/>
      <c r="F39" s="630">
        <f>D39+E39</f>
        <v>9978.35</v>
      </c>
    </row>
    <row r="40" spans="1:6" x14ac:dyDescent="0.2">
      <c r="A40" s="620"/>
      <c r="B40" s="621" t="s">
        <v>333</v>
      </c>
      <c r="C40" s="638"/>
      <c r="D40" s="623">
        <v>3000</v>
      </c>
      <c r="E40" s="629"/>
      <c r="F40" s="637">
        <f>D40+E40</f>
        <v>3000</v>
      </c>
    </row>
    <row r="41" spans="1:6" x14ac:dyDescent="0.2">
      <c r="A41" s="620"/>
      <c r="B41" s="621" t="s">
        <v>334</v>
      </c>
      <c r="C41" s="638"/>
      <c r="D41" s="623">
        <v>2400</v>
      </c>
      <c r="E41" s="629"/>
      <c r="F41" s="637">
        <f t="shared" ref="F41:F43" si="6">D41+E41</f>
        <v>2400</v>
      </c>
    </row>
    <row r="42" spans="1:6" x14ac:dyDescent="0.2">
      <c r="A42" s="620"/>
      <c r="B42" s="621" t="s">
        <v>259</v>
      </c>
      <c r="C42" s="638"/>
      <c r="D42" s="623">
        <v>2978.35</v>
      </c>
      <c r="E42" s="629"/>
      <c r="F42" s="637">
        <f t="shared" si="6"/>
        <v>2978.35</v>
      </c>
    </row>
    <row r="43" spans="1:6" x14ac:dyDescent="0.2">
      <c r="A43" s="620"/>
      <c r="B43" s="621" t="s">
        <v>297</v>
      </c>
      <c r="C43" s="638"/>
      <c r="D43" s="623">
        <v>1600</v>
      </c>
      <c r="E43" s="635"/>
      <c r="F43" s="627">
        <f t="shared" si="6"/>
        <v>1600</v>
      </c>
    </row>
    <row r="44" spans="1:6" x14ac:dyDescent="0.2">
      <c r="A44" s="617" t="s">
        <v>335</v>
      </c>
      <c r="B44" s="628" t="s">
        <v>230</v>
      </c>
      <c r="C44" s="617">
        <v>426</v>
      </c>
      <c r="D44" s="619">
        <f>SUM(D45:D49)</f>
        <v>17113.55</v>
      </c>
      <c r="E44" s="629"/>
      <c r="F44" s="630">
        <f>D44+E44</f>
        <v>17113.55</v>
      </c>
    </row>
    <row r="45" spans="1:6" x14ac:dyDescent="0.2">
      <c r="A45" s="620"/>
      <c r="B45" s="621" t="s">
        <v>336</v>
      </c>
      <c r="C45" s="642"/>
      <c r="D45" s="623">
        <v>1000</v>
      </c>
      <c r="E45" s="629"/>
      <c r="F45" s="625">
        <f>D45+E45</f>
        <v>1000</v>
      </c>
    </row>
    <row r="46" spans="1:6" x14ac:dyDescent="0.2">
      <c r="A46" s="620"/>
      <c r="B46" s="621" t="s">
        <v>337</v>
      </c>
      <c r="C46" s="642"/>
      <c r="D46" s="623">
        <v>2000</v>
      </c>
      <c r="E46" s="629"/>
      <c r="F46" s="625">
        <f t="shared" ref="F46:F111" si="7">D46+E46</f>
        <v>2000</v>
      </c>
    </row>
    <row r="47" spans="1:6" x14ac:dyDescent="0.2">
      <c r="A47" s="620"/>
      <c r="B47" s="621" t="s">
        <v>259</v>
      </c>
      <c r="C47" s="642"/>
      <c r="D47" s="623">
        <v>7613.55</v>
      </c>
      <c r="E47" s="629"/>
      <c r="F47" s="625">
        <f t="shared" si="7"/>
        <v>7613.55</v>
      </c>
    </row>
    <row r="48" spans="1:6" x14ac:dyDescent="0.2">
      <c r="A48" s="620"/>
      <c r="B48" s="621" t="s">
        <v>297</v>
      </c>
      <c r="C48" s="642"/>
      <c r="D48" s="623">
        <v>4500</v>
      </c>
      <c r="E48" s="629"/>
      <c r="F48" s="625">
        <f t="shared" si="7"/>
        <v>4500</v>
      </c>
    </row>
    <row r="49" spans="1:6" x14ac:dyDescent="0.2">
      <c r="A49" s="643"/>
      <c r="B49" s="644" t="s">
        <v>216</v>
      </c>
      <c r="C49" s="645"/>
      <c r="D49" s="646">
        <v>2000</v>
      </c>
      <c r="E49" s="635"/>
      <c r="F49" s="627">
        <f t="shared" si="7"/>
        <v>2000</v>
      </c>
    </row>
    <row r="50" spans="1:6" x14ac:dyDescent="0.2">
      <c r="A50" s="617" t="s">
        <v>338</v>
      </c>
      <c r="B50" s="628" t="s">
        <v>232</v>
      </c>
      <c r="C50" s="617">
        <v>53</v>
      </c>
      <c r="D50" s="619">
        <f>SUM(D51:D52)</f>
        <v>6916.5</v>
      </c>
      <c r="E50" s="629"/>
      <c r="F50" s="630">
        <f t="shared" si="7"/>
        <v>6916.5</v>
      </c>
    </row>
    <row r="51" spans="1:6" x14ac:dyDescent="0.2">
      <c r="A51" s="631"/>
      <c r="B51" s="621" t="s">
        <v>233</v>
      </c>
      <c r="C51" s="631"/>
      <c r="D51" s="623">
        <v>6000</v>
      </c>
      <c r="E51" s="629"/>
      <c r="F51" s="625">
        <f t="shared" si="7"/>
        <v>6000</v>
      </c>
    </row>
    <row r="52" spans="1:6" x14ac:dyDescent="0.2">
      <c r="A52" s="643"/>
      <c r="B52" s="644" t="s">
        <v>339</v>
      </c>
      <c r="C52" s="647"/>
      <c r="D52" s="646">
        <v>916.5</v>
      </c>
      <c r="E52" s="635"/>
      <c r="F52" s="627">
        <f t="shared" si="7"/>
        <v>916.5</v>
      </c>
    </row>
    <row r="53" spans="1:6" x14ac:dyDescent="0.2">
      <c r="A53" s="617" t="s">
        <v>340</v>
      </c>
      <c r="B53" s="628" t="s">
        <v>164</v>
      </c>
      <c r="C53" s="617">
        <v>87</v>
      </c>
      <c r="D53" s="619">
        <f>SUM(D54:D59)</f>
        <v>7845.99</v>
      </c>
      <c r="E53" s="629"/>
      <c r="F53" s="630">
        <f t="shared" si="7"/>
        <v>7845.99</v>
      </c>
    </row>
    <row r="54" spans="1:6" x14ac:dyDescent="0.2">
      <c r="A54" s="620"/>
      <c r="B54" s="621" t="s">
        <v>341</v>
      </c>
      <c r="C54" s="642"/>
      <c r="D54" s="623">
        <v>1600</v>
      </c>
      <c r="E54" s="629"/>
      <c r="F54" s="625">
        <f t="shared" si="7"/>
        <v>1600</v>
      </c>
    </row>
    <row r="55" spans="1:6" x14ac:dyDescent="0.2">
      <c r="A55" s="620"/>
      <c r="B55" s="621" t="s">
        <v>342</v>
      </c>
      <c r="C55" s="642"/>
      <c r="D55" s="623">
        <v>2000</v>
      </c>
      <c r="E55" s="629"/>
      <c r="F55" s="625">
        <f t="shared" si="7"/>
        <v>2000</v>
      </c>
    </row>
    <row r="56" spans="1:6" x14ac:dyDescent="0.2">
      <c r="A56" s="620"/>
      <c r="B56" s="621" t="s">
        <v>343</v>
      </c>
      <c r="C56" s="642"/>
      <c r="D56" s="623">
        <v>1545</v>
      </c>
      <c r="E56" s="629"/>
      <c r="F56" s="625">
        <f t="shared" si="7"/>
        <v>1545</v>
      </c>
    </row>
    <row r="57" spans="1:6" x14ac:dyDescent="0.2">
      <c r="A57" s="620"/>
      <c r="B57" s="621" t="s">
        <v>344</v>
      </c>
      <c r="C57" s="642"/>
      <c r="D57" s="623">
        <v>400</v>
      </c>
      <c r="E57" s="629"/>
      <c r="F57" s="625">
        <f t="shared" si="7"/>
        <v>400</v>
      </c>
    </row>
    <row r="58" spans="1:6" x14ac:dyDescent="0.2">
      <c r="A58" s="620"/>
      <c r="B58" s="621" t="s">
        <v>345</v>
      </c>
      <c r="C58" s="642"/>
      <c r="D58" s="623">
        <v>1300.99</v>
      </c>
      <c r="E58" s="629"/>
      <c r="F58" s="625">
        <f t="shared" si="7"/>
        <v>1300.99</v>
      </c>
    </row>
    <row r="59" spans="1:6" x14ac:dyDescent="0.2">
      <c r="A59" s="643"/>
      <c r="B59" s="644" t="s">
        <v>346</v>
      </c>
      <c r="C59" s="645"/>
      <c r="D59" s="646">
        <v>1000</v>
      </c>
      <c r="E59" s="635"/>
      <c r="F59" s="627">
        <f t="shared" si="7"/>
        <v>1000</v>
      </c>
    </row>
    <row r="60" spans="1:6" x14ac:dyDescent="0.2">
      <c r="A60" s="617" t="s">
        <v>347</v>
      </c>
      <c r="B60" s="628" t="s">
        <v>145</v>
      </c>
      <c r="C60" s="617">
        <v>477</v>
      </c>
      <c r="D60" s="619">
        <f>SUM(D61:D64)</f>
        <v>18507.78</v>
      </c>
      <c r="E60" s="619"/>
      <c r="F60" s="619">
        <f t="shared" ref="F60" si="8">SUM(F61:F64)</f>
        <v>18507.78</v>
      </c>
    </row>
    <row r="61" spans="1:6" x14ac:dyDescent="0.2">
      <c r="A61" s="631"/>
      <c r="B61" s="621" t="s">
        <v>348</v>
      </c>
      <c r="C61" s="631"/>
      <c r="D61" s="623">
        <v>7007.78</v>
      </c>
      <c r="E61" s="637"/>
      <c r="F61" s="625">
        <f t="shared" si="7"/>
        <v>7007.78</v>
      </c>
    </row>
    <row r="62" spans="1:6" ht="22.5" x14ac:dyDescent="0.2">
      <c r="A62" s="631"/>
      <c r="B62" s="621" t="s">
        <v>349</v>
      </c>
      <c r="C62" s="631"/>
      <c r="D62" s="623">
        <v>8000</v>
      </c>
      <c r="E62" s="637"/>
      <c r="F62" s="625">
        <f t="shared" si="7"/>
        <v>8000</v>
      </c>
    </row>
    <row r="63" spans="1:6" x14ac:dyDescent="0.2">
      <c r="A63" s="620"/>
      <c r="B63" s="621" t="s">
        <v>350</v>
      </c>
      <c r="C63" s="642"/>
      <c r="D63" s="623">
        <v>1500</v>
      </c>
      <c r="E63" s="637"/>
      <c r="F63" s="637">
        <f t="shared" si="7"/>
        <v>1500</v>
      </c>
    </row>
    <row r="64" spans="1:6" x14ac:dyDescent="0.2">
      <c r="A64" s="620"/>
      <c r="B64" s="621" t="s">
        <v>146</v>
      </c>
      <c r="C64" s="642"/>
      <c r="D64" s="623">
        <v>2000</v>
      </c>
      <c r="E64" s="627"/>
      <c r="F64" s="627">
        <f t="shared" si="7"/>
        <v>2000</v>
      </c>
    </row>
    <row r="65" spans="1:6" x14ac:dyDescent="0.2">
      <c r="A65" s="617" t="s">
        <v>351</v>
      </c>
      <c r="B65" s="628" t="s">
        <v>166</v>
      </c>
      <c r="C65" s="617">
        <v>202</v>
      </c>
      <c r="D65" s="619">
        <f>SUM(D66:D69)</f>
        <v>10989.85</v>
      </c>
      <c r="E65" s="629"/>
      <c r="F65" s="648">
        <f t="shared" si="7"/>
        <v>10989.85</v>
      </c>
    </row>
    <row r="66" spans="1:6" x14ac:dyDescent="0.2">
      <c r="A66" s="620"/>
      <c r="B66" s="621" t="s">
        <v>352</v>
      </c>
      <c r="C66" s="642"/>
      <c r="D66" s="623">
        <v>2300</v>
      </c>
      <c r="E66" s="629"/>
      <c r="F66" s="625">
        <f t="shared" si="7"/>
        <v>2300</v>
      </c>
    </row>
    <row r="67" spans="1:6" x14ac:dyDescent="0.2">
      <c r="A67" s="620"/>
      <c r="B67" s="649" t="s">
        <v>353</v>
      </c>
      <c r="C67" s="642"/>
      <c r="D67" s="623">
        <v>1600</v>
      </c>
      <c r="E67" s="629"/>
      <c r="F67" s="625">
        <f t="shared" si="7"/>
        <v>1600</v>
      </c>
    </row>
    <row r="68" spans="1:6" x14ac:dyDescent="0.2">
      <c r="A68" s="620"/>
      <c r="B68" s="649" t="s">
        <v>354</v>
      </c>
      <c r="C68" s="642"/>
      <c r="D68" s="623">
        <v>1000</v>
      </c>
      <c r="E68" s="629"/>
      <c r="F68" s="625">
        <f t="shared" si="7"/>
        <v>1000</v>
      </c>
    </row>
    <row r="69" spans="1:6" ht="22.5" x14ac:dyDescent="0.2">
      <c r="A69" s="620"/>
      <c r="B69" s="649" t="s">
        <v>355</v>
      </c>
      <c r="C69" s="642"/>
      <c r="D69" s="623">
        <v>6089.85</v>
      </c>
      <c r="E69" s="635"/>
      <c r="F69" s="627">
        <f t="shared" si="7"/>
        <v>6089.85</v>
      </c>
    </row>
    <row r="70" spans="1:6" x14ac:dyDescent="0.2">
      <c r="A70" s="617" t="s">
        <v>356</v>
      </c>
      <c r="B70" s="628" t="s">
        <v>152</v>
      </c>
      <c r="C70" s="617">
        <v>1192</v>
      </c>
      <c r="D70" s="619">
        <f>SUM(D71:D80)</f>
        <v>27337.9</v>
      </c>
      <c r="E70" s="619">
        <f t="shared" ref="E70:F70" si="9">SUM(E71:E80)</f>
        <v>0</v>
      </c>
      <c r="F70" s="619">
        <f t="shared" si="9"/>
        <v>27337.9</v>
      </c>
    </row>
    <row r="71" spans="1:6" x14ac:dyDescent="0.2">
      <c r="A71" s="650"/>
      <c r="B71" s="621" t="s">
        <v>179</v>
      </c>
      <c r="C71" s="642"/>
      <c r="D71" s="623">
        <v>2000</v>
      </c>
      <c r="E71" s="629"/>
      <c r="F71" s="625">
        <f t="shared" si="7"/>
        <v>2000</v>
      </c>
    </row>
    <row r="72" spans="1:6" ht="22.5" x14ac:dyDescent="0.2">
      <c r="A72" s="650"/>
      <c r="B72" s="649" t="s">
        <v>357</v>
      </c>
      <c r="C72" s="642"/>
      <c r="D72" s="623">
        <v>1500</v>
      </c>
      <c r="E72" s="629"/>
      <c r="F72" s="625">
        <f t="shared" si="7"/>
        <v>1500</v>
      </c>
    </row>
    <row r="73" spans="1:6" x14ac:dyDescent="0.2">
      <c r="A73" s="651"/>
      <c r="B73" s="649" t="s">
        <v>358</v>
      </c>
      <c r="C73" s="642"/>
      <c r="D73" s="623">
        <v>2000</v>
      </c>
      <c r="E73" s="629"/>
      <c r="F73" s="625">
        <f t="shared" si="7"/>
        <v>2000</v>
      </c>
    </row>
    <row r="74" spans="1:6" x14ac:dyDescent="0.2">
      <c r="A74" s="650"/>
      <c r="B74" s="649" t="s">
        <v>359</v>
      </c>
      <c r="C74" s="642"/>
      <c r="D74" s="623">
        <v>800</v>
      </c>
      <c r="E74" s="629"/>
      <c r="F74" s="625">
        <f t="shared" si="7"/>
        <v>800</v>
      </c>
    </row>
    <row r="75" spans="1:6" ht="22.5" x14ac:dyDescent="0.2">
      <c r="A75" s="650"/>
      <c r="B75" s="649" t="s">
        <v>360</v>
      </c>
      <c r="C75" s="642"/>
      <c r="D75" s="623">
        <v>4600</v>
      </c>
      <c r="E75" s="629"/>
      <c r="F75" s="625">
        <f t="shared" si="7"/>
        <v>4600</v>
      </c>
    </row>
    <row r="76" spans="1:6" x14ac:dyDescent="0.2">
      <c r="A76" s="650"/>
      <c r="B76" s="649" t="s">
        <v>361</v>
      </c>
      <c r="C76" s="642"/>
      <c r="D76" s="623">
        <v>3700</v>
      </c>
      <c r="E76" s="629"/>
      <c r="F76" s="625">
        <f t="shared" si="7"/>
        <v>3700</v>
      </c>
    </row>
    <row r="77" spans="1:6" x14ac:dyDescent="0.2">
      <c r="A77" s="650"/>
      <c r="B77" s="649" t="s">
        <v>362</v>
      </c>
      <c r="C77" s="642"/>
      <c r="D77" s="623">
        <v>2400</v>
      </c>
      <c r="E77" s="629"/>
      <c r="F77" s="625">
        <f t="shared" si="7"/>
        <v>2400</v>
      </c>
    </row>
    <row r="78" spans="1:6" ht="22.5" x14ac:dyDescent="0.2">
      <c r="A78" s="650"/>
      <c r="B78" s="652" t="s">
        <v>153</v>
      </c>
      <c r="C78" s="642"/>
      <c r="D78" s="623">
        <v>0</v>
      </c>
      <c r="E78" s="653"/>
      <c r="F78" s="639">
        <f t="shared" si="7"/>
        <v>0</v>
      </c>
    </row>
    <row r="79" spans="1:6" x14ac:dyDescent="0.2">
      <c r="A79" s="650"/>
      <c r="B79" s="652" t="s">
        <v>193</v>
      </c>
      <c r="C79" s="642"/>
      <c r="D79" s="623">
        <v>10000</v>
      </c>
      <c r="E79" s="653"/>
      <c r="F79" s="639">
        <f t="shared" si="7"/>
        <v>10000</v>
      </c>
    </row>
    <row r="80" spans="1:6" x14ac:dyDescent="0.2">
      <c r="A80" s="650"/>
      <c r="B80" s="621" t="s">
        <v>363</v>
      </c>
      <c r="C80" s="642"/>
      <c r="D80" s="623">
        <v>337.9</v>
      </c>
      <c r="E80" s="635"/>
      <c r="F80" s="627">
        <f t="shared" si="7"/>
        <v>337.9</v>
      </c>
    </row>
    <row r="81" spans="1:6" x14ac:dyDescent="0.2">
      <c r="A81" s="617" t="s">
        <v>364</v>
      </c>
      <c r="B81" s="628" t="s">
        <v>168</v>
      </c>
      <c r="C81" s="617">
        <v>808</v>
      </c>
      <c r="D81" s="619">
        <f>SUM(D82:D89)</f>
        <v>27337.9</v>
      </c>
      <c r="E81" s="629"/>
      <c r="F81" s="630">
        <f t="shared" si="7"/>
        <v>27337.9</v>
      </c>
    </row>
    <row r="82" spans="1:6" ht="22.5" x14ac:dyDescent="0.2">
      <c r="A82" s="631"/>
      <c r="B82" s="621" t="s">
        <v>365</v>
      </c>
      <c r="C82" s="654"/>
      <c r="D82" s="623">
        <v>5500</v>
      </c>
      <c r="E82" s="629"/>
      <c r="F82" s="625">
        <f t="shared" si="7"/>
        <v>5500</v>
      </c>
    </row>
    <row r="83" spans="1:6" x14ac:dyDescent="0.2">
      <c r="A83" s="655"/>
      <c r="B83" s="621" t="s">
        <v>366</v>
      </c>
      <c r="C83" s="655"/>
      <c r="D83" s="623">
        <v>5500</v>
      </c>
      <c r="E83" s="629"/>
      <c r="F83" s="625">
        <f t="shared" si="7"/>
        <v>5500</v>
      </c>
    </row>
    <row r="84" spans="1:6" x14ac:dyDescent="0.2">
      <c r="A84" s="655"/>
      <c r="B84" s="621" t="s">
        <v>367</v>
      </c>
      <c r="C84" s="655"/>
      <c r="D84" s="623">
        <v>1000</v>
      </c>
      <c r="E84" s="629"/>
      <c r="F84" s="625">
        <f t="shared" si="7"/>
        <v>1000</v>
      </c>
    </row>
    <row r="85" spans="1:6" x14ac:dyDescent="0.2">
      <c r="A85" s="655"/>
      <c r="B85" s="621" t="s">
        <v>368</v>
      </c>
      <c r="C85" s="655"/>
      <c r="D85" s="623">
        <v>2000</v>
      </c>
      <c r="E85" s="629"/>
      <c r="F85" s="625">
        <f t="shared" si="7"/>
        <v>2000</v>
      </c>
    </row>
    <row r="86" spans="1:6" x14ac:dyDescent="0.2">
      <c r="A86" s="655"/>
      <c r="B86" s="621" t="s">
        <v>169</v>
      </c>
      <c r="C86" s="655"/>
      <c r="D86" s="623">
        <v>2337.9</v>
      </c>
      <c r="E86" s="629"/>
      <c r="F86" s="625">
        <f t="shared" si="7"/>
        <v>2337.9</v>
      </c>
    </row>
    <row r="87" spans="1:6" x14ac:dyDescent="0.2">
      <c r="A87" s="655"/>
      <c r="B87" s="621" t="s">
        <v>369</v>
      </c>
      <c r="C87" s="655"/>
      <c r="D87" s="623">
        <v>2500</v>
      </c>
      <c r="E87" s="629"/>
      <c r="F87" s="625">
        <f t="shared" si="7"/>
        <v>2500</v>
      </c>
    </row>
    <row r="88" spans="1:6" ht="22.5" x14ac:dyDescent="0.2">
      <c r="A88" s="655"/>
      <c r="B88" s="621" t="s">
        <v>370</v>
      </c>
      <c r="C88" s="655"/>
      <c r="D88" s="623">
        <v>6500</v>
      </c>
      <c r="E88" s="629"/>
      <c r="F88" s="625">
        <f t="shared" si="7"/>
        <v>6500</v>
      </c>
    </row>
    <row r="89" spans="1:6" ht="22.5" x14ac:dyDescent="0.2">
      <c r="A89" s="655"/>
      <c r="B89" s="621" t="s">
        <v>371</v>
      </c>
      <c r="C89" s="638"/>
      <c r="D89" s="623">
        <v>2000</v>
      </c>
      <c r="E89" s="635"/>
      <c r="F89" s="627">
        <f t="shared" si="7"/>
        <v>2000</v>
      </c>
    </row>
    <row r="90" spans="1:6" x14ac:dyDescent="0.2">
      <c r="A90" s="617" t="s">
        <v>372</v>
      </c>
      <c r="B90" s="628" t="s">
        <v>183</v>
      </c>
      <c r="C90" s="617">
        <v>336</v>
      </c>
      <c r="D90" s="619">
        <f>SUM(D91:D96)</f>
        <v>14653.130000000001</v>
      </c>
      <c r="E90" s="629"/>
      <c r="F90" s="630">
        <f t="shared" si="7"/>
        <v>14653.130000000001</v>
      </c>
    </row>
    <row r="91" spans="1:6" x14ac:dyDescent="0.2">
      <c r="A91" s="631"/>
      <c r="B91" s="621" t="s">
        <v>184</v>
      </c>
      <c r="C91" s="631"/>
      <c r="D91" s="632">
        <v>3000</v>
      </c>
      <c r="E91" s="629"/>
      <c r="F91" s="625">
        <f t="shared" si="7"/>
        <v>3000</v>
      </c>
    </row>
    <row r="92" spans="1:6" ht="22.5" x14ac:dyDescent="0.2">
      <c r="A92" s="631"/>
      <c r="B92" s="621" t="s">
        <v>373</v>
      </c>
      <c r="C92" s="631"/>
      <c r="D92" s="632">
        <v>2000</v>
      </c>
      <c r="E92" s="629"/>
      <c r="F92" s="625">
        <f t="shared" si="7"/>
        <v>2000</v>
      </c>
    </row>
    <row r="93" spans="1:6" x14ac:dyDescent="0.2">
      <c r="A93" s="642"/>
      <c r="B93" s="621" t="s">
        <v>374</v>
      </c>
      <c r="C93" s="642"/>
      <c r="D93" s="623">
        <v>600</v>
      </c>
      <c r="E93" s="629"/>
      <c r="F93" s="625">
        <f t="shared" si="7"/>
        <v>600</v>
      </c>
    </row>
    <row r="94" spans="1:6" x14ac:dyDescent="0.2">
      <c r="A94" s="642"/>
      <c r="B94" s="621" t="s">
        <v>366</v>
      </c>
      <c r="C94" s="642"/>
      <c r="D94" s="623">
        <v>5053.13</v>
      </c>
      <c r="E94" s="629"/>
      <c r="F94" s="625">
        <f t="shared" si="7"/>
        <v>5053.13</v>
      </c>
    </row>
    <row r="95" spans="1:6" x14ac:dyDescent="0.2">
      <c r="A95" s="642"/>
      <c r="B95" s="621" t="s">
        <v>375</v>
      </c>
      <c r="C95" s="642"/>
      <c r="D95" s="623">
        <v>1000</v>
      </c>
      <c r="E95" s="629"/>
      <c r="F95" s="625">
        <f t="shared" si="7"/>
        <v>1000</v>
      </c>
    </row>
    <row r="96" spans="1:6" ht="22.5" x14ac:dyDescent="0.2">
      <c r="A96" s="645"/>
      <c r="B96" s="644" t="s">
        <v>294</v>
      </c>
      <c r="C96" s="645"/>
      <c r="D96" s="646">
        <v>3000</v>
      </c>
      <c r="E96" s="635"/>
      <c r="F96" s="627">
        <f t="shared" si="7"/>
        <v>3000</v>
      </c>
    </row>
    <row r="97" spans="1:6" x14ac:dyDescent="0.2">
      <c r="A97" s="617" t="s">
        <v>376</v>
      </c>
      <c r="B97" s="628" t="s">
        <v>190</v>
      </c>
      <c r="C97" s="617">
        <v>240</v>
      </c>
      <c r="D97" s="619">
        <f>SUM(D98:D101)</f>
        <v>12028.689999999999</v>
      </c>
      <c r="E97" s="629"/>
      <c r="F97" s="630">
        <f t="shared" si="7"/>
        <v>12028.689999999999</v>
      </c>
    </row>
    <row r="98" spans="1:6" x14ac:dyDescent="0.2">
      <c r="A98" s="655"/>
      <c r="B98" s="621" t="s">
        <v>377</v>
      </c>
      <c r="C98" s="655"/>
      <c r="D98" s="623">
        <v>4000</v>
      </c>
      <c r="E98" s="629"/>
      <c r="F98" s="625">
        <f t="shared" si="7"/>
        <v>4000</v>
      </c>
    </row>
    <row r="99" spans="1:6" ht="22.5" x14ac:dyDescent="0.2">
      <c r="A99" s="655"/>
      <c r="B99" s="621" t="s">
        <v>209</v>
      </c>
      <c r="C99" s="655"/>
      <c r="D99" s="623">
        <v>1500</v>
      </c>
      <c r="E99" s="629"/>
      <c r="F99" s="625">
        <f t="shared" si="7"/>
        <v>1500</v>
      </c>
    </row>
    <row r="100" spans="1:6" ht="22.5" x14ac:dyDescent="0.2">
      <c r="A100" s="650"/>
      <c r="B100" s="621" t="s">
        <v>378</v>
      </c>
      <c r="C100" s="656"/>
      <c r="D100" s="623">
        <v>5528.69</v>
      </c>
      <c r="E100" s="629"/>
      <c r="F100" s="625">
        <f t="shared" si="7"/>
        <v>5528.69</v>
      </c>
    </row>
    <row r="101" spans="1:6" x14ac:dyDescent="0.2">
      <c r="A101" s="650"/>
      <c r="B101" s="621" t="s">
        <v>379</v>
      </c>
      <c r="C101" s="655"/>
      <c r="D101" s="623">
        <v>1000</v>
      </c>
      <c r="E101" s="635"/>
      <c r="F101" s="627">
        <f t="shared" si="7"/>
        <v>1000</v>
      </c>
    </row>
    <row r="102" spans="1:6" x14ac:dyDescent="0.2">
      <c r="A102" s="617" t="s">
        <v>380</v>
      </c>
      <c r="B102" s="628" t="s">
        <v>170</v>
      </c>
      <c r="C102" s="617">
        <v>557</v>
      </c>
      <c r="D102" s="619">
        <f>SUM(D103:D108)</f>
        <v>20694.82</v>
      </c>
      <c r="E102" s="629"/>
      <c r="F102" s="630">
        <f t="shared" si="7"/>
        <v>20694.82</v>
      </c>
    </row>
    <row r="103" spans="1:6" x14ac:dyDescent="0.2">
      <c r="A103" s="631"/>
      <c r="B103" s="621" t="s">
        <v>184</v>
      </c>
      <c r="C103" s="631"/>
      <c r="D103" s="623">
        <v>2000</v>
      </c>
      <c r="E103" s="629"/>
      <c r="F103" s="625">
        <f t="shared" si="7"/>
        <v>2000</v>
      </c>
    </row>
    <row r="104" spans="1:6" x14ac:dyDescent="0.2">
      <c r="A104" s="631"/>
      <c r="B104" s="621" t="s">
        <v>381</v>
      </c>
      <c r="C104" s="631"/>
      <c r="D104" s="623">
        <v>8300</v>
      </c>
      <c r="E104" s="629"/>
      <c r="F104" s="625">
        <f t="shared" si="7"/>
        <v>8300</v>
      </c>
    </row>
    <row r="105" spans="1:6" x14ac:dyDescent="0.2">
      <c r="A105" s="631"/>
      <c r="B105" s="621" t="s">
        <v>382</v>
      </c>
      <c r="C105" s="631"/>
      <c r="D105" s="623">
        <v>4000</v>
      </c>
      <c r="E105" s="629"/>
      <c r="F105" s="625">
        <f t="shared" si="7"/>
        <v>4000</v>
      </c>
    </row>
    <row r="106" spans="1:6" x14ac:dyDescent="0.2">
      <c r="A106" s="642"/>
      <c r="B106" s="621" t="s">
        <v>383</v>
      </c>
      <c r="C106" s="642"/>
      <c r="D106" s="623">
        <v>4394.82</v>
      </c>
      <c r="E106" s="629"/>
      <c r="F106" s="625">
        <f t="shared" si="7"/>
        <v>4394.82</v>
      </c>
    </row>
    <row r="107" spans="1:6" x14ac:dyDescent="0.2">
      <c r="A107" s="642"/>
      <c r="B107" s="621" t="s">
        <v>384</v>
      </c>
      <c r="C107" s="642"/>
      <c r="D107" s="623">
        <v>1000</v>
      </c>
      <c r="E107" s="629"/>
      <c r="F107" s="625">
        <f t="shared" si="7"/>
        <v>1000</v>
      </c>
    </row>
    <row r="108" spans="1:6" x14ac:dyDescent="0.2">
      <c r="A108" s="642"/>
      <c r="B108" s="621" t="s">
        <v>385</v>
      </c>
      <c r="C108" s="642"/>
      <c r="D108" s="623">
        <v>1000</v>
      </c>
      <c r="E108" s="635"/>
      <c r="F108" s="627">
        <f t="shared" si="7"/>
        <v>1000</v>
      </c>
    </row>
    <row r="109" spans="1:6" x14ac:dyDescent="0.2">
      <c r="A109" s="617" t="s">
        <v>386</v>
      </c>
      <c r="B109" s="628" t="s">
        <v>211</v>
      </c>
      <c r="C109" s="617">
        <v>347</v>
      </c>
      <c r="D109" s="619">
        <f>SUM(D110:D113)</f>
        <v>14953.85</v>
      </c>
      <c r="E109" s="629"/>
      <c r="F109" s="630">
        <f t="shared" si="7"/>
        <v>14953.85</v>
      </c>
    </row>
    <row r="110" spans="1:6" x14ac:dyDescent="0.2">
      <c r="A110" s="631"/>
      <c r="B110" s="621" t="s">
        <v>387</v>
      </c>
      <c r="C110" s="631"/>
      <c r="D110" s="623">
        <v>3000</v>
      </c>
      <c r="E110" s="629"/>
      <c r="F110" s="625">
        <f t="shared" si="7"/>
        <v>3000</v>
      </c>
    </row>
    <row r="111" spans="1:6" ht="22.5" x14ac:dyDescent="0.2">
      <c r="A111" s="620"/>
      <c r="B111" s="621" t="s">
        <v>388</v>
      </c>
      <c r="C111" s="642"/>
      <c r="D111" s="623">
        <v>3453.85</v>
      </c>
      <c r="E111" s="629"/>
      <c r="F111" s="625">
        <f t="shared" si="7"/>
        <v>3453.85</v>
      </c>
    </row>
    <row r="112" spans="1:6" x14ac:dyDescent="0.2">
      <c r="A112" s="620"/>
      <c r="B112" s="621" t="s">
        <v>389</v>
      </c>
      <c r="C112" s="642"/>
      <c r="D112" s="623">
        <v>3000</v>
      </c>
      <c r="E112" s="629"/>
      <c r="F112" s="625">
        <f t="shared" ref="F112:F113" si="10">D112+E112</f>
        <v>3000</v>
      </c>
    </row>
    <row r="113" spans="1:6" ht="13.5" thickBot="1" x14ac:dyDescent="0.25">
      <c r="A113" s="620"/>
      <c r="B113" s="621" t="s">
        <v>390</v>
      </c>
      <c r="C113" s="642"/>
      <c r="D113" s="623">
        <v>5500</v>
      </c>
      <c r="E113" s="629"/>
      <c r="F113" s="625">
        <f t="shared" si="10"/>
        <v>5500</v>
      </c>
    </row>
    <row r="114" spans="1:6" ht="15" thickBot="1" x14ac:dyDescent="0.25">
      <c r="A114" s="657"/>
      <c r="B114" s="658" t="s">
        <v>391</v>
      </c>
      <c r="C114" s="659">
        <f>C109+C102+C97+C90+C70+C65+C60+C53+C50+C44+C39+C29+C23+C17+C10+C4+C81</f>
        <v>6916</v>
      </c>
      <c r="D114" s="660">
        <f>D109+D102+D97+D90+D81+D70+D65+D60+D53+D50+D44+D39+D29+D23+D17+D10+D4</f>
        <v>271082.90999999997</v>
      </c>
      <c r="E114" s="660">
        <f t="shared" ref="E114:F114" si="11">E109+E102+E97+E90+E81+E70+E65+E60+E53+E50+E44+E39+E29+E23+E17+E10+E4</f>
        <v>0</v>
      </c>
      <c r="F114" s="660">
        <f t="shared" si="11"/>
        <v>271082.90999999997</v>
      </c>
    </row>
  </sheetData>
  <mergeCells count="2">
    <mergeCell ref="C1:F1"/>
    <mergeCell ref="A2:F2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9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Zał.nr 1</vt:lpstr>
      <vt:lpstr>Zał. nr 2</vt:lpstr>
      <vt:lpstr>Zal. nr 3</vt:lpstr>
      <vt:lpstr>Zał. nr 4</vt:lpstr>
      <vt:lpstr>Zał. nr 5.</vt:lpstr>
      <vt:lpstr>Zał. nr 6</vt:lpstr>
      <vt:lpstr>Zał. nr 7 przedsięzwięcia</vt:lpstr>
      <vt:lpstr>Tabela nr 1.</vt:lpstr>
      <vt:lpstr>'Tabela nr 1.'!Tytuły_wydruku</vt:lpstr>
      <vt:lpstr>'Zal. nr 3'!Tytuły_wydruku</vt:lpstr>
      <vt:lpstr>'Zał. nr 2'!Tytuły_wydruku</vt:lpstr>
      <vt:lpstr>'Zał. nr 4'!Tytuły_wydruku</vt:lpstr>
      <vt:lpstr>'Zał. nr 5.'!Tytuły_wydruku</vt:lpstr>
      <vt:lpstr>'Zał. nr 6'!Tytuły_wydruku</vt:lpstr>
      <vt:lpstr>'Zał. nr 7 przedsięzwięcia'!Tytuły_wydruku</vt:lpstr>
      <vt:lpstr>'Zał.nr 1'!Tytuły_wydruku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2017-10-13T08:54:04Z</cp:lastPrinted>
  <dcterms:created xsi:type="dcterms:W3CDTF">2017-10-10T14:25:23Z</dcterms:created>
  <dcterms:modified xsi:type="dcterms:W3CDTF">2017-10-13T10:15:23Z</dcterms:modified>
</cp:coreProperties>
</file>