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F30" i="1" l="1"/>
  <c r="G32" i="1" l="1"/>
  <c r="H32" i="1"/>
  <c r="I32" i="1"/>
  <c r="J32" i="1"/>
  <c r="K32" i="1"/>
  <c r="F32" i="1"/>
  <c r="F28" i="1" l="1"/>
  <c r="G36" i="1" l="1"/>
  <c r="F36" i="1"/>
  <c r="G13" i="1" l="1"/>
  <c r="H13" i="1"/>
  <c r="I13" i="1"/>
  <c r="J13" i="1"/>
  <c r="F13" i="1"/>
  <c r="K13" i="1"/>
  <c r="I11" i="1" l="1"/>
  <c r="J11" i="1"/>
  <c r="G22" i="1"/>
  <c r="H22" i="1"/>
  <c r="H12" i="1" s="1"/>
  <c r="I22" i="1"/>
  <c r="I12" i="1" s="1"/>
  <c r="J22" i="1"/>
  <c r="J12" i="1" s="1"/>
  <c r="K22" i="1"/>
  <c r="F22" i="1"/>
  <c r="H11" i="1" l="1"/>
  <c r="K12" i="1"/>
  <c r="G12" i="1"/>
  <c r="F12" i="1"/>
  <c r="G11" i="1"/>
  <c r="K11" i="1"/>
  <c r="F11" i="1"/>
  <c r="G27" i="1" l="1"/>
  <c r="G10" i="1" s="1"/>
  <c r="H27" i="1"/>
  <c r="H10" i="1" s="1"/>
  <c r="I27" i="1"/>
  <c r="I10" i="1" s="1"/>
  <c r="J27" i="1"/>
  <c r="J10" i="1" s="1"/>
  <c r="K27" i="1"/>
  <c r="K10" i="1" s="1"/>
  <c r="G26" i="1" l="1"/>
  <c r="G9" i="1"/>
  <c r="F27" i="1"/>
  <c r="F10" i="1" s="1"/>
  <c r="J26" i="1" l="1"/>
  <c r="I26" i="1"/>
  <c r="I9" i="1" l="1"/>
  <c r="J9" i="1"/>
  <c r="H9" i="1"/>
  <c r="H26" i="1"/>
  <c r="F26" i="1"/>
  <c r="K26" i="1"/>
  <c r="K9" i="1"/>
  <c r="F9" i="1"/>
</calcChain>
</file>

<file path=xl/sharedStrings.xml><?xml version="1.0" encoding="utf-8"?>
<sst xmlns="http://schemas.openxmlformats.org/spreadsheetml/2006/main" count="95" uniqueCount="78">
  <si>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</si>
  <si>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</si>
  <si>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</si>
  <si>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</si>
  <si>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</si>
  <si>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</si>
  <si>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</si>
  <si>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</si>
  <si>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</si>
  <si>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</si>
  <si>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</si>
  <si>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</si>
  <si>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</si>
  <si>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</si>
  <si>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</si>
  <si>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</si>
  <si>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</si>
  <si>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</si>
  <si>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</si>
  <si>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</si>
  <si>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</si>
  <si>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</si>
  <si>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</si>
  <si>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</si>
  <si>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</si>
  <si>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</si>
  <si>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</si>
  <si>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</si>
  <si>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</si>
  <si>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</si>
  <si>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</si>
  <si>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</si>
  <si>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</si>
  <si>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</si>
  <si>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</si>
  <si>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</si>
  <si>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</si>
  <si>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t>Cel: poprawa bezpieczeństwa i komunikacji</t>
  </si>
  <si>
    <t>Cel: Bezpieczeństwo publiczne</t>
  </si>
  <si>
    <t>Dowozy uczniów do szkół</t>
  </si>
  <si>
    <t>Gospodarowanie odpadami komunalnymi</t>
  </si>
  <si>
    <t>Cel: zadanie własne gminy</t>
  </si>
  <si>
    <t>Cel: odbiór odpadów od mieszkańców</t>
  </si>
  <si>
    <t>Centrum Usług Wspólnych w Rogoźnie</t>
  </si>
  <si>
    <t>"Przebudowa drogi w m. Parkowo"</t>
  </si>
  <si>
    <t>"Budowa ulicy Seminarialnej i Długiej w Rogoźnie" - etap IV
Cel: poprawa bezpieczeństwa  i komunikacji</t>
  </si>
  <si>
    <t>"Budowa oświetlenia przy ul. Szarych Szeregów w Rogoźnie"</t>
  </si>
  <si>
    <t>1.3.1.1</t>
  </si>
  <si>
    <t>1.3.1.2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</si>
  <si>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</si>
  <si>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</si>
  <si>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t>Cel: Zagospodarowanie i poprawa estetyki przestrzeni publicznej</t>
  </si>
  <si>
    <t>Opracowanie Gminnego Programu Rewitalizacji dla Gminy Rogoźno na lata 2016-2023</t>
  </si>
  <si>
    <t>1.1.1.2</t>
  </si>
  <si>
    <t>GOPS w Rogoźnie</t>
  </si>
  <si>
    <t>Poprawa dostępu do usług społecznych w powiecie obornickim</t>
  </si>
  <si>
    <t>Cel: Poprawa dostępu do usług społecznych w powiecie obornickim dla osób zagrożonych ubustwem lub wykluczeniem społecznym</t>
  </si>
  <si>
    <t>1.1.2.1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</si>
  <si>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</si>
  <si>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Cel: zachowanie, ochrona, promocja i rozwój dziedzictwa naturalnego  i kulturowego</t>
  </si>
  <si>
    <t>1.3.2.4</t>
  </si>
  <si>
    <t>"Rozbudowa budynku remizy OSP Owieczki"</t>
  </si>
  <si>
    <t>`2015`</t>
  </si>
  <si>
    <t>Cel:Bezpieczeństwo publiczne</t>
  </si>
  <si>
    <t>1.1.1.3</t>
  </si>
  <si>
    <t>1.1.1.4</t>
  </si>
  <si>
    <t>Aktywniej w Rogoźnie- kompleksowy program aktywizacji dla mieszkańców Gminy Rogoźno</t>
  </si>
  <si>
    <t>Cel: aktywizacja zawodowa osób wykluczonych społecznie i niepełnosprawnych</t>
  </si>
  <si>
    <t>Powiedz mi, a zapamiętam. Pozwól mi zrobić, a zrozumiem"- nowe kompetencje uczniów i nauczycieli w Gminie Rogoźno</t>
  </si>
  <si>
    <t>Cel: Edukacja szkolno przedszkolna - podwyższenie kompetencji uczniów i nauczycieli</t>
  </si>
  <si>
    <t>1.3.2.5</t>
  </si>
  <si>
    <t>Dofinansowanie przebudowy drogi 2030P na odcinku ul. Za Jeziorem na długości 0,7km</t>
  </si>
  <si>
    <t>Modernizacja oraz wyposażenie Muzeum Regionalnego im. Wojciechy Dutkiewicz w Rogoźnie wraz z zagospodarowaniem otoczenia Placu Karola Marcinkowskiego</t>
  </si>
  <si>
    <t>Budowa wiaty biesiadnej wraz z budynkiem przyległym w m. Garbatka</t>
  </si>
  <si>
    <t>poprawa życia mieszkanców</t>
  </si>
  <si>
    <t>z dnia 17 listopada 2017 roku</t>
  </si>
  <si>
    <t>Wykaz przedsiewzięć do Wieloletniej Prognozy Finansowej na lata 2017-2037</t>
  </si>
  <si>
    <t>Załącznik Nr 2 do Uchwały Nr L/470/2017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</si>
</sst>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83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49" fontId="12" fillId="0" borderId="2" xfId="0" applyNumberFormat="1" applyFont="1" applyFill="1" applyBorder="1" applyAlignment="1" applyProtection="1">
      <alignment horizontal="left" vertical="top" wrapText="1"/>
    </xf>
    <xf numFmtId="4" fontId="12" fillId="0" borderId="6" xfId="0" applyNumberFormat="1" applyFont="1" applyFill="1" applyBorder="1" applyAlignment="1" applyProtection="1">
      <alignment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1" fillId="0" borderId="6" xfId="0" applyNumberFormat="1" applyFont="1" applyFill="1" applyBorder="1" applyAlignment="1" applyProtection="1">
      <alignment vertical="center"/>
    </xf>
    <xf numFmtId="4" fontId="11" fillId="0" borderId="6" xfId="0" applyNumberFormat="1" applyFont="1" applyFill="1" applyBorder="1" applyAlignment="1" applyProtection="1">
      <alignment vertical="top"/>
    </xf>
    <xf numFmtId="4" fontId="12" fillId="0" borderId="1" xfId="0" applyNumberFormat="1" applyFont="1" applyFill="1" applyBorder="1" applyAlignment="1" applyProtection="1">
      <alignment vertical="center"/>
    </xf>
    <xf numFmtId="4" fontId="12" fillId="0" borderId="5" xfId="0" applyNumberFormat="1" applyFont="1" applyFill="1" applyBorder="1" applyAlignment="1" applyProtection="1">
      <alignment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 applyProtection="1">
      <alignment vertical="top"/>
    </xf>
    <xf numFmtId="4" fontId="12" fillId="0" borderId="5" xfId="0" applyNumberFormat="1" applyFont="1" applyFill="1" applyBorder="1" applyAlignment="1" applyProtection="1">
      <alignment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9" fillId="0" borderId="10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top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zoomScaleNormal="100" workbookViewId="0">
      <selection activeCell="A2" sqref="A2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customWidth="1"/>
    <col min="8" max="8" width="10.7109375" style="2" customWidth="1"/>
    <col min="9" max="9" width="10.42578125" style="2" customWidth="1"/>
    <col min="10" max="10" width="10.5703125" style="2" customWidth="1"/>
    <col min="11" max="11" width="11.42578125" style="2" customWidth="1"/>
    <col min="12" max="16384" width="9.140625" style="2"/>
  </cols>
  <sheetData>
    <row r="1" spans="1:11" x14ac:dyDescent="0.2">
      <c r="A1" s="1" t="s">
        <v>77</v>
      </c>
    </row>
    <row r="2" spans="1:11" x14ac:dyDescent="0.2">
      <c r="A2" s="1" t="s">
        <v>0</v>
      </c>
      <c r="B2" s="1"/>
    </row>
    <row r="3" spans="1:11" x14ac:dyDescent="0.2">
      <c r="A3" s="1" t="s">
        <v>75</v>
      </c>
      <c r="B3" s="1"/>
    </row>
    <row r="4" spans="1:11" ht="6.75" customHeight="1" x14ac:dyDescent="0.2">
      <c r="A4" s="1"/>
      <c r="B4" s="1"/>
    </row>
    <row r="5" spans="1:11" ht="24" customHeight="1" x14ac:dyDescent="0.2">
      <c r="A5" s="3" t="s">
        <v>76</v>
      </c>
      <c r="B5" s="4"/>
      <c r="C5" s="4"/>
      <c r="D5" s="4"/>
      <c r="E5" s="4"/>
      <c r="F5" s="4"/>
    </row>
    <row r="6" spans="1:11" ht="12.75" customHeight="1" x14ac:dyDescent="0.2">
      <c r="A6" s="67" t="s">
        <v>1</v>
      </c>
      <c r="B6" s="67" t="s">
        <v>2</v>
      </c>
      <c r="C6" s="65" t="s">
        <v>3</v>
      </c>
      <c r="D6" s="55" t="s">
        <v>4</v>
      </c>
      <c r="E6" s="57"/>
      <c r="F6" s="65" t="s">
        <v>5</v>
      </c>
      <c r="G6" s="71" t="s">
        <v>6</v>
      </c>
      <c r="H6" s="72"/>
      <c r="I6" s="72"/>
      <c r="J6" s="73"/>
      <c r="K6" s="69" t="s">
        <v>7</v>
      </c>
    </row>
    <row r="7" spans="1:11" ht="21.75" customHeight="1" x14ac:dyDescent="0.2">
      <c r="A7" s="68"/>
      <c r="B7" s="68"/>
      <c r="C7" s="66"/>
      <c r="D7" s="5" t="s">
        <v>8</v>
      </c>
      <c r="E7" s="5" t="s">
        <v>9</v>
      </c>
      <c r="F7" s="66"/>
      <c r="G7" s="5">
        <v>2017</v>
      </c>
      <c r="H7" s="5">
        <v>2018</v>
      </c>
      <c r="I7" s="5">
        <v>2019</v>
      </c>
      <c r="J7" s="5">
        <v>2020</v>
      </c>
      <c r="K7" s="70"/>
    </row>
    <row r="8" spans="1:11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 t="s">
        <v>17</v>
      </c>
      <c r="I8" s="8" t="s">
        <v>18</v>
      </c>
      <c r="J8" s="8" t="s">
        <v>19</v>
      </c>
      <c r="K8" s="8">
        <v>11</v>
      </c>
    </row>
    <row r="9" spans="1:11" x14ac:dyDescent="0.2">
      <c r="A9" s="9"/>
      <c r="B9" s="49" t="s">
        <v>20</v>
      </c>
      <c r="C9" s="50"/>
      <c r="D9" s="50"/>
      <c r="E9" s="51"/>
      <c r="F9" s="10">
        <f>F10+F11</f>
        <v>28352061.800000001</v>
      </c>
      <c r="G9" s="10">
        <f t="shared" ref="G9:K9" si="0">G10+G11</f>
        <v>4956652.4799999995</v>
      </c>
      <c r="H9" s="10">
        <f t="shared" si="0"/>
        <v>19050166.140000001</v>
      </c>
      <c r="I9" s="10">
        <f t="shared" si="0"/>
        <v>50937.599999999999</v>
      </c>
      <c r="J9" s="10">
        <f t="shared" si="0"/>
        <v>0</v>
      </c>
      <c r="K9" s="10">
        <f t="shared" si="0"/>
        <v>18652651.780000001</v>
      </c>
    </row>
    <row r="10" spans="1:11" x14ac:dyDescent="0.2">
      <c r="A10" s="11" t="s">
        <v>21</v>
      </c>
      <c r="B10" s="52" t="s">
        <v>22</v>
      </c>
      <c r="C10" s="53"/>
      <c r="D10" s="53"/>
      <c r="E10" s="54"/>
      <c r="F10" s="12">
        <f>F13+F27</f>
        <v>11266037.93</v>
      </c>
      <c r="G10" s="12">
        <f t="shared" ref="G10:K10" si="1">G13+G27</f>
        <v>4082513.51</v>
      </c>
      <c r="H10" s="12">
        <f t="shared" si="1"/>
        <v>4600086.82</v>
      </c>
      <c r="I10" s="12">
        <f t="shared" si="1"/>
        <v>50937.599999999999</v>
      </c>
      <c r="J10" s="12">
        <f t="shared" si="1"/>
        <v>0</v>
      </c>
      <c r="K10" s="12">
        <f t="shared" si="1"/>
        <v>4202572.46</v>
      </c>
    </row>
    <row r="11" spans="1:11" x14ac:dyDescent="0.2">
      <c r="A11" s="11" t="s">
        <v>23</v>
      </c>
      <c r="B11" s="52" t="s">
        <v>24</v>
      </c>
      <c r="C11" s="53"/>
      <c r="D11" s="53"/>
      <c r="E11" s="54"/>
      <c r="F11" s="12">
        <f>F32+F22</f>
        <v>17086023.870000001</v>
      </c>
      <c r="G11" s="12">
        <f t="shared" ref="G11:K11" si="2">G32+G22</f>
        <v>874138.97</v>
      </c>
      <c r="H11" s="12">
        <f t="shared" si="2"/>
        <v>14450079.32</v>
      </c>
      <c r="I11" s="12">
        <f t="shared" si="2"/>
        <v>0</v>
      </c>
      <c r="J11" s="12">
        <f t="shared" si="2"/>
        <v>0</v>
      </c>
      <c r="K11" s="12">
        <f t="shared" si="2"/>
        <v>14450079.32</v>
      </c>
    </row>
    <row r="12" spans="1:11" ht="51.75" customHeight="1" x14ac:dyDescent="0.2">
      <c r="A12" s="5" t="s">
        <v>25</v>
      </c>
      <c r="B12" s="55" t="s">
        <v>49</v>
      </c>
      <c r="C12" s="56"/>
      <c r="D12" s="56"/>
      <c r="E12" s="57"/>
      <c r="F12" s="10">
        <f>F13+F22</f>
        <v>10924517.060000001</v>
      </c>
      <c r="G12" s="10">
        <f t="shared" ref="G12:K12" si="3">G13+G22</f>
        <v>1579502.8900000001</v>
      </c>
      <c r="H12" s="10">
        <f t="shared" si="3"/>
        <v>9265622.2699999996</v>
      </c>
      <c r="I12" s="10">
        <f t="shared" si="3"/>
        <v>50937.599999999999</v>
      </c>
      <c r="J12" s="10">
        <f t="shared" si="3"/>
        <v>0</v>
      </c>
      <c r="K12" s="10">
        <f t="shared" si="3"/>
        <v>9316559.870000001</v>
      </c>
    </row>
    <row r="13" spans="1:11" x14ac:dyDescent="0.2">
      <c r="A13" s="11" t="s">
        <v>26</v>
      </c>
      <c r="B13" s="52" t="s">
        <v>22</v>
      </c>
      <c r="C13" s="53"/>
      <c r="D13" s="53"/>
      <c r="E13" s="54"/>
      <c r="F13" s="10">
        <f>F14+F16+F18+F20</f>
        <v>2665205.44</v>
      </c>
      <c r="G13" s="10">
        <f t="shared" ref="G13:K13" si="4">G14+G16+G18+G20</f>
        <v>1476737.51</v>
      </c>
      <c r="H13" s="10">
        <f t="shared" si="4"/>
        <v>1133730.33</v>
      </c>
      <c r="I13" s="10">
        <f t="shared" si="4"/>
        <v>50937.599999999999</v>
      </c>
      <c r="J13" s="10">
        <f t="shared" si="4"/>
        <v>0</v>
      </c>
      <c r="K13" s="10">
        <f t="shared" si="4"/>
        <v>1184667.93</v>
      </c>
    </row>
    <row r="14" spans="1:11" ht="29.25" customHeight="1" x14ac:dyDescent="0.2">
      <c r="A14" s="36" t="s">
        <v>50</v>
      </c>
      <c r="B14" s="24" t="s">
        <v>52</v>
      </c>
      <c r="C14" s="78" t="s">
        <v>32</v>
      </c>
      <c r="D14" s="38">
        <v>2016</v>
      </c>
      <c r="E14" s="38">
        <v>2017</v>
      </c>
      <c r="F14" s="39">
        <v>56401.77</v>
      </c>
      <c r="G14" s="39">
        <v>52601.77</v>
      </c>
      <c r="H14" s="32">
        <v>0</v>
      </c>
      <c r="I14" s="32">
        <v>0</v>
      </c>
      <c r="J14" s="32">
        <v>0</v>
      </c>
      <c r="K14" s="32">
        <v>0</v>
      </c>
    </row>
    <row r="15" spans="1:11" ht="22.5" x14ac:dyDescent="0.2">
      <c r="A15" s="37"/>
      <c r="B15" s="24" t="s">
        <v>51</v>
      </c>
      <c r="C15" s="78"/>
      <c r="D15" s="38"/>
      <c r="E15" s="38"/>
      <c r="F15" s="40"/>
      <c r="G15" s="40"/>
      <c r="H15" s="33"/>
      <c r="I15" s="33"/>
      <c r="J15" s="33"/>
      <c r="K15" s="33"/>
    </row>
    <row r="16" spans="1:11" ht="22.5" x14ac:dyDescent="0.2">
      <c r="A16" s="36" t="s">
        <v>53</v>
      </c>
      <c r="B16" s="28" t="s">
        <v>55</v>
      </c>
      <c r="C16" s="38" t="s">
        <v>54</v>
      </c>
      <c r="D16" s="38">
        <v>2017</v>
      </c>
      <c r="E16" s="38">
        <v>2018</v>
      </c>
      <c r="F16" s="39">
        <v>369396.67</v>
      </c>
      <c r="G16" s="34">
        <v>197193.69</v>
      </c>
      <c r="H16" s="32">
        <v>172202.98</v>
      </c>
      <c r="I16" s="32">
        <v>0</v>
      </c>
      <c r="J16" s="32">
        <v>0</v>
      </c>
      <c r="K16" s="32">
        <v>172202.98</v>
      </c>
    </row>
    <row r="17" spans="1:11" ht="33.75" x14ac:dyDescent="0.2">
      <c r="A17" s="37"/>
      <c r="B17" s="28" t="s">
        <v>56</v>
      </c>
      <c r="C17" s="38"/>
      <c r="D17" s="38"/>
      <c r="E17" s="38"/>
      <c r="F17" s="40"/>
      <c r="G17" s="35"/>
      <c r="H17" s="33"/>
      <c r="I17" s="33"/>
      <c r="J17" s="33"/>
      <c r="K17" s="33"/>
    </row>
    <row r="18" spans="1:11" ht="22.5" x14ac:dyDescent="0.2">
      <c r="A18" s="36" t="s">
        <v>64</v>
      </c>
      <c r="B18" s="28" t="s">
        <v>66</v>
      </c>
      <c r="C18" s="38" t="s">
        <v>54</v>
      </c>
      <c r="D18" s="38">
        <v>2017</v>
      </c>
      <c r="E18" s="38">
        <v>2018</v>
      </c>
      <c r="F18" s="39">
        <v>773485.44</v>
      </c>
      <c r="G18" s="34">
        <v>375025.69</v>
      </c>
      <c r="H18" s="32">
        <v>398459.75</v>
      </c>
      <c r="I18" s="32">
        <v>0</v>
      </c>
      <c r="J18" s="32">
        <v>0</v>
      </c>
      <c r="K18" s="32">
        <v>398459.75</v>
      </c>
    </row>
    <row r="19" spans="1:11" ht="22.5" x14ac:dyDescent="0.2">
      <c r="A19" s="37"/>
      <c r="B19" s="28" t="s">
        <v>67</v>
      </c>
      <c r="C19" s="38"/>
      <c r="D19" s="38"/>
      <c r="E19" s="38"/>
      <c r="F19" s="40"/>
      <c r="G19" s="35"/>
      <c r="H19" s="33"/>
      <c r="I19" s="33"/>
      <c r="J19" s="33"/>
      <c r="K19" s="33"/>
    </row>
    <row r="20" spans="1:11" ht="33.75" x14ac:dyDescent="0.2">
      <c r="A20" s="36" t="s">
        <v>65</v>
      </c>
      <c r="B20" s="28" t="s">
        <v>68</v>
      </c>
      <c r="C20" s="63" t="s">
        <v>32</v>
      </c>
      <c r="D20" s="38">
        <v>2017</v>
      </c>
      <c r="E20" s="61">
        <v>2019</v>
      </c>
      <c r="F20" s="34">
        <v>1465921.56</v>
      </c>
      <c r="G20" s="34">
        <v>851916.36</v>
      </c>
      <c r="H20" s="32">
        <v>563067.6</v>
      </c>
      <c r="I20" s="32">
        <v>50937.599999999999</v>
      </c>
      <c r="J20" s="32">
        <v>0</v>
      </c>
      <c r="K20" s="32">
        <v>614005.19999999995</v>
      </c>
    </row>
    <row r="21" spans="1:11" ht="22.5" x14ac:dyDescent="0.2">
      <c r="A21" s="37"/>
      <c r="B21" s="28" t="s">
        <v>69</v>
      </c>
      <c r="C21" s="64"/>
      <c r="D21" s="38"/>
      <c r="E21" s="62"/>
      <c r="F21" s="35"/>
      <c r="G21" s="35"/>
      <c r="H21" s="33"/>
      <c r="I21" s="33"/>
      <c r="J21" s="33"/>
      <c r="K21" s="33"/>
    </row>
    <row r="22" spans="1:11" x14ac:dyDescent="0.2">
      <c r="A22" s="11" t="s">
        <v>27</v>
      </c>
      <c r="B22" s="58" t="s">
        <v>24</v>
      </c>
      <c r="C22" s="59"/>
      <c r="D22" s="59"/>
      <c r="E22" s="60"/>
      <c r="F22" s="29">
        <f>F23</f>
        <v>8259311.6200000001</v>
      </c>
      <c r="G22" s="29">
        <f t="shared" ref="G22:K22" si="5">G23</f>
        <v>102765.38</v>
      </c>
      <c r="H22" s="30">
        <f t="shared" si="5"/>
        <v>8131891.9400000004</v>
      </c>
      <c r="I22" s="29">
        <f t="shared" si="5"/>
        <v>0</v>
      </c>
      <c r="J22" s="29">
        <f t="shared" si="5"/>
        <v>0</v>
      </c>
      <c r="K22" s="30">
        <f t="shared" si="5"/>
        <v>8131891.9400000004</v>
      </c>
    </row>
    <row r="23" spans="1:11" ht="48" customHeight="1" x14ac:dyDescent="0.2">
      <c r="A23" s="36" t="s">
        <v>57</v>
      </c>
      <c r="B23" s="28" t="s">
        <v>72</v>
      </c>
      <c r="C23" s="78" t="s">
        <v>32</v>
      </c>
      <c r="D23" s="78">
        <v>2015</v>
      </c>
      <c r="E23" s="79">
        <v>2018</v>
      </c>
      <c r="F23" s="34">
        <v>8259311.6200000001</v>
      </c>
      <c r="G23" s="34">
        <v>102765.38</v>
      </c>
      <c r="H23" s="32">
        <v>8131891.9400000004</v>
      </c>
      <c r="I23" s="39">
        <v>0</v>
      </c>
      <c r="J23" s="39">
        <v>0</v>
      </c>
      <c r="K23" s="32">
        <v>8131891.9400000004</v>
      </c>
    </row>
    <row r="24" spans="1:11" ht="27.75" customHeight="1" x14ac:dyDescent="0.2">
      <c r="A24" s="37"/>
      <c r="B24" s="28" t="s">
        <v>59</v>
      </c>
      <c r="C24" s="78"/>
      <c r="D24" s="78"/>
      <c r="E24" s="80"/>
      <c r="F24" s="35"/>
      <c r="G24" s="35"/>
      <c r="H24" s="33"/>
      <c r="I24" s="40"/>
      <c r="J24" s="40"/>
      <c r="K24" s="33"/>
    </row>
    <row r="25" spans="1:11" ht="27.75" customHeight="1" x14ac:dyDescent="0.2">
      <c r="A25" s="5" t="s">
        <v>28</v>
      </c>
      <c r="B25" s="55" t="s">
        <v>58</v>
      </c>
      <c r="C25" s="56"/>
      <c r="D25" s="56"/>
      <c r="E25" s="57"/>
      <c r="F25" s="10">
        <v>0</v>
      </c>
      <c r="G25" s="10">
        <v>0</v>
      </c>
      <c r="H25" s="31">
        <v>0</v>
      </c>
      <c r="I25" s="10">
        <v>0</v>
      </c>
      <c r="J25" s="10">
        <v>0</v>
      </c>
      <c r="K25" s="31">
        <v>0</v>
      </c>
    </row>
    <row r="26" spans="1:11" ht="36.75" customHeight="1" x14ac:dyDescent="0.2">
      <c r="A26" s="5" t="s">
        <v>29</v>
      </c>
      <c r="B26" s="55" t="s">
        <v>30</v>
      </c>
      <c r="C26" s="56"/>
      <c r="D26" s="56"/>
      <c r="E26" s="57"/>
      <c r="F26" s="10">
        <f t="shared" ref="F26:K26" si="6">F32+F27</f>
        <v>17427544.740000002</v>
      </c>
      <c r="G26" s="10">
        <f t="shared" si="6"/>
        <v>3377149.59</v>
      </c>
      <c r="H26" s="31">
        <f t="shared" si="6"/>
        <v>9784543.870000001</v>
      </c>
      <c r="I26" s="10">
        <f t="shared" si="6"/>
        <v>0</v>
      </c>
      <c r="J26" s="10">
        <f t="shared" si="6"/>
        <v>0</v>
      </c>
      <c r="K26" s="31">
        <f t="shared" si="6"/>
        <v>9336091.9100000001</v>
      </c>
    </row>
    <row r="27" spans="1:11" ht="14.25" customHeight="1" x14ac:dyDescent="0.2">
      <c r="A27" s="27" t="s">
        <v>31</v>
      </c>
      <c r="B27" s="14" t="s">
        <v>22</v>
      </c>
      <c r="C27" s="25"/>
      <c r="D27" s="25"/>
      <c r="E27" s="26"/>
      <c r="F27" s="10">
        <f>F28+F30</f>
        <v>8600832.4900000002</v>
      </c>
      <c r="G27" s="10">
        <f t="shared" ref="G27:K27" si="7">G28+G30</f>
        <v>2605776</v>
      </c>
      <c r="H27" s="31">
        <f t="shared" si="7"/>
        <v>3466356.49</v>
      </c>
      <c r="I27" s="10">
        <f t="shared" si="7"/>
        <v>0</v>
      </c>
      <c r="J27" s="10">
        <f t="shared" si="7"/>
        <v>0</v>
      </c>
      <c r="K27" s="31">
        <f t="shared" si="7"/>
        <v>3017904.5300000003</v>
      </c>
    </row>
    <row r="28" spans="1:11" ht="19.5" customHeight="1" x14ac:dyDescent="0.2">
      <c r="A28" s="36" t="s">
        <v>47</v>
      </c>
      <c r="B28" s="22" t="s">
        <v>39</v>
      </c>
      <c r="C28" s="76" t="s">
        <v>43</v>
      </c>
      <c r="D28" s="76">
        <v>2016</v>
      </c>
      <c r="E28" s="74">
        <v>2018</v>
      </c>
      <c r="F28" s="41">
        <f>1445500+1002520</f>
        <v>2448020</v>
      </c>
      <c r="G28" s="41">
        <v>761500</v>
      </c>
      <c r="H28" s="47">
        <v>1002520</v>
      </c>
      <c r="I28" s="41">
        <v>0</v>
      </c>
      <c r="J28" s="41">
        <v>0</v>
      </c>
      <c r="K28" s="47">
        <v>554068.04</v>
      </c>
    </row>
    <row r="29" spans="1:11" ht="17.25" customHeight="1" x14ac:dyDescent="0.2">
      <c r="A29" s="37"/>
      <c r="B29" s="22" t="s">
        <v>41</v>
      </c>
      <c r="C29" s="77"/>
      <c r="D29" s="77"/>
      <c r="E29" s="75"/>
      <c r="F29" s="42"/>
      <c r="G29" s="42"/>
      <c r="H29" s="48"/>
      <c r="I29" s="42"/>
      <c r="J29" s="42"/>
      <c r="K29" s="48"/>
    </row>
    <row r="30" spans="1:11" ht="18.75" customHeight="1" x14ac:dyDescent="0.2">
      <c r="A30" s="36" t="s">
        <v>48</v>
      </c>
      <c r="B30" s="22" t="s">
        <v>40</v>
      </c>
      <c r="C30" s="74" t="s">
        <v>32</v>
      </c>
      <c r="D30" s="74">
        <v>2016</v>
      </c>
      <c r="E30" s="74">
        <v>2018</v>
      </c>
      <c r="F30" s="41">
        <f>3688976+2063836.49+400000</f>
        <v>6152812.4900000002</v>
      </c>
      <c r="G30" s="41">
        <v>1844276</v>
      </c>
      <c r="H30" s="47">
        <v>2463836.4900000002</v>
      </c>
      <c r="I30" s="41">
        <v>0</v>
      </c>
      <c r="J30" s="41">
        <v>0</v>
      </c>
      <c r="K30" s="47">
        <v>2463836.4900000002</v>
      </c>
    </row>
    <row r="31" spans="1:11" ht="16.5" customHeight="1" x14ac:dyDescent="0.2">
      <c r="A31" s="37"/>
      <c r="B31" s="22" t="s">
        <v>42</v>
      </c>
      <c r="C31" s="75"/>
      <c r="D31" s="75"/>
      <c r="E31" s="75"/>
      <c r="F31" s="42"/>
      <c r="G31" s="42"/>
      <c r="H31" s="48"/>
      <c r="I31" s="42"/>
      <c r="J31" s="42"/>
      <c r="K31" s="48"/>
    </row>
    <row r="32" spans="1:11" ht="18.75" customHeight="1" x14ac:dyDescent="0.2">
      <c r="A32" s="13" t="s">
        <v>33</v>
      </c>
      <c r="B32" s="14" t="s">
        <v>24</v>
      </c>
      <c r="C32" s="21"/>
      <c r="D32" s="20"/>
      <c r="E32" s="20"/>
      <c r="F32" s="15">
        <f>F33+F34+F36+F38+F40+F42</f>
        <v>8826712.2500000019</v>
      </c>
      <c r="G32" s="15">
        <f t="shared" ref="G32:K32" si="8">G33+G34+G36+G38+G40+G42</f>
        <v>771373.59</v>
      </c>
      <c r="H32" s="15">
        <f t="shared" si="8"/>
        <v>6318187.3799999999</v>
      </c>
      <c r="I32" s="15">
        <f t="shared" si="8"/>
        <v>0</v>
      </c>
      <c r="J32" s="15">
        <f t="shared" si="8"/>
        <v>0</v>
      </c>
      <c r="K32" s="15">
        <f t="shared" si="8"/>
        <v>6318187.3799999999</v>
      </c>
    </row>
    <row r="33" spans="1:11" ht="35.25" customHeight="1" x14ac:dyDescent="0.2">
      <c r="A33" s="11" t="s">
        <v>34</v>
      </c>
      <c r="B33" s="16" t="s">
        <v>45</v>
      </c>
      <c r="C33" s="19" t="s">
        <v>32</v>
      </c>
      <c r="D33" s="17">
        <v>2010</v>
      </c>
      <c r="E33" s="17">
        <v>2018</v>
      </c>
      <c r="F33" s="23">
        <v>7929612.1799999997</v>
      </c>
      <c r="G33" s="23">
        <v>0</v>
      </c>
      <c r="H33" s="12">
        <v>6312580.79</v>
      </c>
      <c r="I33" s="12">
        <v>0</v>
      </c>
      <c r="J33" s="12">
        <v>0</v>
      </c>
      <c r="K33" s="12">
        <v>6312580.79</v>
      </c>
    </row>
    <row r="34" spans="1:11" x14ac:dyDescent="0.2">
      <c r="A34" s="43" t="s">
        <v>35</v>
      </c>
      <c r="B34" s="16" t="s">
        <v>44</v>
      </c>
      <c r="C34" s="45" t="s">
        <v>32</v>
      </c>
      <c r="D34" s="43">
        <v>2010</v>
      </c>
      <c r="E34" s="43">
        <v>2017</v>
      </c>
      <c r="F34" s="41">
        <v>638693.46</v>
      </c>
      <c r="G34" s="47">
        <v>625204.46</v>
      </c>
      <c r="H34" s="41">
        <v>0</v>
      </c>
      <c r="I34" s="41">
        <v>0</v>
      </c>
      <c r="J34" s="41">
        <v>0</v>
      </c>
      <c r="K34" s="41">
        <v>0</v>
      </c>
    </row>
    <row r="35" spans="1:11" x14ac:dyDescent="0.2">
      <c r="A35" s="44"/>
      <c r="B35" s="17" t="s">
        <v>37</v>
      </c>
      <c r="C35" s="46"/>
      <c r="D35" s="44"/>
      <c r="E35" s="44"/>
      <c r="F35" s="42"/>
      <c r="G35" s="48"/>
      <c r="H35" s="42"/>
      <c r="I35" s="42"/>
      <c r="J35" s="42"/>
      <c r="K35" s="42"/>
    </row>
    <row r="36" spans="1:11" ht="22.5" x14ac:dyDescent="0.2">
      <c r="A36" s="43" t="s">
        <v>36</v>
      </c>
      <c r="B36" s="18" t="s">
        <v>46</v>
      </c>
      <c r="C36" s="45" t="s">
        <v>32</v>
      </c>
      <c r="D36" s="43">
        <v>2015</v>
      </c>
      <c r="E36" s="43">
        <v>2017</v>
      </c>
      <c r="F36" s="41">
        <f>75904-7830.87</f>
        <v>68073.13</v>
      </c>
      <c r="G36" s="47">
        <f>70000-7830.87</f>
        <v>62169.13</v>
      </c>
      <c r="H36" s="41">
        <v>0</v>
      </c>
      <c r="I36" s="41">
        <v>0</v>
      </c>
      <c r="J36" s="41">
        <v>0</v>
      </c>
      <c r="K36" s="41">
        <v>0</v>
      </c>
    </row>
    <row r="37" spans="1:11" x14ac:dyDescent="0.2">
      <c r="A37" s="44"/>
      <c r="B37" s="17" t="s">
        <v>38</v>
      </c>
      <c r="C37" s="46"/>
      <c r="D37" s="44"/>
      <c r="E37" s="44"/>
      <c r="F37" s="42"/>
      <c r="G37" s="48"/>
      <c r="H37" s="42"/>
      <c r="I37" s="42"/>
      <c r="J37" s="42"/>
      <c r="K37" s="42"/>
    </row>
    <row r="38" spans="1:11" x14ac:dyDescent="0.2">
      <c r="A38" s="43" t="s">
        <v>60</v>
      </c>
      <c r="B38" s="17" t="s">
        <v>61</v>
      </c>
      <c r="C38" s="81" t="s">
        <v>32</v>
      </c>
      <c r="D38" s="82" t="s">
        <v>62</v>
      </c>
      <c r="E38" s="82">
        <v>2017</v>
      </c>
      <c r="F38" s="41">
        <v>80911.89</v>
      </c>
      <c r="G38" s="47">
        <v>30000</v>
      </c>
      <c r="H38" s="41">
        <v>0</v>
      </c>
      <c r="I38" s="41">
        <v>0</v>
      </c>
      <c r="J38" s="41">
        <v>0</v>
      </c>
      <c r="K38" s="41">
        <v>0</v>
      </c>
    </row>
    <row r="39" spans="1:11" x14ac:dyDescent="0.2">
      <c r="A39" s="44"/>
      <c r="B39" s="17" t="s">
        <v>63</v>
      </c>
      <c r="C39" s="81"/>
      <c r="D39" s="82"/>
      <c r="E39" s="82"/>
      <c r="F39" s="42"/>
      <c r="G39" s="48"/>
      <c r="H39" s="42"/>
      <c r="I39" s="42"/>
      <c r="J39" s="42"/>
      <c r="K39" s="42"/>
    </row>
    <row r="40" spans="1:11" ht="24" customHeight="1" x14ac:dyDescent="0.2">
      <c r="A40" s="43" t="s">
        <v>70</v>
      </c>
      <c r="B40" s="16" t="s">
        <v>71</v>
      </c>
      <c r="C40" s="81" t="s">
        <v>32</v>
      </c>
      <c r="D40" s="82" t="s">
        <v>62</v>
      </c>
      <c r="E40" s="82">
        <v>2017</v>
      </c>
      <c r="F40" s="41">
        <v>76815</v>
      </c>
      <c r="G40" s="47">
        <v>27000</v>
      </c>
      <c r="H40" s="41">
        <v>0</v>
      </c>
      <c r="I40" s="41">
        <v>0</v>
      </c>
      <c r="J40" s="41">
        <v>0</v>
      </c>
      <c r="K40" s="41">
        <v>0</v>
      </c>
    </row>
    <row r="41" spans="1:11" x14ac:dyDescent="0.2">
      <c r="A41" s="44"/>
      <c r="B41" s="17" t="s">
        <v>63</v>
      </c>
      <c r="C41" s="81"/>
      <c r="D41" s="82"/>
      <c r="E41" s="82"/>
      <c r="F41" s="42"/>
      <c r="G41" s="48"/>
      <c r="H41" s="42"/>
      <c r="I41" s="42"/>
      <c r="J41" s="42"/>
      <c r="K41" s="42"/>
    </row>
    <row r="42" spans="1:11" ht="22.5" x14ac:dyDescent="0.2">
      <c r="A42" s="43" t="s">
        <v>35</v>
      </c>
      <c r="B42" s="16" t="s">
        <v>73</v>
      </c>
      <c r="C42" s="45" t="s">
        <v>32</v>
      </c>
      <c r="D42" s="43">
        <v>2017</v>
      </c>
      <c r="E42" s="43">
        <v>2018</v>
      </c>
      <c r="F42" s="41">
        <v>32606.59</v>
      </c>
      <c r="G42" s="47">
        <v>27000</v>
      </c>
      <c r="H42" s="41">
        <v>5606.59</v>
      </c>
      <c r="I42" s="41">
        <v>0</v>
      </c>
      <c r="J42" s="41">
        <v>0</v>
      </c>
      <c r="K42" s="41">
        <v>5606.59</v>
      </c>
    </row>
    <row r="43" spans="1:11" x14ac:dyDescent="0.2">
      <c r="A43" s="44"/>
      <c r="B43" s="17" t="s">
        <v>74</v>
      </c>
      <c r="C43" s="46"/>
      <c r="D43" s="44"/>
      <c r="E43" s="44"/>
      <c r="F43" s="42"/>
      <c r="G43" s="48"/>
      <c r="H43" s="42"/>
      <c r="I43" s="42"/>
      <c r="J43" s="42"/>
      <c r="K43" s="42"/>
    </row>
  </sheetData>
  <mergeCells count="135">
    <mergeCell ref="K42:K43"/>
    <mergeCell ref="A42:A43"/>
    <mergeCell ref="C42:C43"/>
    <mergeCell ref="D42:D43"/>
    <mergeCell ref="E42:E43"/>
    <mergeCell ref="F42:F43"/>
    <mergeCell ref="G42:G43"/>
    <mergeCell ref="H42:H43"/>
    <mergeCell ref="I42:I43"/>
    <mergeCell ref="J42:J43"/>
    <mergeCell ref="K40:K41"/>
    <mergeCell ref="A40:A41"/>
    <mergeCell ref="C40:C41"/>
    <mergeCell ref="D40:D41"/>
    <mergeCell ref="E40:E41"/>
    <mergeCell ref="F40:F41"/>
    <mergeCell ref="G40:G41"/>
    <mergeCell ref="H40:H41"/>
    <mergeCell ref="I40:I41"/>
    <mergeCell ref="J40:J41"/>
    <mergeCell ref="H38:H39"/>
    <mergeCell ref="I38:I39"/>
    <mergeCell ref="J38:J39"/>
    <mergeCell ref="K38:K39"/>
    <mergeCell ref="A38:A39"/>
    <mergeCell ref="C38:C39"/>
    <mergeCell ref="D38:D39"/>
    <mergeCell ref="E38:E39"/>
    <mergeCell ref="F38:F39"/>
    <mergeCell ref="G38:G39"/>
    <mergeCell ref="A23:A24"/>
    <mergeCell ref="C23:C24"/>
    <mergeCell ref="D23:D24"/>
    <mergeCell ref="E23:E24"/>
    <mergeCell ref="A16:A17"/>
    <mergeCell ref="C16:C17"/>
    <mergeCell ref="D16:D17"/>
    <mergeCell ref="E16:E17"/>
    <mergeCell ref="F16:F17"/>
    <mergeCell ref="F23:F24"/>
    <mergeCell ref="A20:A21"/>
    <mergeCell ref="J14:J15"/>
    <mergeCell ref="K14:K15"/>
    <mergeCell ref="I28:I29"/>
    <mergeCell ref="E28:E29"/>
    <mergeCell ref="F30:F31"/>
    <mergeCell ref="G30:G31"/>
    <mergeCell ref="G14:G15"/>
    <mergeCell ref="H14:H15"/>
    <mergeCell ref="I14:I15"/>
    <mergeCell ref="F28:F29"/>
    <mergeCell ref="B25:E25"/>
    <mergeCell ref="B26:E26"/>
    <mergeCell ref="G16:G17"/>
    <mergeCell ref="H16:H17"/>
    <mergeCell ref="I16:I17"/>
    <mergeCell ref="J16:J17"/>
    <mergeCell ref="K16:K17"/>
    <mergeCell ref="K23:K24"/>
    <mergeCell ref="G23:G24"/>
    <mergeCell ref="H23:H24"/>
    <mergeCell ref="I23:I24"/>
    <mergeCell ref="J23:J24"/>
    <mergeCell ref="K20:K21"/>
    <mergeCell ref="G20:G21"/>
    <mergeCell ref="A6:A7"/>
    <mergeCell ref="B6:B7"/>
    <mergeCell ref="C6:C7"/>
    <mergeCell ref="D6:E6"/>
    <mergeCell ref="K6:K7"/>
    <mergeCell ref="G6:J6"/>
    <mergeCell ref="C30:C31"/>
    <mergeCell ref="G28:G29"/>
    <mergeCell ref="J28:J29"/>
    <mergeCell ref="K28:K29"/>
    <mergeCell ref="B13:E13"/>
    <mergeCell ref="C28:C29"/>
    <mergeCell ref="D28:D29"/>
    <mergeCell ref="H30:H31"/>
    <mergeCell ref="I30:I31"/>
    <mergeCell ref="J30:J31"/>
    <mergeCell ref="K30:K31"/>
    <mergeCell ref="D30:D31"/>
    <mergeCell ref="E30:E31"/>
    <mergeCell ref="H28:H29"/>
    <mergeCell ref="A14:A15"/>
    <mergeCell ref="C14:C15"/>
    <mergeCell ref="D14:D15"/>
    <mergeCell ref="E14:E15"/>
    <mergeCell ref="B9:E9"/>
    <mergeCell ref="B10:E10"/>
    <mergeCell ref="B11:E11"/>
    <mergeCell ref="B12:E12"/>
    <mergeCell ref="B22:E22"/>
    <mergeCell ref="D20:D21"/>
    <mergeCell ref="E20:E21"/>
    <mergeCell ref="C20:C21"/>
    <mergeCell ref="F6:F7"/>
    <mergeCell ref="F14:F15"/>
    <mergeCell ref="F20:F21"/>
    <mergeCell ref="A28:A29"/>
    <mergeCell ref="A30:A31"/>
    <mergeCell ref="J34:J35"/>
    <mergeCell ref="K34:K35"/>
    <mergeCell ref="E34:E35"/>
    <mergeCell ref="F34:F35"/>
    <mergeCell ref="G34:G35"/>
    <mergeCell ref="H34:H35"/>
    <mergeCell ref="I34:I35"/>
    <mergeCell ref="A34:A35"/>
    <mergeCell ref="C34:C35"/>
    <mergeCell ref="D34:D35"/>
    <mergeCell ref="H36:H37"/>
    <mergeCell ref="I36:I37"/>
    <mergeCell ref="J36:J37"/>
    <mergeCell ref="K36:K37"/>
    <mergeCell ref="A36:A37"/>
    <mergeCell ref="D36:D37"/>
    <mergeCell ref="E36:E37"/>
    <mergeCell ref="F36:F37"/>
    <mergeCell ref="C36:C37"/>
    <mergeCell ref="G36:G37"/>
    <mergeCell ref="H20:H21"/>
    <mergeCell ref="I20:I21"/>
    <mergeCell ref="J20:J21"/>
    <mergeCell ref="G18:G19"/>
    <mergeCell ref="H18:H19"/>
    <mergeCell ref="I18:I19"/>
    <mergeCell ref="J18:J19"/>
    <mergeCell ref="K18:K19"/>
    <mergeCell ref="A18:A19"/>
    <mergeCell ref="C18:C19"/>
    <mergeCell ref="D18:D19"/>
    <mergeCell ref="E18:E19"/>
    <mergeCell ref="F18:F19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2017-11-20T05:21:42Z</cp:lastPrinted>
  <dcterms:created xsi:type="dcterms:W3CDTF">2016-02-11T05:44:01Z</dcterms:created>
  <dcterms:modified xsi:type="dcterms:W3CDTF">2017-11-21T08:08:18Z</dcterms:modified>
</cp:coreProperties>
</file>