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Zał. nr 3" sheetId="22" r:id="rId1"/>
    <sheet name="Zał. nr 7" sheetId="23" r:id="rId2"/>
    <sheet name="Zał. nr 6" sheetId="24" r:id="rId3"/>
    <sheet name="Zał. nr 8" sheetId="25" r:id="rId4"/>
    <sheet name="Zał. nr 9" sheetId="26" r:id="rId5"/>
    <sheet name="Zał. nr 5" sheetId="27" r:id="rId6"/>
  </sheets>
  <definedNames>
    <definedName name="Excel_BuiltIn_Print_Titles_2">#REF!</definedName>
    <definedName name="Excel_BuiltIn_Print_Titles_2_1">#REF!</definedName>
    <definedName name="Excel_BuiltIn_Print_Titles_2_1_1">#REF!</definedName>
    <definedName name="Excel_BuiltIn_Print_Titles_3_1">#REF!</definedName>
    <definedName name="Excel_BuiltIn_Print_Titles_3_1_1">#REF!</definedName>
    <definedName name="Excel_BuiltIn_Print_Titles_5">#REF!</definedName>
    <definedName name="Excel_BuiltIn_Print_Titles_5_1">#REF!</definedName>
    <definedName name="Excel_BuiltIn_Print_Titles_6">#REF!</definedName>
    <definedName name="Excel_BuiltIn_Print_Titles_6_1">#REF!</definedName>
    <definedName name="Excel_BuiltIn_Print_Titles_8">#REF!</definedName>
    <definedName name="Excel_BuiltIn_Print_Titles_8_1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F104" i="25" l="1"/>
  <c r="G104" i="25"/>
  <c r="F90" i="25"/>
  <c r="G90" i="25"/>
  <c r="F96" i="25" l="1"/>
  <c r="G98" i="25"/>
  <c r="G97" i="25" s="1"/>
  <c r="G96" i="25" s="1"/>
  <c r="F97" i="25"/>
  <c r="F14" i="23"/>
  <c r="G14" i="23"/>
  <c r="H14" i="23"/>
  <c r="I14" i="23"/>
  <c r="J14" i="23"/>
  <c r="E14" i="23"/>
  <c r="F22" i="24"/>
  <c r="G22" i="24"/>
  <c r="H22" i="24"/>
  <c r="I22" i="24"/>
  <c r="J22" i="24"/>
  <c r="E22" i="24"/>
  <c r="I10" i="24"/>
  <c r="J10" i="24"/>
  <c r="H10" i="24"/>
  <c r="F10" i="24"/>
  <c r="G10" i="24"/>
  <c r="E10" i="24"/>
  <c r="I11" i="24"/>
  <c r="J11" i="24"/>
  <c r="H11" i="24"/>
  <c r="F11" i="24"/>
  <c r="G11" i="24"/>
  <c r="E11" i="24"/>
  <c r="J13" i="24"/>
  <c r="G12" i="24"/>
  <c r="I65" i="27"/>
  <c r="J68" i="27"/>
  <c r="J69" i="27"/>
  <c r="J70" i="27"/>
  <c r="J71" i="27"/>
  <c r="J72" i="27"/>
  <c r="J73" i="27"/>
  <c r="J74" i="27"/>
  <c r="J75" i="27"/>
  <c r="J76" i="27"/>
  <c r="J67" i="27"/>
  <c r="J65" i="27" s="1"/>
  <c r="J21" i="27"/>
  <c r="J22" i="27"/>
  <c r="J23" i="27"/>
  <c r="J20" i="27"/>
  <c r="J18" i="27" s="1"/>
  <c r="I18" i="27"/>
  <c r="J99" i="27" l="1"/>
  <c r="J97" i="27" s="1"/>
  <c r="G98" i="27"/>
  <c r="I97" i="27"/>
  <c r="H97" i="27"/>
  <c r="G97" i="27"/>
  <c r="F97" i="27"/>
  <c r="E97" i="27"/>
  <c r="J96" i="27"/>
  <c r="J95" i="27"/>
  <c r="J94" i="27"/>
  <c r="G93" i="27"/>
  <c r="J92" i="27"/>
  <c r="I92" i="27"/>
  <c r="H92" i="27"/>
  <c r="G92" i="27"/>
  <c r="F92" i="27"/>
  <c r="E92" i="27"/>
  <c r="J91" i="27"/>
  <c r="J90" i="27"/>
  <c r="J89" i="27"/>
  <c r="J88" i="27"/>
  <c r="J87" i="27"/>
  <c r="J86" i="27"/>
  <c r="J85" i="27"/>
  <c r="J84" i="27"/>
  <c r="J83" i="27"/>
  <c r="J82" i="27"/>
  <c r="J81" i="27"/>
  <c r="J80" i="27"/>
  <c r="J79" i="27"/>
  <c r="G78" i="27"/>
  <c r="J77" i="27"/>
  <c r="I77" i="27"/>
  <c r="H77" i="27"/>
  <c r="G77" i="27"/>
  <c r="F77" i="27"/>
  <c r="E77" i="27"/>
  <c r="G66" i="27"/>
  <c r="I64" i="27"/>
  <c r="H65" i="27"/>
  <c r="H64" i="27" s="1"/>
  <c r="G65" i="27"/>
  <c r="G64" i="27" s="1"/>
  <c r="F65" i="27"/>
  <c r="E65" i="27"/>
  <c r="E64" i="27" s="1"/>
  <c r="F64" i="27"/>
  <c r="J63" i="27"/>
  <c r="J61" i="27" s="1"/>
  <c r="G62" i="27"/>
  <c r="I61" i="27"/>
  <c r="H61" i="27"/>
  <c r="G61" i="27"/>
  <c r="F61" i="27"/>
  <c r="E61" i="27"/>
  <c r="J60" i="27"/>
  <c r="J59" i="27"/>
  <c r="J57" i="27" s="1"/>
  <c r="G58" i="27"/>
  <c r="I57" i="27"/>
  <c r="H57" i="27"/>
  <c r="G57" i="27"/>
  <c r="F57" i="27"/>
  <c r="E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G42" i="27"/>
  <c r="G41" i="27" s="1"/>
  <c r="G40" i="27" s="1"/>
  <c r="I41" i="27"/>
  <c r="I40" i="27" s="1"/>
  <c r="H41" i="27"/>
  <c r="H40" i="27" s="1"/>
  <c r="F41" i="27"/>
  <c r="E41" i="27"/>
  <c r="E40" i="27" s="1"/>
  <c r="F40" i="27"/>
  <c r="J39" i="27"/>
  <c r="J38" i="27"/>
  <c r="J37" i="27"/>
  <c r="J36" i="27"/>
  <c r="J35" i="27"/>
  <c r="J34" i="27"/>
  <c r="J33" i="27"/>
  <c r="J32" i="27"/>
  <c r="G31" i="27"/>
  <c r="J30" i="27"/>
  <c r="J24" i="27" s="1"/>
  <c r="I30" i="27"/>
  <c r="H30" i="27"/>
  <c r="G30" i="27"/>
  <c r="F30" i="27"/>
  <c r="F24" i="27" s="1"/>
  <c r="E30" i="27"/>
  <c r="G26" i="27"/>
  <c r="J25" i="27"/>
  <c r="I25" i="27"/>
  <c r="I24" i="27" s="1"/>
  <c r="H25" i="27"/>
  <c r="G25" i="27"/>
  <c r="F25" i="27"/>
  <c r="E25" i="27"/>
  <c r="E24" i="27" s="1"/>
  <c r="H24" i="27"/>
  <c r="G24" i="27"/>
  <c r="G19" i="27"/>
  <c r="J17" i="27"/>
  <c r="H18" i="27"/>
  <c r="H17" i="27" s="1"/>
  <c r="G18" i="27"/>
  <c r="F18" i="27"/>
  <c r="F17" i="27" s="1"/>
  <c r="E18" i="27"/>
  <c r="I17" i="27"/>
  <c r="G17" i="27"/>
  <c r="E17" i="27"/>
  <c r="J16" i="27"/>
  <c r="J15" i="27"/>
  <c r="J14" i="27"/>
  <c r="J13" i="27"/>
  <c r="J12" i="27"/>
  <c r="J11" i="27"/>
  <c r="G10" i="27"/>
  <c r="G9" i="27" s="1"/>
  <c r="G8" i="27" s="1"/>
  <c r="I9" i="27"/>
  <c r="I8" i="27" s="1"/>
  <c r="H9" i="27"/>
  <c r="H8" i="27" s="1"/>
  <c r="F9" i="27"/>
  <c r="F8" i="27" s="1"/>
  <c r="E9" i="27"/>
  <c r="E8" i="27" s="1"/>
  <c r="J9" i="27" l="1"/>
  <c r="J8" i="27" s="1"/>
  <c r="J64" i="27"/>
  <c r="J41" i="27"/>
  <c r="F100" i="27"/>
  <c r="G100" i="27"/>
  <c r="E100" i="27"/>
  <c r="J40" i="27"/>
  <c r="H100" i="27"/>
  <c r="I100" i="27"/>
  <c r="F24" i="26"/>
  <c r="E24" i="26"/>
  <c r="D24" i="26"/>
  <c r="C24" i="26"/>
  <c r="G20" i="26"/>
  <c r="E20" i="26"/>
  <c r="D20" i="26"/>
  <c r="C20" i="26"/>
  <c r="C18" i="26"/>
  <c r="F16" i="26"/>
  <c r="F20" i="26" s="1"/>
  <c r="E16" i="26"/>
  <c r="G15" i="26"/>
  <c r="G25" i="26" s="1"/>
  <c r="D15" i="26"/>
  <c r="D25" i="26" s="1"/>
  <c r="C15" i="26"/>
  <c r="C25" i="26" s="1"/>
  <c r="C11" i="26"/>
  <c r="F9" i="26"/>
  <c r="F15" i="26" s="1"/>
  <c r="F25" i="26" s="1"/>
  <c r="E9" i="26"/>
  <c r="E15" i="26" s="1"/>
  <c r="E25" i="26" s="1"/>
  <c r="J100" i="27" l="1"/>
  <c r="E102" i="25"/>
  <c r="E99" i="25" s="1"/>
  <c r="E100" i="25"/>
  <c r="E97" i="25"/>
  <c r="E96" i="25" s="1"/>
  <c r="G95" i="25"/>
  <c r="G94" i="25" s="1"/>
  <c r="F94" i="25"/>
  <c r="E94" i="25"/>
  <c r="G93" i="25"/>
  <c r="G92" i="25" s="1"/>
  <c r="F92" i="25"/>
  <c r="F91" i="25" s="1"/>
  <c r="E92" i="25"/>
  <c r="E91" i="25" s="1"/>
  <c r="F87" i="25"/>
  <c r="E87" i="25"/>
  <c r="F86" i="25"/>
  <c r="E86" i="25"/>
  <c r="F84" i="25"/>
  <c r="E84" i="25"/>
  <c r="F83" i="25"/>
  <c r="E83" i="25"/>
  <c r="G79" i="25"/>
  <c r="G78" i="25" s="1"/>
  <c r="G77" i="25" s="1"/>
  <c r="F78" i="25"/>
  <c r="E78" i="25"/>
  <c r="E77" i="25" s="1"/>
  <c r="F77" i="25"/>
  <c r="G76" i="25"/>
  <c r="G75" i="25" s="1"/>
  <c r="F75" i="25"/>
  <c r="F72" i="25" s="1"/>
  <c r="F52" i="25" s="1"/>
  <c r="F45" i="25" s="1"/>
  <c r="F80" i="25" s="1"/>
  <c r="E75" i="25"/>
  <c r="E72" i="25" s="1"/>
  <c r="G74" i="25"/>
  <c r="G73" i="25"/>
  <c r="F73" i="25"/>
  <c r="E73" i="25"/>
  <c r="G68" i="25"/>
  <c r="G67" i="25"/>
  <c r="F67" i="25"/>
  <c r="E67" i="25"/>
  <c r="G66" i="25"/>
  <c r="G65" i="25"/>
  <c r="G64" i="25" s="1"/>
  <c r="F65" i="25"/>
  <c r="F64" i="25" s="1"/>
  <c r="E65" i="25"/>
  <c r="E64" i="25"/>
  <c r="G63" i="25"/>
  <c r="G62" i="25" s="1"/>
  <c r="G61" i="25" s="1"/>
  <c r="F62" i="25"/>
  <c r="F61" i="25" s="1"/>
  <c r="E62" i="25"/>
  <c r="E61" i="25" s="1"/>
  <c r="G60" i="25"/>
  <c r="G59" i="25" s="1"/>
  <c r="F59" i="25"/>
  <c r="E59" i="25"/>
  <c r="G58" i="25"/>
  <c r="G57" i="25" s="1"/>
  <c r="G56" i="25" s="1"/>
  <c r="F57" i="25"/>
  <c r="E57" i="25"/>
  <c r="E56" i="25" s="1"/>
  <c r="F56" i="25"/>
  <c r="G55" i="25"/>
  <c r="G54" i="25"/>
  <c r="G53" i="25" s="1"/>
  <c r="F54" i="25"/>
  <c r="E54" i="25"/>
  <c r="F53" i="25"/>
  <c r="E53" i="25"/>
  <c r="G49" i="25"/>
  <c r="G48" i="25" s="1"/>
  <c r="G47" i="25" s="1"/>
  <c r="F48" i="25"/>
  <c r="F47" i="25" s="1"/>
  <c r="E48" i="25"/>
  <c r="E47" i="25" s="1"/>
  <c r="E46" i="25" s="1"/>
  <c r="G44" i="25"/>
  <c r="G43" i="25" s="1"/>
  <c r="G42" i="25" s="1"/>
  <c r="F43" i="25"/>
  <c r="F42" i="25" s="1"/>
  <c r="E43" i="25"/>
  <c r="E42" i="25" s="1"/>
  <c r="G41" i="25"/>
  <c r="G40" i="25"/>
  <c r="G39" i="25" s="1"/>
  <c r="F40" i="25"/>
  <c r="F39" i="25" s="1"/>
  <c r="E40" i="25"/>
  <c r="E39" i="25"/>
  <c r="G37" i="25"/>
  <c r="G36" i="25" s="1"/>
  <c r="F36" i="25"/>
  <c r="E36" i="25"/>
  <c r="G35" i="25"/>
  <c r="G34" i="25" s="1"/>
  <c r="F34" i="25"/>
  <c r="E34" i="25"/>
  <c r="E33" i="25" s="1"/>
  <c r="F33" i="25"/>
  <c r="G32" i="25"/>
  <c r="G31" i="25"/>
  <c r="G30" i="25" s="1"/>
  <c r="F31" i="25"/>
  <c r="E31" i="25"/>
  <c r="F30" i="25"/>
  <c r="E30" i="25"/>
  <c r="G29" i="25"/>
  <c r="G28" i="25"/>
  <c r="F28" i="25"/>
  <c r="E28" i="25"/>
  <c r="G27" i="25"/>
  <c r="G26" i="25"/>
  <c r="G25" i="25" s="1"/>
  <c r="F26" i="25"/>
  <c r="F25" i="25" s="1"/>
  <c r="E26" i="25"/>
  <c r="E25" i="25"/>
  <c r="G24" i="25"/>
  <c r="G22" i="25" s="1"/>
  <c r="G21" i="25" s="1"/>
  <c r="G23" i="25"/>
  <c r="F22" i="25"/>
  <c r="F21" i="25" s="1"/>
  <c r="E22" i="25"/>
  <c r="E21" i="25"/>
  <c r="E20" i="25" s="1"/>
  <c r="G19" i="25"/>
  <c r="G18" i="25"/>
  <c r="F18" i="25"/>
  <c r="E18" i="25"/>
  <c r="G17" i="25"/>
  <c r="G16" i="25"/>
  <c r="F16" i="25"/>
  <c r="E16" i="25"/>
  <c r="G15" i="25"/>
  <c r="G14" i="25" s="1"/>
  <c r="G13" i="25" s="1"/>
  <c r="F14" i="25"/>
  <c r="F13" i="25" s="1"/>
  <c r="E14" i="25"/>
  <c r="E13" i="25"/>
  <c r="G12" i="25"/>
  <c r="G11" i="25" s="1"/>
  <c r="G10" i="25" s="1"/>
  <c r="F11" i="25"/>
  <c r="F10" i="25" s="1"/>
  <c r="E11" i="25"/>
  <c r="E10" i="25" s="1"/>
  <c r="E52" i="25" l="1"/>
  <c r="E45" i="25" s="1"/>
  <c r="E90" i="25"/>
  <c r="E104" i="25" s="1"/>
  <c r="G72" i="25"/>
  <c r="G52" i="25" s="1"/>
  <c r="G45" i="25" s="1"/>
  <c r="G80" i="25" s="1"/>
  <c r="G105" i="25" s="1"/>
  <c r="F38" i="25"/>
  <c r="E38" i="25"/>
  <c r="G91" i="25"/>
  <c r="F9" i="25"/>
  <c r="E9" i="25"/>
  <c r="E89" i="25"/>
  <c r="G9" i="25"/>
  <c r="G38" i="25"/>
  <c r="G46" i="25"/>
  <c r="F105" i="25"/>
  <c r="F89" i="25"/>
  <c r="G33" i="25"/>
  <c r="G20" i="24"/>
  <c r="J19" i="24"/>
  <c r="I19" i="24"/>
  <c r="H19" i="24"/>
  <c r="H18" i="24" s="1"/>
  <c r="G19" i="24"/>
  <c r="G18" i="24" s="1"/>
  <c r="F19" i="24"/>
  <c r="E19" i="24"/>
  <c r="J18" i="24"/>
  <c r="I18" i="24"/>
  <c r="F18" i="24"/>
  <c r="E18" i="24"/>
  <c r="J17" i="24"/>
  <c r="J15" i="24" s="1"/>
  <c r="J14" i="24" s="1"/>
  <c r="G16" i="24"/>
  <c r="I15" i="24"/>
  <c r="I14" i="24" s="1"/>
  <c r="H15" i="24"/>
  <c r="G15" i="24"/>
  <c r="F15" i="24"/>
  <c r="F14" i="24" s="1"/>
  <c r="E15" i="24"/>
  <c r="E14" i="24" s="1"/>
  <c r="H14" i="24"/>
  <c r="G14" i="24"/>
  <c r="F8" i="25" l="1"/>
  <c r="E8" i="25"/>
  <c r="E80" i="25" s="1"/>
  <c r="E105" i="25" s="1"/>
  <c r="G8" i="25"/>
  <c r="I47" i="23"/>
  <c r="E47" i="23" l="1"/>
  <c r="F47" i="23"/>
  <c r="J46" i="23"/>
  <c r="J44" i="23" s="1"/>
  <c r="J43" i="23" s="1"/>
  <c r="G45" i="23"/>
  <c r="I44" i="23"/>
  <c r="H44" i="23"/>
  <c r="H43" i="23" s="1"/>
  <c r="G44" i="23"/>
  <c r="G43" i="23" s="1"/>
  <c r="F44" i="23"/>
  <c r="E44" i="23"/>
  <c r="I43" i="23"/>
  <c r="F43" i="23"/>
  <c r="E43" i="23"/>
  <c r="J42" i="23"/>
  <c r="G41" i="23"/>
  <c r="J40" i="23"/>
  <c r="I40" i="23"/>
  <c r="H40" i="23"/>
  <c r="G40" i="23"/>
  <c r="F40" i="23"/>
  <c r="E40" i="23"/>
  <c r="J39" i="23"/>
  <c r="J37" i="23" s="1"/>
  <c r="G38" i="23"/>
  <c r="I37" i="23"/>
  <c r="H37" i="23"/>
  <c r="G37" i="23"/>
  <c r="F37" i="23"/>
  <c r="E37" i="23"/>
  <c r="J36" i="23"/>
  <c r="J35" i="23"/>
  <c r="J34" i="23"/>
  <c r="J33" i="23"/>
  <c r="J32" i="23"/>
  <c r="J31" i="23"/>
  <c r="J30" i="23"/>
  <c r="J29" i="23"/>
  <c r="J28" i="23"/>
  <c r="J27" i="23"/>
  <c r="J26" i="23"/>
  <c r="G25" i="23"/>
  <c r="J24" i="23"/>
  <c r="I24" i="23"/>
  <c r="H24" i="23"/>
  <c r="G24" i="23"/>
  <c r="F24" i="23"/>
  <c r="E24" i="23"/>
  <c r="J23" i="23"/>
  <c r="J21" i="23" s="1"/>
  <c r="J47" i="23" s="1"/>
  <c r="G22" i="23"/>
  <c r="G21" i="23" s="1"/>
  <c r="G47" i="23" s="1"/>
  <c r="I21" i="23"/>
  <c r="H21" i="23"/>
  <c r="H47" i="23" s="1"/>
  <c r="F21" i="23"/>
  <c r="E21" i="23"/>
  <c r="J20" i="23"/>
  <c r="J18" i="23" s="1"/>
  <c r="G19" i="23"/>
  <c r="I18" i="23"/>
  <c r="H18" i="23"/>
  <c r="G18" i="23"/>
  <c r="F18" i="23"/>
  <c r="E18" i="23"/>
  <c r="J17" i="23"/>
  <c r="J15" i="23" s="1"/>
  <c r="G16" i="23"/>
  <c r="I15" i="23"/>
  <c r="H15" i="23"/>
  <c r="G15" i="23"/>
  <c r="F15" i="23"/>
  <c r="E15" i="23"/>
  <c r="J13" i="23"/>
  <c r="J11" i="23" s="1"/>
  <c r="G12" i="23"/>
  <c r="G11" i="23" s="1"/>
  <c r="I11" i="23"/>
  <c r="H11" i="23"/>
  <c r="F11" i="23"/>
  <c r="E11" i="23"/>
  <c r="J10" i="23"/>
  <c r="J8" i="23" s="1"/>
  <c r="G9" i="23"/>
  <c r="G8" i="23" s="1"/>
  <c r="I8" i="23"/>
  <c r="H8" i="23"/>
  <c r="H7" i="23" s="1"/>
  <c r="F8" i="23"/>
  <c r="E8" i="23"/>
  <c r="I7" i="23"/>
  <c r="F7" i="23"/>
  <c r="E7" i="23"/>
  <c r="G7" i="23" l="1"/>
  <c r="J7" i="23"/>
  <c r="D25" i="22"/>
  <c r="E25" i="22" l="1"/>
  <c r="D26" i="22" s="1"/>
</calcChain>
</file>

<file path=xl/sharedStrings.xml><?xml version="1.0" encoding="utf-8"?>
<sst xmlns="http://schemas.openxmlformats.org/spreadsheetml/2006/main" count="401" uniqueCount="206">
  <si>
    <t>§</t>
  </si>
  <si>
    <t>Lp.</t>
  </si>
  <si>
    <t>1.</t>
  </si>
  <si>
    <t>2.</t>
  </si>
  <si>
    <t>3.</t>
  </si>
  <si>
    <t xml:space="preserve">Załącznik nr 3 do </t>
  </si>
  <si>
    <t>PLAN</t>
  </si>
  <si>
    <t xml:space="preserve">PRZYCHODÓW I ROZCHODÓW ZWIĄZANY Z FINANSOWANIEM DEFICYTU </t>
  </si>
  <si>
    <t>I ROZDYSPONOWANIEM  NADWYŻKI BUDŻETOWEJ W 2020 ROKU</t>
  </si>
  <si>
    <t>w złotych</t>
  </si>
  <si>
    <t>Wyszczególnienie źródeł</t>
  </si>
  <si>
    <t>Plan przychodów na 2020</t>
  </si>
  <si>
    <t>Plan rozchodów na 2020</t>
  </si>
  <si>
    <t>Spłata otrzymanych krajowych pożyczek i kredytów</t>
  </si>
  <si>
    <t>4.</t>
  </si>
  <si>
    <t>5.</t>
  </si>
  <si>
    <t>6.</t>
  </si>
  <si>
    <t>7.</t>
  </si>
  <si>
    <t>8.</t>
  </si>
  <si>
    <t>Przychody ze sprzedaży innych papierow wartościowych</t>
  </si>
  <si>
    <t>RAZEM PRZYCHODY/ROZCHODY</t>
  </si>
  <si>
    <t xml:space="preserve">OGÓŁEM </t>
  </si>
  <si>
    <t>9.</t>
  </si>
  <si>
    <t>Wolne środki, o których mowa w art.217 ust.2 pkt 6 ustawy</t>
  </si>
  <si>
    <t xml:space="preserve">Plan dochodów i wydatków związanych z realizacją zadań własnych na 2020 rok </t>
  </si>
  <si>
    <t>Dział</t>
  </si>
  <si>
    <t>Rozdział</t>
  </si>
  <si>
    <t>Nazwa</t>
  </si>
  <si>
    <t>Dochody</t>
  </si>
  <si>
    <t>Wydatki</t>
  </si>
  <si>
    <t xml:space="preserve"> Dochody </t>
  </si>
  <si>
    <t>zmiana</t>
  </si>
  <si>
    <t>plan po zmianach</t>
  </si>
  <si>
    <t xml:space="preserve"> Wydatki  </t>
  </si>
  <si>
    <t>Zakup usług pozostałych</t>
  </si>
  <si>
    <t>Oświata i wychowanie</t>
  </si>
  <si>
    <t>Oddziały przedszkole przy szkołach podstawowych</t>
  </si>
  <si>
    <t>Dotacje celowe otrzymane z budżetu państwa na realizację własnych zadań bieżących gmin (związków gmin)</t>
  </si>
  <si>
    <t>Wynagrodzenia osobowe pracowników</t>
  </si>
  <si>
    <t>Przedszkola</t>
  </si>
  <si>
    <t>Pomoc społeczna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</si>
  <si>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</si>
  <si>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</si>
  <si>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Zasiłki okresowe, celowe i pomoc w naturze oraz składki na ubezpieczenia emerytalne i rentowe</t>
  </si>
  <si>
    <t>Świadczenia społeczne</t>
  </si>
  <si>
    <t>Zasiłki stałe</t>
  </si>
  <si>
    <t>Ośrodki pomocy społecznej</t>
  </si>
  <si>
    <t>Wydatki osobowe niezaliczane do wynagrodzeń</t>
  </si>
  <si>
    <t>Dodatkowe wynagrodzenia roczne</t>
  </si>
  <si>
    <t>Składki na ubezpieczenia społeczne</t>
  </si>
  <si>
    <t>Składki na Fundusz Pracy oraz Solidarnościowy Fundusz Wsparcia Osób Niepełnosprawnych</t>
  </si>
  <si>
    <t>Wynagrodzenie bezosobowe</t>
  </si>
  <si>
    <t>Zakup materiałów i wyposażenia</t>
  </si>
  <si>
    <t>Zakup energii</t>
  </si>
  <si>
    <t>Odpisy na zakładowy fundusz świadczeń socjalnych</t>
  </si>
  <si>
    <t>Szkolenia pracowników niebędących członkami korpusu służby cywilnej</t>
  </si>
  <si>
    <t>Pomoc w zakresie dożywiania</t>
  </si>
  <si>
    <t>Pozostała działalność</t>
  </si>
  <si>
    <t>Edukacyjna opieka wychowawcza</t>
  </si>
  <si>
    <t>Pomoc materialna dla uczniów o charakterze socjalnym</t>
  </si>
  <si>
    <t>Stypendia dla uczniów</t>
  </si>
  <si>
    <t>OGÓŁEM:</t>
  </si>
  <si>
    <t>Rady Miejskiej w Rogoźnie</t>
  </si>
  <si>
    <t xml:space="preserve">z dnia 07 maja 2020 roku                                             </t>
  </si>
  <si>
    <t xml:space="preserve">Plan dochodów i wydatków związanych z realizacją zadań wykonywanych </t>
  </si>
  <si>
    <t>na podstawie porozumień między jednostkami samorządu terytorialnego i organami administracji rządowej w 2020 roku</t>
  </si>
  <si>
    <t>Paragraf</t>
  </si>
  <si>
    <t>Plan</t>
  </si>
  <si>
    <t>Plan po zmianach</t>
  </si>
  <si>
    <t>Działalność usługowa</t>
  </si>
  <si>
    <t>Cmentarze</t>
  </si>
  <si>
    <t>Dotacje celowe otrzymane z budżetu państwa na zadania bieżące realizowane przez gminę na podstawie porozumień z organami administracji rządowej</t>
  </si>
  <si>
    <t>Dotacje celowe otrzymane z gminy na zadania bieżące realizowane na podstawie porozumień (umów) między jedsostkami samorządu terytorialnego</t>
  </si>
  <si>
    <t>Dotacja podmiotowa z budżetu dla niepublicznej jednostki systemu oświaty</t>
  </si>
  <si>
    <t>ZESTAWIENIE PLANOWANYCH KWOT DOTACJI W 2020 ROKU</t>
  </si>
  <si>
    <t>Dotacje udzielone z budżetu Gminy  na zadania bieżące</t>
  </si>
  <si>
    <t>Treść</t>
  </si>
  <si>
    <t>Zmiana</t>
  </si>
  <si>
    <t xml:space="preserve">I. </t>
  </si>
  <si>
    <t>Dotacje dla jednostek sektora finansów publicznych</t>
  </si>
  <si>
    <t xml:space="preserve">1. </t>
  </si>
  <si>
    <t xml:space="preserve">Dotacja podmiotowa </t>
  </si>
  <si>
    <t>Centra integracji społecznej</t>
  </si>
  <si>
    <t>Dotacja podmiotowa z budżetu dla samorządowego zakładu budżetowego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</si>
  <si>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</si>
  <si>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</si>
  <si>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</si>
  <si>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</si>
  <si>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</si>
  <si>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 xml:space="preserve">Dotacje celowe </t>
  </si>
  <si>
    <t>Transport i łaczność</t>
  </si>
  <si>
    <t>Lokalny transport zbiorowy</t>
  </si>
  <si>
    <t xml:space="preserve">Dotacje celowe przekazane gminie na zadania bieżące realizowane na podstawie porozumień (umów)  między jednostkami samorządu terytorialnego </t>
  </si>
  <si>
    <t>Dotacja celowa na pomoc finansową udzieloną między jednostkami samorządu terytorialnego na dofinansowanie własnych zadań bieżących</t>
  </si>
  <si>
    <t>Szkoły podstawowe</t>
  </si>
  <si>
    <t>Ochrona zdrowia</t>
  </si>
  <si>
    <t>Przeciwdziałanie alkoholizmowi</t>
  </si>
  <si>
    <t>Dotacja celowa na pomoc finansową udzieloną między jednostkami samorządu terytorialnego na dofiansowanie własnych zadań bieżących</t>
  </si>
  <si>
    <t>Gospodarka komunalna i ochrona środowiska</t>
  </si>
  <si>
    <t>Pozostałe działania związane z gospodarką odpadami</t>
  </si>
  <si>
    <t>Dotacje celowe przekazane do powiatu na zadania bieżące realizowane na podstawie porozumień (umów)  między jednostkami samorządu terytorialnego</t>
  </si>
  <si>
    <t>Schroniska dla zwierząt</t>
  </si>
  <si>
    <t>Dotacja przedmiotowa</t>
  </si>
  <si>
    <t>Gospodarka mieszkaniowa</t>
  </si>
  <si>
    <t>Zakład gospodarki mieszkaniowej</t>
  </si>
  <si>
    <t>Dotacja przedmiotowa z budżetu dla samorządowego zakładu budżetowego</t>
  </si>
  <si>
    <t>Kultura fizyczna</t>
  </si>
  <si>
    <t>Obiekty sportowe</t>
  </si>
  <si>
    <t>Dotacja otrzymana z budżetu jednostki samorządu terytorialnego przez samorządowy zakład budżetowy na pierwsze wyposażenie w środki obrotowe</t>
  </si>
  <si>
    <t xml:space="preserve">II. </t>
  </si>
  <si>
    <t>Dotacje dla jednostek spoza sektora finansów publicznych</t>
  </si>
  <si>
    <t>Dotacja celowa</t>
  </si>
  <si>
    <t>010</t>
  </si>
  <si>
    <t>Rolnictwo i łowiectwo</t>
  </si>
  <si>
    <t>01008</t>
  </si>
  <si>
    <t>Melioracje wodne</t>
  </si>
  <si>
    <t>Dotacja celowa z budżetu na finansowanie lub dofinansowanie zadań zleconych do realizacji pozostałym jednostkom niezaliczanym do sektora finansów publicznych</t>
  </si>
  <si>
    <t>Bezpieczeństwo publiczne i ochrona przeciwpożarowa</t>
  </si>
  <si>
    <t>Ochotnicze straże pożarne</t>
  </si>
  <si>
    <t>Dotacja celowa z budżetu na finansowanie lub dofinansowanie zadań zleconych do realizacji stowarzyszeniom</t>
  </si>
  <si>
    <t>Zadania ratownictwa górskiego i wodnego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</si>
  <si>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</si>
  <si>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Pozostałe zadania w zakresie kultury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</si>
  <si>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</si>
  <si>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</si>
  <si>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Kultura fizyczna i sport</t>
  </si>
  <si>
    <t>RAZEM:</t>
  </si>
  <si>
    <t>Dotacje udzielone z budżetu na zadania majątkowe</t>
  </si>
  <si>
    <t>Dotacja celowa z budżetu na finansowanie lub dofinansowanie kosztów realizacji inwestycji i zakupów inwestycyjnych jednostek niezaliczanych do sektora finansow publicznych</t>
  </si>
  <si>
    <t>Drogi publiczne powiatowe</t>
  </si>
  <si>
    <t>Dotacja celowa na pomoc finansową udzieloną między jednostkami samorządu terytorialnego na dofiansowanie własnych zadań inwestycyjnych i zakupów inwestycyjnych</t>
  </si>
  <si>
    <t>Drogi publiczne gminne</t>
  </si>
  <si>
    <t>Szpitale ogólne</t>
  </si>
  <si>
    <t>Dotacja celowa z budżetu na finansowanie lub dofinansowanie kosztów realizacji inwestycji i zakupów inwestycyjnych i innych jednostek sektora finansów publicznych</t>
  </si>
  <si>
    <t>Ochrona komunalna i ochrona środowiska</t>
  </si>
  <si>
    <t>Gospodarka  ściekowa i ochrona wód</t>
  </si>
  <si>
    <t>Dotacja celowa z budżetu na finansowanie lub dofinansowanie kosztów realizacji inwestycji i zakupów inwestycyjnych jednostek niezaliczanych do sektora finansów publicznych</t>
  </si>
  <si>
    <t>Ochrona powietrza atmosferycznego i klimatu</t>
  </si>
  <si>
    <t>OGÓŁEM: bieżące i majątkowe</t>
  </si>
  <si>
    <t>PLAN PRZYCHODÓW I KOSZTÓW ZAKŁADU BUDŻETOWEGO GMINY ROGOŹNO NA 2020 ROK</t>
  </si>
  <si>
    <t xml:space="preserve">Nazwa zakładu budżetowego
</t>
  </si>
  <si>
    <t>Przychody</t>
  </si>
  <si>
    <t>Koszty</t>
  </si>
  <si>
    <t>w tym:</t>
  </si>
  <si>
    <t>bieżące</t>
  </si>
  <si>
    <t>majątkowe</t>
  </si>
  <si>
    <t>razem</t>
  </si>
  <si>
    <t>z tego:
wynagrodzenia i pochodne od wynagrodzeń</t>
  </si>
  <si>
    <t>Zarząd Administracyjny Mienia Komunalnego</t>
  </si>
  <si>
    <t>dotacja przedmiotowa do:</t>
  </si>
  <si>
    <r>
      <t>1) Kosztów eksploatacji mieszkań komunalnych w budynkach Wspólnot Mieszkaniowych o pow. 11.233,30 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37,80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</si>
  <si>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r>
      <t>2) Koszty eksploatacji lokali socjalnych 30,72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282,23 m2</t>
    </r>
  </si>
  <si>
    <r>
      <t>3) Koszty eksploatacji lokali z wyrokami eksmisji 18,24 zł/m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2 </t>
    </r>
    <r>
      <rPr>
        <i/>
        <sz val="9"/>
        <color theme="1"/>
        <rFont val="Calibri"/>
        <family val="2"/>
        <charset val="238"/>
        <scheme val="minor"/>
      </rPr>
      <t>x 1.641,85 m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2 </t>
    </r>
  </si>
  <si>
    <t>RAZEM: Dział 700 Rozdział 70001</t>
  </si>
  <si>
    <t>Centrum Integracji Społecznej</t>
  </si>
  <si>
    <t>dotacja podmiotowa do:</t>
  </si>
  <si>
    <t xml:space="preserve">1) kosztów uczestników zajęć i pracowników Centrum 44 osób x 3.409,10 zł </t>
  </si>
  <si>
    <t>RAZEM: Dział 852 Rozdział 85232</t>
  </si>
  <si>
    <t>Ośrodek Sportu i Rekreacji</t>
  </si>
  <si>
    <t>dotacja na pierwsze wyposażenie w środki obrotowe</t>
  </si>
  <si>
    <t>RAZEM: Dział 926 Rozdział 92601</t>
  </si>
  <si>
    <t>Uchwały Nr XXIX/291/2019
Rady Miejskiej w Rogoźnie</t>
  </si>
  <si>
    <t xml:space="preserve">Plan dochodów, dotacji i wydatków związanych z realizacją zadań  z zakresu administracji rządowej i innych zadań zleconych gminie ustawami na 2020 rok </t>
  </si>
  <si>
    <t>a) plan dotacji i wydatków</t>
  </si>
  <si>
    <t>Dotacje</t>
  </si>
  <si>
    <t>01095</t>
  </si>
  <si>
    <t>Dotacje celowe otrzymane z budżetu państwa na realizację zadań bieżących z zakresu administracji rządowej oraz innych zadań zleconych gminie (związkom gmin) ustawami</t>
  </si>
  <si>
    <t xml:space="preserve">Składki na ubezpieczenia społeczne </t>
  </si>
  <si>
    <t>Różne opłaty i składki</t>
  </si>
  <si>
    <t>Administracja publiczna</t>
  </si>
  <si>
    <t>Urzędy wojewódzkie</t>
  </si>
  <si>
    <t xml:space="preserve">Urzędy naczelnych organów władzy państwowej, kontroli i ochrony prawa </t>
  </si>
  <si>
    <t>Wybory Prezydenta Rzeczypospolitej Polskiej</t>
  </si>
  <si>
    <t>Różne wydatki na rzecz osób fizycznych</t>
  </si>
  <si>
    <t>Wynagrodzenia bezosobowe</t>
  </si>
  <si>
    <t>Podróże służbowe krajowe</t>
  </si>
  <si>
    <t>Ośrodki wsparcia</t>
  </si>
  <si>
    <t>Zakup usług zdrowotnych</t>
  </si>
  <si>
    <t xml:space="preserve">Opłaty z tytułu zakupu usług telekomunikacyjnych </t>
  </si>
  <si>
    <t>Szkolenia pracowników nie będących członkami korpusu służby cywilnej</t>
  </si>
  <si>
    <t>Dodatki mieszkaniowe</t>
  </si>
  <si>
    <t>Usługi opiekuńcze i specjalistyczne usługi opiekuńcze</t>
  </si>
  <si>
    <t>Rodzina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</si>
  <si>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</si>
  <si>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</si>
  <si>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Świadczenia rodzinne, świadczenie z funduszu alimentacyjnego oraz składki na ubezpieczenia emerytalne i rentowe z ubezpieczenia społecznego</t>
  </si>
  <si>
    <t>Karta Dużej Rodziny</t>
  </si>
  <si>
    <t>Składki na ubezpieczenie zdrowotne opłacane za osoby pobierające niektóre świadczenia z pomocy społecznej, niektóre świadczenia rozdzinne , zgodnie z ptrzepisami ustawy o świadczeniach rozdzinnych oraz za osoby pobierające zasiłki dla opiekunów, zgodnie z przepisami ustawy z dnia 4 kwietnia 2014 r. o ustaleniu i wypłacie zasiłków dla opiekunów</t>
  </si>
  <si>
    <t>b) plan dochodów</t>
  </si>
  <si>
    <t>0830</t>
  </si>
  <si>
    <t>Wpływy z usług</t>
  </si>
  <si>
    <t>0980</t>
  </si>
  <si>
    <t>Wpływy z tytułu zwrotów wypłaconych świadczeń z funduszu alimentacyjnego</t>
  </si>
  <si>
    <t>Ogółem plan dochodów:</t>
  </si>
  <si>
    <t>Załącznik nr 5 do Uchwały nr XXIX/291/2020</t>
  </si>
  <si>
    <t xml:space="preserve">z dnia 07 maja 2020 roku                                                  </t>
  </si>
  <si>
    <t>Załącznik nr 6 do  Uchwały Nr XXIX/291/2020</t>
  </si>
  <si>
    <t xml:space="preserve"> z dnia 07 maja 2020 roku</t>
  </si>
  <si>
    <t>Turystyka</t>
  </si>
  <si>
    <t>Drogi publiczne  gminne</t>
  </si>
  <si>
    <t xml:space="preserve"> Rady Miejskiej w Rogoźnie</t>
  </si>
  <si>
    <t>z dnia 07 maja 2020 roku</t>
  </si>
  <si>
    <t>Załącznik nr 7 do  Uchwały nr XXIX/291/2020</t>
  </si>
  <si>
    <t xml:space="preserve"> Załącznik nr 8 do  Uchwały Nr XXIX/291/2020</t>
  </si>
  <si>
    <t xml:space="preserve"> z dnia 07 maja 2020 roku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</si>
  <si>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Załącznik nr 9 do  Uchwały Nr XXIX/291/2020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</si>
</sst>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_ ;\-#,##0.00\ "/>
    <numFmt numFmtId="165" formatCode="???"/>
    <numFmt numFmtId="166" formatCode="?????"/>
    <numFmt numFmtId="167" formatCode="????"/>
    <numFmt numFmtId="168" formatCode="_-* #,##0.00\ _z_ł_-;\-* #,##0.00\ _z_ł_-;_-* \-??\ _z_ł_-;_-@_-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1"/>
    </font>
    <font>
      <sz val="10"/>
      <name val="Arial"/>
      <family val="2"/>
      <charset val="1"/>
    </font>
    <font>
      <b/>
      <sz val="8"/>
      <color indexed="8"/>
      <name val="Arial"/>
      <family val="2"/>
      <charset val="238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  <charset val="1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1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.5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5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</xf>
    <xf numFmtId="0" fontId="1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7" fillId="0" borderId="0"/>
    <xf numFmtId="0" fontId="8" fillId="0" borderId="0"/>
    <xf numFmtId="0" fontId="8" fillId="0" borderId="0"/>
    <xf numFmtId="0" fontId="17" fillId="0" borderId="0"/>
    <xf numFmtId="0" fontId="2" fillId="0" borderId="0"/>
  </cellStyleXfs>
  <cellXfs count="529">
    <xf numFmtId="0" fontId="0" fillId="0" borderId="0" xfId="0"/>
    <xf numFmtId="0" fontId="8" fillId="0" borderId="0" xfId="33"/>
    <xf numFmtId="0" fontId="2" fillId="0" borderId="0" xfId="33" applyFont="1"/>
    <xf numFmtId="0" fontId="10" fillId="0" borderId="0" xfId="33" applyFont="1"/>
    <xf numFmtId="0" fontId="8" fillId="0" borderId="0" xfId="33" applyAlignment="1">
      <alignment horizontal="right"/>
    </xf>
    <xf numFmtId="0" fontId="11" fillId="0" borderId="6" xfId="33" applyFont="1" applyBorder="1" applyAlignment="1">
      <alignment horizontal="right" vertical="top"/>
    </xf>
    <xf numFmtId="0" fontId="12" fillId="0" borderId="1" xfId="33" applyFont="1" applyBorder="1" applyAlignment="1">
      <alignment horizontal="center" vertical="top"/>
    </xf>
    <xf numFmtId="0" fontId="13" fillId="0" borderId="1" xfId="33" applyFont="1" applyBorder="1" applyAlignment="1">
      <alignment horizontal="left" vertical="top"/>
    </xf>
    <xf numFmtId="4" fontId="12" fillId="0" borderId="1" xfId="33" applyNumberFormat="1" applyFont="1" applyBorder="1" applyAlignment="1">
      <alignment vertical="top"/>
    </xf>
    <xf numFmtId="4" fontId="12" fillId="0" borderId="7" xfId="33" applyNumberFormat="1" applyFont="1" applyBorder="1" applyAlignment="1">
      <alignment vertical="top"/>
    </xf>
    <xf numFmtId="0" fontId="11" fillId="0" borderId="8" xfId="33" applyFont="1" applyBorder="1" applyAlignment="1">
      <alignment horizontal="right" vertical="top"/>
    </xf>
    <xf numFmtId="0" fontId="12" fillId="0" borderId="2" xfId="33" applyFont="1" applyBorder="1" applyAlignment="1">
      <alignment horizontal="center" vertical="top"/>
    </xf>
    <xf numFmtId="4" fontId="12" fillId="0" borderId="2" xfId="33" applyNumberFormat="1" applyFont="1" applyBorder="1" applyAlignment="1">
      <alignment vertical="top"/>
    </xf>
    <xf numFmtId="4" fontId="12" fillId="0" borderId="9" xfId="33" applyNumberFormat="1" applyFont="1" applyBorder="1" applyAlignment="1">
      <alignment vertical="top"/>
    </xf>
    <xf numFmtId="0" fontId="13" fillId="0" borderId="2" xfId="33" applyFont="1" applyBorder="1" applyAlignment="1">
      <alignment horizontal="left" vertical="top" wrapText="1"/>
    </xf>
    <xf numFmtId="0" fontId="11" fillId="3" borderId="6" xfId="33" applyFont="1" applyFill="1" applyBorder="1" applyAlignment="1">
      <alignment horizontal="right" vertical="top"/>
    </xf>
    <xf numFmtId="0" fontId="11" fillId="3" borderId="1" xfId="33" applyFont="1" applyFill="1" applyBorder="1" applyAlignment="1">
      <alignment horizontal="right" vertical="top"/>
    </xf>
    <xf numFmtId="0" fontId="11" fillId="3" borderId="1" xfId="33" applyFont="1" applyFill="1" applyBorder="1" applyAlignment="1">
      <alignment horizontal="right" vertical="center"/>
    </xf>
    <xf numFmtId="4" fontId="11" fillId="3" borderId="1" xfId="33" applyNumberFormat="1" applyFont="1" applyFill="1" applyBorder="1" applyAlignment="1">
      <alignment horizontal="right" vertical="center"/>
    </xf>
    <xf numFmtId="4" fontId="11" fillId="3" borderId="7" xfId="33" applyNumberFormat="1" applyFont="1" applyFill="1" applyBorder="1" applyAlignment="1">
      <alignment horizontal="right" vertical="center"/>
    </xf>
    <xf numFmtId="0" fontId="11" fillId="3" borderId="10" xfId="33" applyFont="1" applyFill="1" applyBorder="1" applyAlignment="1">
      <alignment horizontal="right" vertical="top"/>
    </xf>
    <xf numFmtId="0" fontId="11" fillId="3" borderId="11" xfId="33" applyFont="1" applyFill="1" applyBorder="1" applyAlignment="1">
      <alignment horizontal="right" vertical="top"/>
    </xf>
    <xf numFmtId="0" fontId="11" fillId="3" borderId="11" xfId="33" applyFont="1" applyFill="1" applyBorder="1" applyAlignment="1">
      <alignment horizontal="right" vertical="center"/>
    </xf>
    <xf numFmtId="0" fontId="14" fillId="0" borderId="0" xfId="0" applyFont="1"/>
    <xf numFmtId="0" fontId="14" fillId="4" borderId="19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 wrapText="1"/>
    </xf>
    <xf numFmtId="0" fontId="14" fillId="0" borderId="19" xfId="0" applyFont="1" applyBorder="1"/>
    <xf numFmtId="0" fontId="14" fillId="0" borderId="19" xfId="0" applyFont="1" applyBorder="1" applyAlignment="1">
      <alignment wrapText="1"/>
    </xf>
    <xf numFmtId="4" fontId="14" fillId="0" borderId="19" xfId="0" applyNumberFormat="1" applyFont="1" applyBorder="1"/>
    <xf numFmtId="0" fontId="0" fillId="0" borderId="19" xfId="0" applyBorder="1"/>
    <xf numFmtId="0" fontId="0" fillId="0" borderId="19" xfId="0" applyBorder="1" applyAlignment="1">
      <alignment wrapText="1"/>
    </xf>
    <xf numFmtId="4" fontId="0" fillId="0" borderId="19" xfId="0" applyNumberFormat="1" applyBorder="1"/>
    <xf numFmtId="0" fontId="0" fillId="0" borderId="15" xfId="0" applyBorder="1"/>
    <xf numFmtId="0" fontId="14" fillId="0" borderId="15" xfId="0" applyFont="1" applyBorder="1"/>
    <xf numFmtId="0" fontId="14" fillId="0" borderId="16" xfId="0" applyFont="1" applyBorder="1"/>
    <xf numFmtId="0" fontId="14" fillId="0" borderId="19" xfId="0" applyFont="1" applyBorder="1" applyAlignment="1">
      <alignment horizontal="left" wrapText="1"/>
    </xf>
    <xf numFmtId="0" fontId="0" fillId="0" borderId="16" xfId="0" applyBorder="1"/>
    <xf numFmtId="4" fontId="14" fillId="4" borderId="19" xfId="0" applyNumberFormat="1" applyFont="1" applyFill="1" applyBorder="1"/>
    <xf numFmtId="0" fontId="15" fillId="0" borderId="0" xfId="0" applyFont="1"/>
    <xf numFmtId="43" fontId="18" fillId="0" borderId="19" xfId="35" applyNumberFormat="1" applyFont="1" applyFill="1" applyBorder="1" applyAlignment="1">
      <alignment horizontal="center" vertical="center" wrapText="1"/>
    </xf>
    <xf numFmtId="0" fontId="18" fillId="5" borderId="18" xfId="35" applyFont="1" applyFill="1" applyBorder="1" applyAlignment="1">
      <alignment horizontal="center" vertical="center" wrapText="1"/>
    </xf>
    <xf numFmtId="0" fontId="18" fillId="5" borderId="20" xfId="35" applyFont="1" applyFill="1" applyBorder="1" applyAlignment="1">
      <alignment horizontal="left" vertical="center" wrapText="1"/>
    </xf>
    <xf numFmtId="164" fontId="18" fillId="5" borderId="19" xfId="35" applyNumberFormat="1" applyFont="1" applyFill="1" applyBorder="1" applyAlignment="1">
      <alignment horizontal="right" vertical="center" wrapText="1"/>
    </xf>
    <xf numFmtId="0" fontId="18" fillId="0" borderId="18" xfId="35" applyFont="1" applyFill="1" applyBorder="1" applyAlignment="1">
      <alignment horizontal="center" vertical="center" wrapText="1"/>
    </xf>
    <xf numFmtId="0" fontId="2" fillId="5" borderId="18" xfId="35" applyFont="1" applyFill="1" applyBorder="1" applyAlignment="1">
      <alignment horizontal="center" vertical="center" wrapText="1"/>
    </xf>
    <xf numFmtId="0" fontId="2" fillId="5" borderId="20" xfId="35" applyFont="1" applyFill="1" applyBorder="1" applyAlignment="1">
      <alignment horizontal="left" vertical="center" wrapText="1"/>
    </xf>
    <xf numFmtId="164" fontId="2" fillId="5" borderId="19" xfId="35" applyNumberFormat="1" applyFont="1" applyFill="1" applyBorder="1" applyAlignment="1">
      <alignment horizontal="right" vertical="center" wrapText="1"/>
    </xf>
    <xf numFmtId="0" fontId="2" fillId="0" borderId="18" xfId="35" applyFont="1" applyFill="1" applyBorder="1" applyAlignment="1">
      <alignment horizontal="center" vertical="center" wrapText="1"/>
    </xf>
    <xf numFmtId="0" fontId="2" fillId="0" borderId="20" xfId="35" applyFont="1" applyFill="1" applyBorder="1" applyAlignment="1">
      <alignment horizontal="left" vertical="center" wrapText="1"/>
    </xf>
    <xf numFmtId="164" fontId="2" fillId="0" borderId="19" xfId="35" applyNumberFormat="1" applyFont="1" applyFill="1" applyBorder="1" applyAlignment="1">
      <alignment horizontal="right" vertical="center" wrapText="1"/>
    </xf>
    <xf numFmtId="0" fontId="21" fillId="5" borderId="18" xfId="35" applyFont="1" applyFill="1" applyBorder="1" applyAlignment="1">
      <alignment horizontal="center" vertical="center" wrapText="1"/>
    </xf>
    <xf numFmtId="0" fontId="18" fillId="5" borderId="18" xfId="35" applyFont="1" applyFill="1" applyBorder="1" applyAlignment="1">
      <alignment horizontal="left" vertical="center" wrapText="1"/>
    </xf>
    <xf numFmtId="4" fontId="18" fillId="5" borderId="19" xfId="35" applyNumberFormat="1" applyFont="1" applyFill="1" applyBorder="1" applyAlignment="1">
      <alignment horizontal="right" vertical="center" wrapText="1"/>
    </xf>
    <xf numFmtId="0" fontId="21" fillId="0" borderId="21" xfId="35" applyFont="1" applyFill="1" applyBorder="1" applyAlignment="1">
      <alignment horizontal="center" vertical="center" wrapText="1"/>
    </xf>
    <xf numFmtId="0" fontId="2" fillId="5" borderId="21" xfId="35" applyFont="1" applyFill="1" applyBorder="1" applyAlignment="1">
      <alignment horizontal="center" vertical="center" wrapText="1"/>
    </xf>
    <xf numFmtId="0" fontId="2" fillId="5" borderId="21" xfId="35" applyFont="1" applyFill="1" applyBorder="1" applyAlignment="1">
      <alignment horizontal="left" vertical="center" wrapText="1"/>
    </xf>
    <xf numFmtId="4" fontId="2" fillId="5" borderId="18" xfId="35" applyNumberFormat="1" applyFont="1" applyFill="1" applyBorder="1" applyAlignment="1">
      <alignment horizontal="right" vertical="center" wrapText="1"/>
    </xf>
    <xf numFmtId="0" fontId="2" fillId="0" borderId="14" xfId="35" applyFont="1" applyFill="1" applyBorder="1" applyAlignment="1">
      <alignment horizontal="center" vertical="center" wrapText="1"/>
    </xf>
    <xf numFmtId="0" fontId="2" fillId="0" borderId="19" xfId="35" applyFont="1" applyFill="1" applyBorder="1" applyAlignment="1">
      <alignment horizontal="center" vertical="center" wrapText="1"/>
    </xf>
    <xf numFmtId="0" fontId="2" fillId="0" borderId="19" xfId="35" applyFont="1" applyBorder="1" applyAlignment="1">
      <alignment vertical="top" wrapText="1"/>
    </xf>
    <xf numFmtId="4" fontId="2" fillId="0" borderId="19" xfId="35" applyNumberFormat="1" applyFont="1" applyFill="1" applyBorder="1" applyAlignment="1">
      <alignment horizontal="right" vertical="center" wrapText="1"/>
    </xf>
    <xf numFmtId="0" fontId="20" fillId="0" borderId="18" xfId="0" applyFont="1" applyBorder="1"/>
    <xf numFmtId="0" fontId="22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wrapText="1"/>
    </xf>
    <xf numFmtId="4" fontId="22" fillId="0" borderId="19" xfId="0" applyNumberFormat="1" applyFont="1" applyBorder="1"/>
    <xf numFmtId="4" fontId="22" fillId="0" borderId="19" xfId="0" applyNumberFormat="1" applyFont="1" applyBorder="1" applyAlignment="1">
      <alignment horizontal="right" vertical="center"/>
    </xf>
    <xf numFmtId="4" fontId="22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>
      <alignment vertical="center"/>
    </xf>
    <xf numFmtId="0" fontId="23" fillId="0" borderId="0" xfId="33" applyFont="1"/>
    <xf numFmtId="0" fontId="27" fillId="0" borderId="1" xfId="33" applyFont="1" applyBorder="1" applyAlignment="1">
      <alignment horizontal="center" vertical="center"/>
    </xf>
    <xf numFmtId="0" fontId="28" fillId="0" borderId="22" xfId="33" applyFont="1" applyBorder="1" applyAlignment="1">
      <alignment horizontal="center" vertical="center"/>
    </xf>
    <xf numFmtId="0" fontId="29" fillId="0" borderId="23" xfId="33" applyFont="1" applyBorder="1" applyAlignment="1">
      <alignment horizontal="center" vertical="center"/>
    </xf>
    <xf numFmtId="0" fontId="29" fillId="0" borderId="24" xfId="33" applyFont="1" applyBorder="1" applyAlignment="1">
      <alignment horizontal="center" vertical="center"/>
    </xf>
    <xf numFmtId="49" fontId="18" fillId="0" borderId="25" xfId="33" applyNumberFormat="1" applyFont="1" applyBorder="1" applyAlignment="1">
      <alignment horizontal="center" vertical="center" wrapText="1"/>
    </xf>
    <xf numFmtId="0" fontId="29" fillId="0" borderId="26" xfId="33" applyFont="1" applyBorder="1" applyAlignment="1">
      <alignment horizontal="left" vertical="center"/>
    </xf>
    <xf numFmtId="4" fontId="29" fillId="0" borderId="28" xfId="33" applyNumberFormat="1" applyFont="1" applyBorder="1" applyAlignment="1">
      <alignment horizontal="right" vertical="center"/>
    </xf>
    <xf numFmtId="0" fontId="30" fillId="0" borderId="29" xfId="33" applyFont="1" applyBorder="1" applyAlignment="1">
      <alignment vertical="center" wrapText="1"/>
    </xf>
    <xf numFmtId="0" fontId="30" fillId="6" borderId="19" xfId="33" applyFont="1" applyFill="1" applyBorder="1" applyAlignment="1">
      <alignment vertical="center" wrapText="1"/>
    </xf>
    <xf numFmtId="0" fontId="30" fillId="6" borderId="19" xfId="33" applyFont="1" applyFill="1" applyBorder="1" applyAlignment="1">
      <alignment horizontal="left" vertical="center" wrapText="1"/>
    </xf>
    <xf numFmtId="0" fontId="31" fillId="7" borderId="23" xfId="33" applyFont="1" applyFill="1" applyBorder="1" applyAlignment="1">
      <alignment horizontal="left" vertical="top" wrapText="1"/>
    </xf>
    <xf numFmtId="4" fontId="31" fillId="7" borderId="19" xfId="33" applyNumberFormat="1" applyFont="1" applyFill="1" applyBorder="1" applyAlignment="1">
      <alignment horizontal="right" vertical="top" wrapText="1"/>
    </xf>
    <xf numFmtId="0" fontId="30" fillId="0" borderId="30" xfId="33" applyFont="1" applyBorder="1" applyAlignment="1">
      <alignment vertical="center" wrapText="1"/>
    </xf>
    <xf numFmtId="0" fontId="30" fillId="4" borderId="31" xfId="33" applyFont="1" applyFill="1" applyBorder="1" applyAlignment="1">
      <alignment horizontal="left" vertical="center" wrapText="1"/>
    </xf>
    <xf numFmtId="0" fontId="30" fillId="4" borderId="19" xfId="33" applyFont="1" applyFill="1" applyBorder="1" applyAlignment="1">
      <alignment horizontal="left" vertical="center" wrapText="1"/>
    </xf>
    <xf numFmtId="0" fontId="32" fillId="8" borderId="23" xfId="33" applyFont="1" applyFill="1" applyBorder="1" applyAlignment="1">
      <alignment horizontal="left" vertical="top" wrapText="1"/>
    </xf>
    <xf numFmtId="4" fontId="32" fillId="8" borderId="19" xfId="33" applyNumberFormat="1" applyFont="1" applyFill="1" applyBorder="1" applyAlignment="1">
      <alignment horizontal="right" vertical="top" wrapText="1"/>
    </xf>
    <xf numFmtId="0" fontId="30" fillId="0" borderId="32" xfId="33" applyFont="1" applyBorder="1" applyAlignment="1">
      <alignment horizontal="left" vertical="center" wrapText="1"/>
    </xf>
    <xf numFmtId="0" fontId="30" fillId="0" borderId="19" xfId="33" applyFont="1" applyBorder="1" applyAlignment="1">
      <alignment horizontal="left" vertical="center" wrapText="1"/>
    </xf>
    <xf numFmtId="0" fontId="30" fillId="0" borderId="33" xfId="33" applyFont="1" applyBorder="1" applyAlignment="1">
      <alignment horizontal="left" vertical="center" wrapText="1"/>
    </xf>
    <xf numFmtId="4" fontId="30" fillId="0" borderId="19" xfId="33" applyNumberFormat="1" applyFont="1" applyBorder="1" applyAlignment="1">
      <alignment horizontal="right" vertical="center" wrapText="1"/>
    </xf>
    <xf numFmtId="4" fontId="2" fillId="0" borderId="34" xfId="33" applyNumberFormat="1" applyFont="1" applyBorder="1" applyAlignment="1">
      <alignment horizontal="right" vertical="center"/>
    </xf>
    <xf numFmtId="165" fontId="31" fillId="7" borderId="1" xfId="33" applyNumberFormat="1" applyFont="1" applyFill="1" applyBorder="1" applyAlignment="1">
      <alignment horizontal="left" vertical="top" wrapText="1"/>
    </xf>
    <xf numFmtId="0" fontId="23" fillId="7" borderId="1" xfId="33" applyFont="1" applyFill="1" applyBorder="1" applyAlignment="1">
      <alignment vertical="top" wrapText="1"/>
    </xf>
    <xf numFmtId="0" fontId="23" fillId="7" borderId="35" xfId="33" applyFont="1" applyFill="1" applyBorder="1" applyAlignment="1">
      <alignment vertical="top" wrapText="1"/>
    </xf>
    <xf numFmtId="4" fontId="31" fillId="7" borderId="30" xfId="33" applyNumberFormat="1" applyFont="1" applyFill="1" applyBorder="1" applyAlignment="1">
      <alignment horizontal="right" vertical="top" wrapText="1"/>
    </xf>
    <xf numFmtId="4" fontId="31" fillId="7" borderId="36" xfId="33" applyNumberFormat="1" applyFont="1" applyFill="1" applyBorder="1" applyAlignment="1">
      <alignment horizontal="right" vertical="top" wrapText="1"/>
    </xf>
    <xf numFmtId="166" fontId="32" fillId="8" borderId="1" xfId="33" applyNumberFormat="1" applyFont="1" applyFill="1" applyBorder="1" applyAlignment="1">
      <alignment horizontal="left" vertical="top" wrapText="1"/>
    </xf>
    <xf numFmtId="0" fontId="23" fillId="8" borderId="22" xfId="33" applyFont="1" applyFill="1" applyBorder="1" applyAlignment="1">
      <alignment vertical="top" wrapText="1"/>
    </xf>
    <xf numFmtId="4" fontId="32" fillId="8" borderId="23" xfId="33" applyNumberFormat="1" applyFont="1" applyFill="1" applyBorder="1" applyAlignment="1">
      <alignment horizontal="right" vertical="top" wrapText="1"/>
    </xf>
    <xf numFmtId="4" fontId="32" fillId="8" borderId="25" xfId="33" applyNumberFormat="1" applyFont="1" applyFill="1" applyBorder="1" applyAlignment="1">
      <alignment horizontal="right" vertical="top" wrapText="1"/>
    </xf>
    <xf numFmtId="0" fontId="23" fillId="0" borderId="2" xfId="33" applyFont="1" applyBorder="1" applyAlignment="1">
      <alignment vertical="top" wrapText="1"/>
    </xf>
    <xf numFmtId="167" fontId="32" fillId="0" borderId="22" xfId="33" applyNumberFormat="1" applyFont="1" applyBorder="1" applyAlignment="1">
      <alignment horizontal="left" vertical="top" wrapText="1"/>
    </xf>
    <xf numFmtId="0" fontId="32" fillId="0" borderId="23" xfId="33" applyFont="1" applyBorder="1" applyAlignment="1">
      <alignment horizontal="left" vertical="top" wrapText="1"/>
    </xf>
    <xf numFmtId="4" fontId="32" fillId="0" borderId="23" xfId="33" applyNumberFormat="1" applyFont="1" applyBorder="1" applyAlignment="1">
      <alignment horizontal="right" vertical="top" wrapText="1"/>
    </xf>
    <xf numFmtId="4" fontId="33" fillId="0" borderId="25" xfId="33" applyNumberFormat="1" applyFont="1" applyBorder="1" applyAlignment="1">
      <alignment horizontal="right" vertical="top"/>
    </xf>
    <xf numFmtId="0" fontId="23" fillId="8" borderId="38" xfId="33" applyFont="1" applyFill="1" applyBorder="1" applyAlignment="1">
      <alignment vertical="top" wrapText="1"/>
    </xf>
    <xf numFmtId="0" fontId="32" fillId="8" borderId="24" xfId="33" applyFont="1" applyFill="1" applyBorder="1" applyAlignment="1">
      <alignment horizontal="left" vertical="top" wrapText="1"/>
    </xf>
    <xf numFmtId="4" fontId="32" fillId="8" borderId="24" xfId="33" applyNumberFormat="1" applyFont="1" applyFill="1" applyBorder="1" applyAlignment="1">
      <alignment horizontal="right" vertical="top" wrapText="1"/>
    </xf>
    <xf numFmtId="4" fontId="32" fillId="8" borderId="39" xfId="33" applyNumberFormat="1" applyFont="1" applyFill="1" applyBorder="1" applyAlignment="1">
      <alignment horizontal="right" vertical="top" wrapText="1"/>
    </xf>
    <xf numFmtId="0" fontId="23" fillId="0" borderId="11" xfId="33" applyFont="1" applyBorder="1" applyAlignment="1">
      <alignment vertical="top" wrapText="1"/>
    </xf>
    <xf numFmtId="167" fontId="32" fillId="0" borderId="41" xfId="33" applyNumberFormat="1" applyFont="1" applyBorder="1" applyAlignment="1">
      <alignment horizontal="left" vertical="top" wrapText="1"/>
    </xf>
    <xf numFmtId="0" fontId="32" fillId="0" borderId="12" xfId="33" applyFont="1" applyBorder="1" applyAlignment="1">
      <alignment horizontal="left" vertical="top" wrapText="1"/>
    </xf>
    <xf numFmtId="4" fontId="32" fillId="0" borderId="42" xfId="33" applyNumberFormat="1" applyFont="1" applyBorder="1" applyAlignment="1">
      <alignment horizontal="right" vertical="top" wrapText="1"/>
    </xf>
    <xf numFmtId="4" fontId="32" fillId="0" borderId="12" xfId="33" applyNumberFormat="1" applyFont="1" applyBorder="1" applyAlignment="1">
      <alignment horizontal="right" vertical="top" wrapText="1"/>
    </xf>
    <xf numFmtId="4" fontId="33" fillId="0" borderId="43" xfId="33" applyNumberFormat="1" applyFont="1" applyBorder="1" applyAlignment="1">
      <alignment horizontal="right" vertical="top"/>
    </xf>
    <xf numFmtId="0" fontId="24" fillId="0" borderId="29" xfId="33" applyFont="1" applyBorder="1" applyAlignment="1">
      <alignment vertical="center" wrapText="1"/>
    </xf>
    <xf numFmtId="4" fontId="24" fillId="0" borderId="0" xfId="33" applyNumberFormat="1" applyFont="1" applyBorder="1" applyAlignment="1">
      <alignment horizontal="right" vertical="center" wrapText="1"/>
    </xf>
    <xf numFmtId="4" fontId="2" fillId="0" borderId="44" xfId="33" applyNumberFormat="1" applyFont="1" applyBorder="1" applyAlignment="1">
      <alignment vertical="center"/>
    </xf>
    <xf numFmtId="0" fontId="34" fillId="6" borderId="45" xfId="33" applyFont="1" applyFill="1" applyBorder="1" applyAlignment="1">
      <alignment horizontal="left" vertical="center" wrapText="1"/>
    </xf>
    <xf numFmtId="0" fontId="33" fillId="6" borderId="19" xfId="33" applyFont="1" applyFill="1" applyBorder="1" applyAlignment="1">
      <alignment horizontal="left" vertical="center" wrapText="1"/>
    </xf>
    <xf numFmtId="0" fontId="34" fillId="6" borderId="19" xfId="33" applyFont="1" applyFill="1" applyBorder="1" applyAlignment="1">
      <alignment horizontal="left" vertical="center" wrapText="1"/>
    </xf>
    <xf numFmtId="4" fontId="34" fillId="6" borderId="15" xfId="33" applyNumberFormat="1" applyFont="1" applyFill="1" applyBorder="1" applyAlignment="1">
      <alignment horizontal="right" vertical="center" wrapText="1"/>
    </xf>
    <xf numFmtId="4" fontId="34" fillId="6" borderId="19" xfId="33" applyNumberFormat="1" applyFont="1" applyFill="1" applyBorder="1" applyAlignment="1">
      <alignment horizontal="right" vertical="center" wrapText="1"/>
    </xf>
    <xf numFmtId="0" fontId="23" fillId="4" borderId="19" xfId="33" applyFont="1" applyFill="1" applyBorder="1" applyAlignment="1">
      <alignment horizontal="left" vertical="center" wrapText="1"/>
    </xf>
    <xf numFmtId="0" fontId="23" fillId="4" borderId="15" xfId="33" applyFont="1" applyFill="1" applyBorder="1" applyAlignment="1">
      <alignment horizontal="left" vertical="center" wrapText="1"/>
    </xf>
    <xf numFmtId="4" fontId="23" fillId="4" borderId="19" xfId="33" applyNumberFormat="1" applyFont="1" applyFill="1" applyBorder="1" applyAlignment="1">
      <alignment horizontal="right" vertical="center" wrapText="1"/>
    </xf>
    <xf numFmtId="0" fontId="24" fillId="0" borderId="14" xfId="33" applyFont="1" applyBorder="1" applyAlignment="1">
      <alignment horizontal="center" vertical="center" wrapText="1"/>
    </xf>
    <xf numFmtId="0" fontId="23" fillId="0" borderId="19" xfId="33" applyFont="1" applyBorder="1" applyAlignment="1">
      <alignment horizontal="left" vertical="top" wrapText="1"/>
    </xf>
    <xf numFmtId="0" fontId="32" fillId="0" borderId="48" xfId="33" applyFont="1" applyBorder="1" applyAlignment="1">
      <alignment horizontal="left" vertical="top" wrapText="1"/>
    </xf>
    <xf numFmtId="4" fontId="32" fillId="0" borderId="19" xfId="33" applyNumberFormat="1" applyFont="1" applyBorder="1" applyAlignment="1">
      <alignment horizontal="right" vertical="center" wrapText="1"/>
    </xf>
    <xf numFmtId="4" fontId="32" fillId="0" borderId="19" xfId="33" applyNumberFormat="1" applyFont="1" applyBorder="1" applyAlignment="1">
      <alignment horizontal="right" vertical="top" wrapText="1"/>
    </xf>
    <xf numFmtId="4" fontId="33" fillId="0" borderId="35" xfId="33" applyNumberFormat="1" applyFont="1" applyBorder="1" applyAlignment="1">
      <alignment vertical="center"/>
    </xf>
    <xf numFmtId="0" fontId="24" fillId="0" borderId="47" xfId="33" applyFont="1" applyBorder="1" applyAlignment="1">
      <alignment horizontal="center" vertical="center" wrapText="1"/>
    </xf>
    <xf numFmtId="0" fontId="32" fillId="0" borderId="0" xfId="33" applyFont="1" applyBorder="1" applyAlignment="1">
      <alignment horizontal="left" vertical="top" wrapText="1"/>
    </xf>
    <xf numFmtId="0" fontId="34" fillId="6" borderId="33" xfId="33" applyFont="1" applyFill="1" applyBorder="1" applyAlignment="1">
      <alignment horizontal="left" vertical="center" wrapText="1"/>
    </xf>
    <xf numFmtId="0" fontId="34" fillId="9" borderId="29" xfId="33" applyFont="1" applyFill="1" applyBorder="1" applyAlignment="1">
      <alignment horizontal="left" vertical="center" wrapText="1"/>
    </xf>
    <xf numFmtId="0" fontId="33" fillId="4" borderId="19" xfId="33" applyFont="1" applyFill="1" applyBorder="1" applyAlignment="1">
      <alignment horizontal="left" vertical="center" wrapText="1"/>
    </xf>
    <xf numFmtId="0" fontId="33" fillId="4" borderId="33" xfId="33" applyFont="1" applyFill="1" applyBorder="1" applyAlignment="1">
      <alignment horizontal="left" vertical="center" wrapText="1"/>
    </xf>
    <xf numFmtId="4" fontId="33" fillId="4" borderId="19" xfId="33" applyNumberFormat="1" applyFont="1" applyFill="1" applyBorder="1" applyAlignment="1">
      <alignment horizontal="right" vertical="center" wrapText="1"/>
    </xf>
    <xf numFmtId="0" fontId="34" fillId="9" borderId="19" xfId="33" applyFont="1" applyFill="1" applyBorder="1" applyAlignment="1">
      <alignment horizontal="left" vertical="center" wrapText="1"/>
    </xf>
    <xf numFmtId="4" fontId="32" fillId="0" borderId="29" xfId="33" applyNumberFormat="1" applyFont="1" applyBorder="1" applyAlignment="1">
      <alignment horizontal="right" vertical="center" wrapText="1"/>
    </xf>
    <xf numFmtId="4" fontId="32" fillId="0" borderId="29" xfId="33" applyNumberFormat="1" applyFont="1" applyBorder="1" applyAlignment="1">
      <alignment horizontal="right" vertical="top" wrapText="1"/>
    </xf>
    <xf numFmtId="4" fontId="33" fillId="9" borderId="49" xfId="33" applyNumberFormat="1" applyFont="1" applyFill="1" applyBorder="1" applyAlignment="1">
      <alignment horizontal="right" vertical="center"/>
    </xf>
    <xf numFmtId="0" fontId="23" fillId="4" borderId="33" xfId="33" applyFont="1" applyFill="1" applyBorder="1" applyAlignment="1">
      <alignment horizontal="left" vertical="center" wrapText="1"/>
    </xf>
    <xf numFmtId="0" fontId="24" fillId="0" borderId="19" xfId="33" applyFont="1" applyBorder="1" applyAlignment="1">
      <alignment horizontal="left" vertical="center" wrapText="1"/>
    </xf>
    <xf numFmtId="4" fontId="33" fillId="0" borderId="50" xfId="33" applyNumberFormat="1" applyFont="1" applyBorder="1" applyAlignment="1">
      <alignment vertical="center"/>
    </xf>
    <xf numFmtId="0" fontId="23" fillId="7" borderId="22" xfId="33" applyFont="1" applyFill="1" applyBorder="1" applyAlignment="1">
      <alignment vertical="top" wrapText="1"/>
    </xf>
    <xf numFmtId="4" fontId="31" fillId="7" borderId="23" xfId="33" applyNumberFormat="1" applyFont="1" applyFill="1" applyBorder="1" applyAlignment="1">
      <alignment horizontal="right" vertical="top" wrapText="1"/>
    </xf>
    <xf numFmtId="4" fontId="31" fillId="7" borderId="25" xfId="33" applyNumberFormat="1" applyFont="1" applyFill="1" applyBorder="1" applyAlignment="1">
      <alignment horizontal="right" vertical="top" wrapText="1"/>
    </xf>
    <xf numFmtId="0" fontId="23" fillId="0" borderId="2" xfId="33" applyFont="1" applyFill="1" applyBorder="1" applyAlignment="1">
      <alignment vertical="top" wrapText="1"/>
    </xf>
    <xf numFmtId="4" fontId="32" fillId="8" borderId="51" xfId="33" applyNumberFormat="1" applyFont="1" applyFill="1" applyBorder="1" applyAlignment="1">
      <alignment horizontal="right" vertical="top" wrapText="1"/>
    </xf>
    <xf numFmtId="0" fontId="23" fillId="0" borderId="37" xfId="33" applyFont="1" applyBorder="1" applyAlignment="1">
      <alignment vertical="top" wrapText="1"/>
    </xf>
    <xf numFmtId="0" fontId="23" fillId="0" borderId="52" xfId="33" applyFont="1" applyBorder="1" applyAlignment="1">
      <alignment vertical="top" wrapText="1"/>
    </xf>
    <xf numFmtId="167" fontId="32" fillId="0" borderId="53" xfId="33" applyNumberFormat="1" applyFont="1" applyBorder="1" applyAlignment="1">
      <alignment horizontal="left" vertical="top" wrapText="1"/>
    </xf>
    <xf numFmtId="0" fontId="32" fillId="0" borderId="54" xfId="33" applyFont="1" applyBorder="1" applyAlignment="1">
      <alignment horizontal="left" vertical="top" wrapText="1"/>
    </xf>
    <xf numFmtId="4" fontId="32" fillId="0" borderId="54" xfId="33" applyNumberFormat="1" applyFont="1" applyBorder="1" applyAlignment="1">
      <alignment horizontal="right" vertical="top" wrapText="1"/>
    </xf>
    <xf numFmtId="4" fontId="33" fillId="0" borderId="53" xfId="33" applyNumberFormat="1" applyFont="1" applyBorder="1" applyAlignment="1">
      <alignment horizontal="right" vertical="top"/>
    </xf>
    <xf numFmtId="0" fontId="35" fillId="7" borderId="23" xfId="33" applyFont="1" applyFill="1" applyBorder="1" applyAlignment="1">
      <alignment horizontal="left" vertical="top" wrapText="1"/>
    </xf>
    <xf numFmtId="0" fontId="23" fillId="7" borderId="53" xfId="33" applyFont="1" applyFill="1" applyBorder="1" applyAlignment="1">
      <alignment vertical="top" wrapText="1"/>
    </xf>
    <xf numFmtId="167" fontId="32" fillId="7" borderId="55" xfId="33" applyNumberFormat="1" applyFont="1" applyFill="1" applyBorder="1" applyAlignment="1">
      <alignment horizontal="left" vertical="top" wrapText="1"/>
    </xf>
    <xf numFmtId="0" fontId="31" fillId="7" borderId="54" xfId="33" applyFont="1" applyFill="1" applyBorder="1" applyAlignment="1">
      <alignment horizontal="left" vertical="top" wrapText="1"/>
    </xf>
    <xf numFmtId="4" fontId="31" fillId="7" borderId="54" xfId="33" applyNumberFormat="1" applyFont="1" applyFill="1" applyBorder="1" applyAlignment="1">
      <alignment horizontal="right" vertical="top" wrapText="1"/>
    </xf>
    <xf numFmtId="4" fontId="31" fillId="7" borderId="45" xfId="33" applyNumberFormat="1" applyFont="1" applyFill="1" applyBorder="1" applyAlignment="1">
      <alignment horizontal="right" vertical="top" wrapText="1"/>
    </xf>
    <xf numFmtId="0" fontId="23" fillId="8" borderId="49" xfId="33" applyFont="1" applyFill="1" applyBorder="1" applyAlignment="1">
      <alignment horizontal="left" vertical="top" wrapText="1"/>
    </xf>
    <xf numFmtId="167" fontId="32" fillId="8" borderId="0" xfId="33" applyNumberFormat="1" applyFont="1" applyFill="1" applyBorder="1" applyAlignment="1">
      <alignment horizontal="left" vertical="top" wrapText="1"/>
    </xf>
    <xf numFmtId="0" fontId="32" fillId="8" borderId="30" xfId="33" applyFont="1" applyFill="1" applyBorder="1" applyAlignment="1">
      <alignment horizontal="left" vertical="top" wrapText="1"/>
    </xf>
    <xf numFmtId="4" fontId="32" fillId="8" borderId="29" xfId="33" applyNumberFormat="1" applyFont="1" applyFill="1" applyBorder="1" applyAlignment="1">
      <alignment horizontal="right" vertical="top" wrapText="1"/>
    </xf>
    <xf numFmtId="4" fontId="32" fillId="8" borderId="36" xfId="33" applyNumberFormat="1" applyFont="1" applyFill="1" applyBorder="1" applyAlignment="1">
      <alignment horizontal="right" vertical="top" wrapText="1"/>
    </xf>
    <xf numFmtId="0" fontId="23" fillId="0" borderId="1" xfId="33" applyFont="1" applyBorder="1" applyAlignment="1">
      <alignment vertical="top" wrapText="1"/>
    </xf>
    <xf numFmtId="4" fontId="33" fillId="0" borderId="1" xfId="33" applyNumberFormat="1" applyFont="1" applyBorder="1" applyAlignment="1">
      <alignment horizontal="right" vertical="top"/>
    </xf>
    <xf numFmtId="0" fontId="23" fillId="8" borderId="52" xfId="33" applyFont="1" applyFill="1" applyBorder="1" applyAlignment="1">
      <alignment horizontal="left" vertical="top" wrapText="1"/>
    </xf>
    <xf numFmtId="167" fontId="32" fillId="8" borderId="56" xfId="33" applyNumberFormat="1" applyFont="1" applyFill="1" applyBorder="1" applyAlignment="1">
      <alignment horizontal="left" vertical="top" wrapText="1"/>
    </xf>
    <xf numFmtId="0" fontId="32" fillId="8" borderId="48" xfId="33" applyFont="1" applyFill="1" applyBorder="1" applyAlignment="1">
      <alignment horizontal="left" vertical="top" wrapText="1"/>
    </xf>
    <xf numFmtId="4" fontId="32" fillId="8" borderId="48" xfId="33" applyNumberFormat="1" applyFont="1" applyFill="1" applyBorder="1" applyAlignment="1">
      <alignment horizontal="right" vertical="top" wrapText="1"/>
    </xf>
    <xf numFmtId="0" fontId="23" fillId="0" borderId="58" xfId="33" applyFont="1" applyBorder="1" applyAlignment="1">
      <alignment vertical="top" wrapText="1"/>
    </xf>
    <xf numFmtId="167" fontId="32" fillId="0" borderId="59" xfId="33" applyNumberFormat="1" applyFont="1" applyBorder="1" applyAlignment="1">
      <alignment horizontal="left" vertical="top" wrapText="1"/>
    </xf>
    <xf numFmtId="0" fontId="32" fillId="0" borderId="57" xfId="33" applyFont="1" applyBorder="1" applyAlignment="1">
      <alignment horizontal="left" vertical="top" wrapText="1"/>
    </xf>
    <xf numFmtId="4" fontId="32" fillId="0" borderId="57" xfId="33" applyNumberFormat="1" applyFont="1" applyBorder="1" applyAlignment="1">
      <alignment horizontal="right" vertical="top" wrapText="1"/>
    </xf>
    <xf numFmtId="4" fontId="33" fillId="0" borderId="58" xfId="33" applyNumberFormat="1" applyFont="1" applyBorder="1" applyAlignment="1">
      <alignment horizontal="right" vertical="top"/>
    </xf>
    <xf numFmtId="0" fontId="24" fillId="0" borderId="54" xfId="33" applyFont="1" applyBorder="1" applyAlignment="1">
      <alignment vertical="top" wrapText="1"/>
    </xf>
    <xf numFmtId="4" fontId="24" fillId="0" borderId="55" xfId="33" applyNumberFormat="1" applyFont="1" applyBorder="1" applyAlignment="1">
      <alignment horizontal="right" vertical="top" wrapText="1"/>
    </xf>
    <xf numFmtId="4" fontId="24" fillId="0" borderId="17" xfId="33" applyNumberFormat="1" applyFont="1" applyBorder="1" applyAlignment="1">
      <alignment horizontal="right" vertical="top" wrapText="1"/>
    </xf>
    <xf numFmtId="0" fontId="34" fillId="6" borderId="45" xfId="33" applyFont="1" applyFill="1" applyBorder="1" applyAlignment="1">
      <alignment horizontal="left" vertical="top" wrapText="1"/>
    </xf>
    <xf numFmtId="0" fontId="23" fillId="6" borderId="19" xfId="33" applyFont="1" applyFill="1" applyBorder="1" applyAlignment="1">
      <alignment vertical="top" wrapText="1"/>
    </xf>
    <xf numFmtId="167" fontId="32" fillId="6" borderId="19" xfId="33" applyNumberFormat="1" applyFont="1" applyFill="1" applyBorder="1" applyAlignment="1">
      <alignment horizontal="left" vertical="top" wrapText="1"/>
    </xf>
    <xf numFmtId="0" fontId="36" fillId="6" borderId="19" xfId="33" applyFont="1" applyFill="1" applyBorder="1" applyAlignment="1">
      <alignment horizontal="left" vertical="top" wrapText="1"/>
    </xf>
    <xf numFmtId="4" fontId="36" fillId="6" borderId="15" xfId="33" applyNumberFormat="1" applyFont="1" applyFill="1" applyBorder="1" applyAlignment="1">
      <alignment horizontal="right" vertical="top" wrapText="1"/>
    </xf>
    <xf numFmtId="4" fontId="36" fillId="6" borderId="19" xfId="33" applyNumberFormat="1" applyFont="1" applyFill="1" applyBorder="1" applyAlignment="1">
      <alignment horizontal="right" vertical="top" wrapText="1"/>
    </xf>
    <xf numFmtId="0" fontId="23" fillId="4" borderId="19" xfId="33" applyFont="1" applyFill="1" applyBorder="1" applyAlignment="1">
      <alignment horizontal="left" vertical="top" wrapText="1"/>
    </xf>
    <xf numFmtId="167" fontId="32" fillId="4" borderId="19" xfId="33" applyNumberFormat="1" applyFont="1" applyFill="1" applyBorder="1" applyAlignment="1">
      <alignment horizontal="left" vertical="top" wrapText="1"/>
    </xf>
    <xf numFmtId="0" fontId="36" fillId="4" borderId="19" xfId="33" applyFont="1" applyFill="1" applyBorder="1" applyAlignment="1">
      <alignment horizontal="left" vertical="top" wrapText="1"/>
    </xf>
    <xf numFmtId="4" fontId="36" fillId="4" borderId="15" xfId="33" applyNumberFormat="1" applyFont="1" applyFill="1" applyBorder="1" applyAlignment="1">
      <alignment horizontal="right" vertical="top" wrapText="1"/>
    </xf>
    <xf numFmtId="4" fontId="36" fillId="4" borderId="19" xfId="33" applyNumberFormat="1" applyFont="1" applyFill="1" applyBorder="1" applyAlignment="1">
      <alignment horizontal="right" vertical="top" wrapText="1"/>
    </xf>
    <xf numFmtId="0" fontId="23" fillId="0" borderId="19" xfId="33" applyFont="1" applyBorder="1" applyAlignment="1">
      <alignment vertical="top" wrapText="1"/>
    </xf>
    <xf numFmtId="167" fontId="32" fillId="0" borderId="19" xfId="33" applyNumberFormat="1" applyFont="1" applyBorder="1" applyAlignment="1">
      <alignment horizontal="left" vertical="top" wrapText="1"/>
    </xf>
    <xf numFmtId="0" fontId="32" fillId="0" borderId="19" xfId="33" applyFont="1" applyBorder="1" applyAlignment="1">
      <alignment horizontal="left" vertical="top" wrapText="1"/>
    </xf>
    <xf numFmtId="4" fontId="32" fillId="0" borderId="15" xfId="33" applyNumberFormat="1" applyFont="1" applyBorder="1" applyAlignment="1">
      <alignment horizontal="right" vertical="top" wrapText="1"/>
    </xf>
    <xf numFmtId="4" fontId="33" fillId="0" borderId="61" xfId="33" applyNumberFormat="1" applyFont="1" applyBorder="1" applyAlignment="1">
      <alignment horizontal="right" vertical="top"/>
    </xf>
    <xf numFmtId="0" fontId="34" fillId="11" borderId="19" xfId="33" applyFont="1" applyFill="1" applyBorder="1" applyAlignment="1">
      <alignment horizontal="left" vertical="top" wrapText="1"/>
    </xf>
    <xf numFmtId="0" fontId="34" fillId="11" borderId="19" xfId="33" applyFont="1" applyFill="1" applyBorder="1" applyAlignment="1">
      <alignment vertical="top" wrapText="1"/>
    </xf>
    <xf numFmtId="167" fontId="36" fillId="11" borderId="19" xfId="33" applyNumberFormat="1" applyFont="1" applyFill="1" applyBorder="1" applyAlignment="1">
      <alignment horizontal="left" vertical="top" wrapText="1"/>
    </xf>
    <xf numFmtId="0" fontId="36" fillId="11" borderId="19" xfId="33" applyFont="1" applyFill="1" applyBorder="1" applyAlignment="1">
      <alignment horizontal="left" vertical="top" wrapText="1"/>
    </xf>
    <xf numFmtId="4" fontId="36" fillId="11" borderId="19" xfId="33" applyNumberFormat="1" applyFont="1" applyFill="1" applyBorder="1" applyAlignment="1">
      <alignment horizontal="right" vertical="top" wrapText="1"/>
    </xf>
    <xf numFmtId="0" fontId="34" fillId="9" borderId="19" xfId="33" applyFont="1" applyFill="1" applyBorder="1" applyAlignment="1">
      <alignment horizontal="center" vertical="top" wrapText="1"/>
    </xf>
    <xf numFmtId="0" fontId="32" fillId="4" borderId="19" xfId="33" applyFont="1" applyFill="1" applyBorder="1" applyAlignment="1">
      <alignment horizontal="left" vertical="top" wrapText="1"/>
    </xf>
    <xf numFmtId="4" fontId="32" fillId="4" borderId="19" xfId="33" applyNumberFormat="1" applyFont="1" applyFill="1" applyBorder="1" applyAlignment="1">
      <alignment horizontal="right" vertical="top" wrapText="1"/>
    </xf>
    <xf numFmtId="0" fontId="23" fillId="9" borderId="19" xfId="33" applyFont="1" applyFill="1" applyBorder="1" applyAlignment="1">
      <alignment vertical="top" wrapText="1"/>
    </xf>
    <xf numFmtId="167" fontId="32" fillId="9" borderId="19" xfId="33" applyNumberFormat="1" applyFont="1" applyFill="1" applyBorder="1" applyAlignment="1">
      <alignment horizontal="left" vertical="top" wrapText="1"/>
    </xf>
    <xf numFmtId="0" fontId="32" fillId="9" borderId="19" xfId="33" applyFont="1" applyFill="1" applyBorder="1" applyAlignment="1">
      <alignment horizontal="left" vertical="top" wrapText="1"/>
    </xf>
    <xf numFmtId="4" fontId="32" fillId="9" borderId="19" xfId="33" applyNumberFormat="1" applyFont="1" applyFill="1" applyBorder="1" applyAlignment="1">
      <alignment horizontal="right" vertical="top" wrapText="1"/>
    </xf>
    <xf numFmtId="4" fontId="33" fillId="9" borderId="19" xfId="33" applyNumberFormat="1" applyFont="1" applyFill="1" applyBorder="1" applyAlignment="1">
      <alignment horizontal="right" vertical="top"/>
    </xf>
    <xf numFmtId="4" fontId="29" fillId="0" borderId="62" xfId="33" applyNumberFormat="1" applyFont="1" applyBorder="1" applyAlignment="1">
      <alignment horizontal="right" vertical="center" wrapText="1"/>
    </xf>
    <xf numFmtId="0" fontId="24" fillId="0" borderId="63" xfId="33" applyFont="1" applyFill="1" applyBorder="1" applyAlignment="1">
      <alignment vertical="center" wrapText="1"/>
    </xf>
    <xf numFmtId="4" fontId="24" fillId="0" borderId="65" xfId="33" applyNumberFormat="1" applyFont="1" applyFill="1" applyBorder="1" applyAlignment="1">
      <alignment horizontal="right" vertical="center" wrapText="1"/>
    </xf>
    <xf numFmtId="4" fontId="24" fillId="0" borderId="64" xfId="33" applyNumberFormat="1" applyFont="1" applyFill="1" applyBorder="1" applyAlignment="1">
      <alignment horizontal="right" vertical="center" wrapText="1"/>
    </xf>
    <xf numFmtId="4" fontId="2" fillId="0" borderId="66" xfId="33" applyNumberFormat="1" applyFont="1" applyBorder="1" applyAlignment="1">
      <alignment horizontal="right" vertical="center"/>
    </xf>
    <xf numFmtId="165" fontId="31" fillId="7" borderId="2" xfId="33" applyNumberFormat="1" applyFont="1" applyFill="1" applyBorder="1" applyAlignment="1">
      <alignment horizontal="left" vertical="top" wrapText="1"/>
    </xf>
    <xf numFmtId="166" fontId="32" fillId="8" borderId="22" xfId="33" applyNumberFormat="1" applyFont="1" applyFill="1" applyBorder="1" applyAlignment="1">
      <alignment horizontal="left" vertical="top" wrapText="1"/>
    </xf>
    <xf numFmtId="0" fontId="23" fillId="0" borderId="22" xfId="33" applyFont="1" applyBorder="1" applyAlignment="1">
      <alignment vertical="top" wrapText="1"/>
    </xf>
    <xf numFmtId="4" fontId="33" fillId="8" borderId="1" xfId="33" applyNumberFormat="1" applyFont="1" applyFill="1" applyBorder="1" applyAlignment="1">
      <alignment horizontal="right" vertical="top"/>
    </xf>
    <xf numFmtId="0" fontId="24" fillId="0" borderId="67" xfId="33" applyFont="1" applyFill="1" applyBorder="1" applyAlignment="1">
      <alignment horizontal="left" vertical="center" wrapText="1"/>
    </xf>
    <xf numFmtId="4" fontId="24" fillId="0" borderId="33" xfId="33" applyNumberFormat="1" applyFont="1" applyFill="1" applyBorder="1" applyAlignment="1">
      <alignment horizontal="right" vertical="center" wrapText="1"/>
    </xf>
    <xf numFmtId="165" fontId="31" fillId="7" borderId="1" xfId="33" quotePrefix="1" applyNumberFormat="1" applyFont="1" applyFill="1" applyBorder="1" applyAlignment="1">
      <alignment horizontal="left" vertical="top" wrapText="1"/>
    </xf>
    <xf numFmtId="166" fontId="32" fillId="8" borderId="1" xfId="33" quotePrefix="1" applyNumberFormat="1" applyFont="1" applyFill="1" applyBorder="1" applyAlignment="1">
      <alignment horizontal="left" vertical="top" wrapText="1"/>
    </xf>
    <xf numFmtId="167" fontId="32" fillId="0" borderId="38" xfId="33" applyNumberFormat="1" applyFont="1" applyBorder="1" applyAlignment="1">
      <alignment horizontal="left" vertical="top" wrapText="1"/>
    </xf>
    <xf numFmtId="0" fontId="32" fillId="0" borderId="24" xfId="33" applyFont="1" applyBorder="1" applyAlignment="1">
      <alignment horizontal="left" vertical="top" wrapText="1"/>
    </xf>
    <xf numFmtId="4" fontId="32" fillId="0" borderId="24" xfId="33" applyNumberFormat="1" applyFont="1" applyBorder="1" applyAlignment="1">
      <alignment horizontal="right" vertical="top" wrapText="1"/>
    </xf>
    <xf numFmtId="4" fontId="33" fillId="0" borderId="2" xfId="33" applyNumberFormat="1" applyFont="1" applyBorder="1" applyAlignment="1">
      <alignment horizontal="right" vertical="top"/>
    </xf>
    <xf numFmtId="0" fontId="23" fillId="0" borderId="21" xfId="33" applyFont="1" applyFill="1" applyBorder="1" applyAlignment="1">
      <alignment horizontal="left" vertical="center" wrapText="1"/>
    </xf>
    <xf numFmtId="0" fontId="23" fillId="0" borderId="21" xfId="33" applyFont="1" applyFill="1" applyBorder="1" applyAlignment="1">
      <alignment horizontal="left" vertical="top" wrapText="1"/>
    </xf>
    <xf numFmtId="0" fontId="32" fillId="0" borderId="68" xfId="33" applyFont="1" applyBorder="1" applyAlignment="1">
      <alignment horizontal="left" vertical="top" wrapText="1"/>
    </xf>
    <xf numFmtId="4" fontId="33" fillId="0" borderId="69" xfId="33" applyNumberFormat="1" applyFont="1" applyBorder="1" applyAlignment="1">
      <alignment vertical="center"/>
    </xf>
    <xf numFmtId="4" fontId="32" fillId="4" borderId="19" xfId="33" applyNumberFormat="1" applyFont="1" applyFill="1" applyBorder="1" applyAlignment="1">
      <alignment horizontal="right" vertical="center" wrapText="1"/>
    </xf>
    <xf numFmtId="0" fontId="23" fillId="0" borderId="14" xfId="33" applyFont="1" applyFill="1" applyBorder="1" applyAlignment="1">
      <alignment horizontal="left" vertical="center" wrapText="1"/>
    </xf>
    <xf numFmtId="0" fontId="23" fillId="0" borderId="14" xfId="33" applyFont="1" applyFill="1" applyBorder="1" applyAlignment="1">
      <alignment horizontal="left" vertical="top" wrapText="1"/>
    </xf>
    <xf numFmtId="4" fontId="32" fillId="0" borderId="0" xfId="33" applyNumberFormat="1" applyFont="1" applyBorder="1" applyAlignment="1">
      <alignment horizontal="right" vertical="top" wrapText="1"/>
    </xf>
    <xf numFmtId="4" fontId="33" fillId="0" borderId="14" xfId="33" applyNumberFormat="1" applyFont="1" applyBorder="1" applyAlignment="1">
      <alignment vertical="center"/>
    </xf>
    <xf numFmtId="0" fontId="18" fillId="6" borderId="19" xfId="33" applyFont="1" applyFill="1" applyBorder="1" applyAlignment="1">
      <alignment horizontal="center" vertical="center" wrapText="1"/>
    </xf>
    <xf numFmtId="0" fontId="34" fillId="6" borderId="19" xfId="33" applyFont="1" applyFill="1" applyBorder="1" applyAlignment="1">
      <alignment horizontal="left" vertical="top" wrapText="1"/>
    </xf>
    <xf numFmtId="0" fontId="24" fillId="0" borderId="14" xfId="33" applyFont="1" applyFill="1" applyBorder="1" applyAlignment="1">
      <alignment vertical="center" wrapText="1"/>
    </xf>
    <xf numFmtId="0" fontId="23" fillId="4" borderId="17" xfId="33" applyFont="1" applyFill="1" applyBorder="1" applyAlignment="1">
      <alignment horizontal="left" vertical="center" wrapText="1"/>
    </xf>
    <xf numFmtId="0" fontId="24" fillId="0" borderId="65" xfId="33" applyFont="1" applyFill="1" applyBorder="1" applyAlignment="1">
      <alignment vertical="center" wrapText="1"/>
    </xf>
    <xf numFmtId="0" fontId="23" fillId="0" borderId="0" xfId="33" applyFont="1" applyFill="1" applyBorder="1" applyAlignment="1">
      <alignment horizontal="center" vertical="center" wrapText="1"/>
    </xf>
    <xf numFmtId="0" fontId="23" fillId="0" borderId="19" xfId="33" applyFont="1" applyFill="1" applyBorder="1" applyAlignment="1">
      <alignment horizontal="left" vertical="top" wrapText="1"/>
    </xf>
    <xf numFmtId="4" fontId="33" fillId="0" borderId="19" xfId="33" applyNumberFormat="1" applyFont="1" applyBorder="1" applyAlignment="1">
      <alignment vertical="center"/>
    </xf>
    <xf numFmtId="165" fontId="31" fillId="7" borderId="67" xfId="33" applyNumberFormat="1" applyFont="1" applyFill="1" applyBorder="1" applyAlignment="1">
      <alignment horizontal="left" vertical="top" wrapText="1"/>
    </xf>
    <xf numFmtId="0" fontId="23" fillId="7" borderId="19" xfId="33" applyFont="1" applyFill="1" applyBorder="1" applyAlignment="1">
      <alignment vertical="top" wrapText="1"/>
    </xf>
    <xf numFmtId="0" fontId="23" fillId="7" borderId="70" xfId="33" applyFont="1" applyFill="1" applyBorder="1" applyAlignment="1">
      <alignment vertical="top" wrapText="1"/>
    </xf>
    <xf numFmtId="0" fontId="31" fillId="7" borderId="67" xfId="33" applyFont="1" applyFill="1" applyBorder="1" applyAlignment="1">
      <alignment horizontal="left" vertical="top" wrapText="1"/>
    </xf>
    <xf numFmtId="4" fontId="31" fillId="7" borderId="67" xfId="33" applyNumberFormat="1" applyFont="1" applyFill="1" applyBorder="1" applyAlignment="1">
      <alignment horizontal="right" vertical="center" wrapText="1"/>
    </xf>
    <xf numFmtId="4" fontId="31" fillId="7" borderId="50" xfId="33" applyNumberFormat="1" applyFont="1" applyFill="1" applyBorder="1" applyAlignment="1">
      <alignment horizontal="right" vertical="center" wrapText="1"/>
    </xf>
    <xf numFmtId="0" fontId="23" fillId="0" borderId="2" xfId="33" applyFont="1" applyFill="1" applyBorder="1" applyAlignment="1">
      <alignment horizontal="left" vertical="top" wrapText="1"/>
    </xf>
    <xf numFmtId="166" fontId="32" fillId="8" borderId="49" xfId="33" applyNumberFormat="1" applyFont="1" applyFill="1" applyBorder="1" applyAlignment="1">
      <alignment horizontal="left" vertical="top" wrapText="1"/>
    </xf>
    <xf numFmtId="0" fontId="23" fillId="0" borderId="37" xfId="33" applyFont="1" applyBorder="1" applyAlignment="1">
      <alignment horizontal="left" vertical="top" wrapText="1"/>
    </xf>
    <xf numFmtId="0" fontId="23" fillId="0" borderId="29" xfId="33" applyFont="1" applyBorder="1" applyAlignment="1">
      <alignment horizontal="left" vertical="top" wrapText="1"/>
    </xf>
    <xf numFmtId="0" fontId="23" fillId="0" borderId="14" xfId="33" applyFont="1" applyBorder="1" applyAlignment="1">
      <alignment vertical="top" wrapText="1"/>
    </xf>
    <xf numFmtId="4" fontId="33" fillId="0" borderId="14" xfId="33" applyNumberFormat="1" applyFont="1" applyBorder="1" applyAlignment="1">
      <alignment horizontal="right" vertical="top"/>
    </xf>
    <xf numFmtId="0" fontId="34" fillId="6" borderId="19" xfId="33" applyFont="1" applyFill="1" applyBorder="1" applyAlignment="1">
      <alignment vertical="top" wrapText="1"/>
    </xf>
    <xf numFmtId="167" fontId="36" fillId="6" borderId="19" xfId="33" applyNumberFormat="1" applyFont="1" applyFill="1" applyBorder="1" applyAlignment="1">
      <alignment horizontal="left" vertical="top" wrapText="1"/>
    </xf>
    <xf numFmtId="4" fontId="34" fillId="6" borderId="19" xfId="33" applyNumberFormat="1" applyFont="1" applyFill="1" applyBorder="1" applyAlignment="1">
      <alignment horizontal="right" vertical="top"/>
    </xf>
    <xf numFmtId="4" fontId="33" fillId="4" borderId="19" xfId="33" applyNumberFormat="1" applyFont="1" applyFill="1" applyBorder="1" applyAlignment="1">
      <alignment horizontal="right" vertical="top"/>
    </xf>
    <xf numFmtId="0" fontId="34" fillId="6" borderId="53" xfId="33" applyFont="1" applyFill="1" applyBorder="1" applyAlignment="1">
      <alignment horizontal="left" vertical="top" wrapText="1"/>
    </xf>
    <xf numFmtId="167" fontId="36" fillId="6" borderId="55" xfId="33" applyNumberFormat="1" applyFont="1" applyFill="1" applyBorder="1" applyAlignment="1">
      <alignment horizontal="left" vertical="top" wrapText="1"/>
    </xf>
    <xf numFmtId="0" fontId="36" fillId="6" borderId="54" xfId="33" applyFont="1" applyFill="1" applyBorder="1" applyAlignment="1">
      <alignment horizontal="left" vertical="top" wrapText="1"/>
    </xf>
    <xf numFmtId="4" fontId="36" fillId="6" borderId="54" xfId="33" applyNumberFormat="1" applyFont="1" applyFill="1" applyBorder="1" applyAlignment="1">
      <alignment horizontal="right" vertical="top" wrapText="1"/>
    </xf>
    <xf numFmtId="4" fontId="36" fillId="6" borderId="45" xfId="33" applyNumberFormat="1" applyFont="1" applyFill="1" applyBorder="1" applyAlignment="1">
      <alignment horizontal="right" vertical="top" wrapText="1"/>
    </xf>
    <xf numFmtId="0" fontId="34" fillId="9" borderId="71" xfId="33" applyFont="1" applyFill="1" applyBorder="1" applyAlignment="1">
      <alignment vertical="top" wrapText="1"/>
    </xf>
    <xf numFmtId="0" fontId="33" fillId="4" borderId="53" xfId="33" applyFont="1" applyFill="1" applyBorder="1" applyAlignment="1">
      <alignment horizontal="left" vertical="top" wrapText="1"/>
    </xf>
    <xf numFmtId="167" fontId="37" fillId="4" borderId="55" xfId="33" applyNumberFormat="1" applyFont="1" applyFill="1" applyBorder="1" applyAlignment="1">
      <alignment horizontal="left" vertical="top" wrapText="1"/>
    </xf>
    <xf numFmtId="0" fontId="37" fillId="4" borderId="54" xfId="33" applyFont="1" applyFill="1" applyBorder="1" applyAlignment="1">
      <alignment horizontal="left" vertical="top" wrapText="1"/>
    </xf>
    <xf numFmtId="4" fontId="37" fillId="4" borderId="54" xfId="33" applyNumberFormat="1" applyFont="1" applyFill="1" applyBorder="1" applyAlignment="1">
      <alignment horizontal="right" vertical="top" wrapText="1"/>
    </xf>
    <xf numFmtId="4" fontId="37" fillId="4" borderId="45" xfId="33" applyNumberFormat="1" applyFont="1" applyFill="1" applyBorder="1" applyAlignment="1">
      <alignment horizontal="right" vertical="top" wrapText="1"/>
    </xf>
    <xf numFmtId="0" fontId="34" fillId="9" borderId="37" xfId="33" applyFont="1" applyFill="1" applyBorder="1" applyAlignment="1">
      <alignment vertical="top" wrapText="1"/>
    </xf>
    <xf numFmtId="0" fontId="33" fillId="9" borderId="53" xfId="33" applyFont="1" applyFill="1" applyBorder="1" applyAlignment="1">
      <alignment horizontal="left" vertical="top" wrapText="1"/>
    </xf>
    <xf numFmtId="4" fontId="33" fillId="9" borderId="53" xfId="33" applyNumberFormat="1" applyFont="1" applyFill="1" applyBorder="1" applyAlignment="1">
      <alignment horizontal="right" vertical="top"/>
    </xf>
    <xf numFmtId="0" fontId="23" fillId="4" borderId="53" xfId="33" applyFont="1" applyFill="1" applyBorder="1" applyAlignment="1">
      <alignment horizontal="left" vertical="top" wrapText="1"/>
    </xf>
    <xf numFmtId="167" fontId="32" fillId="4" borderId="55" xfId="33" applyNumberFormat="1" applyFont="1" applyFill="1" applyBorder="1" applyAlignment="1">
      <alignment horizontal="left" vertical="top" wrapText="1"/>
    </xf>
    <xf numFmtId="0" fontId="32" fillId="4" borderId="54" xfId="33" applyFont="1" applyFill="1" applyBorder="1" applyAlignment="1">
      <alignment horizontal="left" vertical="top" wrapText="1"/>
    </xf>
    <xf numFmtId="4" fontId="32" fillId="4" borderId="54" xfId="33" applyNumberFormat="1" applyFont="1" applyFill="1" applyBorder="1" applyAlignment="1">
      <alignment horizontal="right" vertical="top" wrapText="1"/>
    </xf>
    <xf numFmtId="4" fontId="32" fillId="4" borderId="45" xfId="33" applyNumberFormat="1" applyFont="1" applyFill="1" applyBorder="1" applyAlignment="1">
      <alignment horizontal="right" vertical="top" wrapText="1"/>
    </xf>
    <xf numFmtId="0" fontId="34" fillId="9" borderId="49" xfId="33" applyFont="1" applyFill="1" applyBorder="1" applyAlignment="1">
      <alignment vertical="top" wrapText="1"/>
    </xf>
    <xf numFmtId="167" fontId="32" fillId="0" borderId="69" xfId="33" applyNumberFormat="1" applyFont="1" applyBorder="1" applyAlignment="1">
      <alignment horizontal="left" vertical="top" wrapText="1"/>
    </xf>
    <xf numFmtId="0" fontId="32" fillId="0" borderId="29" xfId="33" applyFont="1" applyBorder="1" applyAlignment="1">
      <alignment horizontal="left" vertical="top" wrapText="1"/>
    </xf>
    <xf numFmtId="4" fontId="33" fillId="0" borderId="37" xfId="33" applyNumberFormat="1" applyFont="1" applyBorder="1" applyAlignment="1">
      <alignment horizontal="right" vertical="top"/>
    </xf>
    <xf numFmtId="0" fontId="23" fillId="7" borderId="72" xfId="33" applyFont="1" applyFill="1" applyBorder="1" applyAlignment="1">
      <alignment vertical="top" wrapText="1"/>
    </xf>
    <xf numFmtId="4" fontId="31" fillId="7" borderId="67" xfId="33" applyNumberFormat="1" applyFont="1" applyFill="1" applyBorder="1" applyAlignment="1">
      <alignment horizontal="right" vertical="top" wrapText="1"/>
    </xf>
    <xf numFmtId="0" fontId="23" fillId="8" borderId="35" xfId="33" applyFont="1" applyFill="1" applyBorder="1" applyAlignment="1">
      <alignment vertical="top" wrapText="1"/>
    </xf>
    <xf numFmtId="4" fontId="32" fillId="8" borderId="30" xfId="33" applyNumberFormat="1" applyFont="1" applyFill="1" applyBorder="1" applyAlignment="1">
      <alignment horizontal="right" vertical="top" wrapText="1"/>
    </xf>
    <xf numFmtId="0" fontId="23" fillId="0" borderId="40" xfId="33" applyFont="1" applyBorder="1" applyAlignment="1">
      <alignment vertical="top" wrapText="1"/>
    </xf>
    <xf numFmtId="4" fontId="38" fillId="0" borderId="75" xfId="33" applyNumberFormat="1" applyFont="1" applyBorder="1" applyAlignment="1">
      <alignment horizontal="right" vertical="center" wrapText="1"/>
    </xf>
    <xf numFmtId="0" fontId="39" fillId="0" borderId="0" xfId="33" applyFont="1" applyAlignment="1">
      <alignment vertical="center"/>
    </xf>
    <xf numFmtId="0" fontId="24" fillId="0" borderId="0" xfId="33" applyFont="1"/>
    <xf numFmtId="4" fontId="24" fillId="0" borderId="0" xfId="33" applyNumberFormat="1" applyFont="1" applyAlignment="1">
      <alignment horizontal="right"/>
    </xf>
    <xf numFmtId="4" fontId="29" fillId="0" borderId="52" xfId="33" applyNumberFormat="1" applyFont="1" applyBorder="1" applyAlignment="1">
      <alignment horizontal="center" vertical="center"/>
    </xf>
    <xf numFmtId="4" fontId="29" fillId="0" borderId="23" xfId="33" applyNumberFormat="1" applyFont="1" applyBorder="1" applyAlignment="1">
      <alignment horizontal="center" vertical="center"/>
    </xf>
    <xf numFmtId="49" fontId="34" fillId="0" borderId="1" xfId="33" applyNumberFormat="1" applyFont="1" applyBorder="1" applyAlignment="1">
      <alignment horizontal="center" vertical="center" wrapText="1"/>
    </xf>
    <xf numFmtId="4" fontId="40" fillId="0" borderId="40" xfId="33" applyNumberFormat="1" applyFont="1" applyBorder="1" applyAlignment="1">
      <alignment horizontal="right" vertical="center" wrapText="1"/>
    </xf>
    <xf numFmtId="0" fontId="24" fillId="0" borderId="76" xfId="33" applyFont="1" applyBorder="1" applyAlignment="1">
      <alignment vertical="center" wrapText="1"/>
    </xf>
    <xf numFmtId="4" fontId="24" fillId="0" borderId="65" xfId="33" applyNumberFormat="1" applyFont="1" applyBorder="1" applyAlignment="1">
      <alignment horizontal="right" vertical="center" wrapText="1"/>
    </xf>
    <xf numFmtId="4" fontId="24" fillId="0" borderId="78" xfId="33" applyNumberFormat="1" applyFont="1" applyBorder="1" applyAlignment="1">
      <alignment vertical="center"/>
    </xf>
    <xf numFmtId="0" fontId="24" fillId="0" borderId="47" xfId="33" applyFont="1" applyFill="1" applyBorder="1" applyAlignment="1">
      <alignment vertical="center" wrapText="1"/>
    </xf>
    <xf numFmtId="0" fontId="32" fillId="0" borderId="21" xfId="33" applyFont="1" applyBorder="1" applyAlignment="1">
      <alignment horizontal="left" vertical="top" wrapText="1"/>
    </xf>
    <xf numFmtId="4" fontId="32" fillId="0" borderId="68" xfId="33" applyNumberFormat="1" applyFont="1" applyBorder="1" applyAlignment="1">
      <alignment horizontal="right" vertical="top" wrapText="1"/>
    </xf>
    <xf numFmtId="4" fontId="23" fillId="0" borderId="79" xfId="33" applyNumberFormat="1" applyFont="1" applyBorder="1" applyAlignment="1">
      <alignment vertical="center"/>
    </xf>
    <xf numFmtId="0" fontId="35" fillId="7" borderId="19" xfId="33" applyFont="1" applyFill="1" applyBorder="1" applyAlignment="1">
      <alignment horizontal="left" vertical="top" wrapText="1"/>
    </xf>
    <xf numFmtId="167" fontId="32" fillId="7" borderId="19" xfId="33" applyNumberFormat="1" applyFont="1" applyFill="1" applyBorder="1" applyAlignment="1">
      <alignment horizontal="left" vertical="top" wrapText="1"/>
    </xf>
    <xf numFmtId="0" fontId="31" fillId="7" borderId="19" xfId="33" applyFont="1" applyFill="1" applyBorder="1" applyAlignment="1">
      <alignment horizontal="left" vertical="top" wrapText="1"/>
    </xf>
    <xf numFmtId="4" fontId="34" fillId="7" borderId="19" xfId="33" applyNumberFormat="1" applyFont="1" applyFill="1" applyBorder="1" applyAlignment="1">
      <alignment horizontal="right" vertical="top"/>
    </xf>
    <xf numFmtId="0" fontId="35" fillId="10" borderId="29" xfId="33" applyFont="1" applyFill="1" applyBorder="1" applyAlignment="1">
      <alignment horizontal="left" vertical="top" wrapText="1"/>
    </xf>
    <xf numFmtId="0" fontId="23" fillId="8" borderId="37" xfId="33" applyFont="1" applyFill="1" applyBorder="1" applyAlignment="1">
      <alignment horizontal="left" vertical="top" wrapText="1"/>
    </xf>
    <xf numFmtId="0" fontId="32" fillId="8" borderId="29" xfId="33" applyFont="1" applyFill="1" applyBorder="1" applyAlignment="1">
      <alignment horizontal="left" vertical="top" wrapText="1"/>
    </xf>
    <xf numFmtId="4" fontId="33" fillId="8" borderId="37" xfId="33" applyNumberFormat="1" applyFont="1" applyFill="1" applyBorder="1" applyAlignment="1">
      <alignment horizontal="right" vertical="top"/>
    </xf>
    <xf numFmtId="0" fontId="35" fillId="10" borderId="46" xfId="33" applyFont="1" applyFill="1" applyBorder="1" applyAlignment="1">
      <alignment horizontal="left" vertical="top" wrapText="1"/>
    </xf>
    <xf numFmtId="167" fontId="32" fillId="0" borderId="14" xfId="33" applyNumberFormat="1" applyFont="1" applyBorder="1" applyAlignment="1">
      <alignment horizontal="left" vertical="top" wrapText="1"/>
    </xf>
    <xf numFmtId="0" fontId="32" fillId="0" borderId="14" xfId="33" applyFont="1" applyBorder="1" applyAlignment="1">
      <alignment horizontal="left" vertical="top" wrapText="1"/>
    </xf>
    <xf numFmtId="4" fontId="32" fillId="0" borderId="28" xfId="33" applyNumberFormat="1" applyFont="1" applyBorder="1" applyAlignment="1">
      <alignment horizontal="right" vertical="top" wrapText="1"/>
    </xf>
    <xf numFmtId="4" fontId="33" fillId="0" borderId="80" xfId="33" applyNumberFormat="1" applyFont="1" applyBorder="1" applyAlignment="1">
      <alignment horizontal="right" vertical="top"/>
    </xf>
    <xf numFmtId="0" fontId="29" fillId="0" borderId="81" xfId="33" applyFont="1" applyBorder="1" applyAlignment="1">
      <alignment horizontal="left" vertical="center"/>
    </xf>
    <xf numFmtId="4" fontId="34" fillId="0" borderId="83" xfId="33" applyNumberFormat="1" applyFont="1" applyBorder="1" applyAlignment="1">
      <alignment horizontal="right" vertical="center"/>
    </xf>
    <xf numFmtId="0" fontId="41" fillId="0" borderId="68" xfId="33" applyFont="1" applyBorder="1" applyAlignment="1">
      <alignment horizontal="left" vertical="center"/>
    </xf>
    <xf numFmtId="0" fontId="34" fillId="9" borderId="46" xfId="33" applyFont="1" applyFill="1" applyBorder="1" applyAlignment="1">
      <alignment horizontal="left" vertical="center" wrapText="1"/>
    </xf>
    <xf numFmtId="4" fontId="34" fillId="4" borderId="15" xfId="33" applyNumberFormat="1" applyFont="1" applyFill="1" applyBorder="1" applyAlignment="1">
      <alignment horizontal="right" vertical="center" wrapText="1"/>
    </xf>
    <xf numFmtId="0" fontId="33" fillId="9" borderId="19" xfId="33" applyFont="1" applyFill="1" applyBorder="1" applyAlignment="1">
      <alignment horizontal="left" vertical="center" wrapText="1"/>
    </xf>
    <xf numFmtId="4" fontId="33" fillId="9" borderId="15" xfId="33" applyNumberFormat="1" applyFont="1" applyFill="1" applyBorder="1" applyAlignment="1">
      <alignment horizontal="right" vertical="center" wrapText="1"/>
    </xf>
    <xf numFmtId="4" fontId="33" fillId="9" borderId="19" xfId="33" applyNumberFormat="1" applyFont="1" applyFill="1" applyBorder="1" applyAlignment="1">
      <alignment horizontal="right" vertical="center" wrapText="1"/>
    </xf>
    <xf numFmtId="4" fontId="33" fillId="0" borderId="49" xfId="33" applyNumberFormat="1" applyFont="1" applyBorder="1" applyAlignment="1">
      <alignment vertical="center"/>
    </xf>
    <xf numFmtId="0" fontId="42" fillId="6" borderId="19" xfId="33" applyFont="1" applyFill="1" applyBorder="1" applyAlignment="1">
      <alignment horizontal="left" vertical="center"/>
    </xf>
    <xf numFmtId="0" fontId="42" fillId="6" borderId="19" xfId="33" applyFont="1" applyFill="1" applyBorder="1" applyAlignment="1">
      <alignment horizontal="left" vertical="center" wrapText="1"/>
    </xf>
    <xf numFmtId="0" fontId="36" fillId="6" borderId="19" xfId="33" applyFont="1" applyFill="1" applyBorder="1" applyAlignment="1">
      <alignment horizontal="left" vertical="center" wrapText="1"/>
    </xf>
    <xf numFmtId="4" fontId="34" fillId="6" borderId="19" xfId="33" applyNumberFormat="1" applyFont="1" applyFill="1" applyBorder="1" applyAlignment="1">
      <alignment horizontal="right" vertical="top" wrapText="1"/>
    </xf>
    <xf numFmtId="0" fontId="35" fillId="10" borderId="19" xfId="33" applyFont="1" applyFill="1" applyBorder="1" applyAlignment="1">
      <alignment horizontal="left" vertical="top" wrapText="1"/>
    </xf>
    <xf numFmtId="0" fontId="37" fillId="4" borderId="19" xfId="33" applyFont="1" applyFill="1" applyBorder="1" applyAlignment="1">
      <alignment horizontal="left" vertical="center" wrapText="1"/>
    </xf>
    <xf numFmtId="0" fontId="33" fillId="4" borderId="19" xfId="33" applyFont="1" applyFill="1" applyBorder="1" applyAlignment="1">
      <alignment horizontal="left" vertical="top" wrapText="1"/>
    </xf>
    <xf numFmtId="4" fontId="33" fillId="4" borderId="19" xfId="33" applyNumberFormat="1" applyFont="1" applyFill="1" applyBorder="1" applyAlignment="1">
      <alignment horizontal="right" vertical="top" wrapText="1"/>
    </xf>
    <xf numFmtId="0" fontId="37" fillId="0" borderId="19" xfId="33" applyFont="1" applyBorder="1" applyAlignment="1">
      <alignment horizontal="left" vertical="center" wrapText="1"/>
    </xf>
    <xf numFmtId="0" fontId="23" fillId="0" borderId="15" xfId="33" applyFont="1" applyBorder="1" applyAlignment="1">
      <alignment horizontal="left" vertical="top" wrapText="1"/>
    </xf>
    <xf numFmtId="4" fontId="23" fillId="0" borderId="15" xfId="33" applyNumberFormat="1" applyFont="1" applyBorder="1" applyAlignment="1">
      <alignment horizontal="right" vertical="top" wrapText="1"/>
    </xf>
    <xf numFmtId="4" fontId="33" fillId="0" borderId="19" xfId="33" applyNumberFormat="1" applyFont="1" applyBorder="1" applyAlignment="1">
      <alignment horizontal="right" vertical="top"/>
    </xf>
    <xf numFmtId="4" fontId="18" fillId="0" borderId="69" xfId="33" applyNumberFormat="1" applyFont="1" applyBorder="1" applyAlignment="1">
      <alignment horizontal="right" vertical="center"/>
    </xf>
    <xf numFmtId="4" fontId="18" fillId="0" borderId="17" xfId="33" applyNumberFormat="1" applyFont="1" applyBorder="1" applyAlignment="1">
      <alignment horizontal="right" vertical="center"/>
    </xf>
    <xf numFmtId="4" fontId="30" fillId="0" borderId="65" xfId="33" applyNumberFormat="1" applyFont="1" applyBorder="1" applyAlignment="1">
      <alignment horizontal="right" vertical="center" wrapText="1"/>
    </xf>
    <xf numFmtId="0" fontId="34" fillId="0" borderId="1" xfId="36" applyFont="1" applyBorder="1" applyAlignment="1">
      <alignment horizontal="center" vertical="center" wrapText="1"/>
    </xf>
    <xf numFmtId="0" fontId="10" fillId="0" borderId="1" xfId="36" applyFont="1" applyBorder="1" applyAlignment="1">
      <alignment horizontal="left" vertical="center" wrapText="1"/>
    </xf>
    <xf numFmtId="0" fontId="10" fillId="0" borderId="1" xfId="36" applyFont="1" applyBorder="1" applyAlignment="1">
      <alignment horizontal="center" vertical="center"/>
    </xf>
    <xf numFmtId="0" fontId="10" fillId="0" borderId="22" xfId="36" applyFont="1" applyBorder="1" applyAlignment="1">
      <alignment horizontal="center" vertical="center"/>
    </xf>
    <xf numFmtId="0" fontId="33" fillId="0" borderId="37" xfId="36" applyFont="1" applyBorder="1" applyAlignment="1">
      <alignment vertical="center" wrapText="1"/>
    </xf>
    <xf numFmtId="168" fontId="33" fillId="0" borderId="69" xfId="36" applyNumberFormat="1" applyFont="1" applyBorder="1" applyAlignment="1">
      <alignment horizontal="center" vertical="center" wrapText="1"/>
    </xf>
    <xf numFmtId="168" fontId="33" fillId="0" borderId="37" xfId="36" applyNumberFormat="1" applyFont="1" applyBorder="1" applyAlignment="1">
      <alignment horizontal="center" vertical="center" wrapText="1"/>
    </xf>
    <xf numFmtId="164" fontId="33" fillId="0" borderId="37" xfId="36" applyNumberFormat="1" applyFont="1" applyBorder="1" applyAlignment="1">
      <alignment horizontal="center" vertical="center" wrapText="1"/>
    </xf>
    <xf numFmtId="0" fontId="2" fillId="0" borderId="37" xfId="36" applyFont="1" applyBorder="1" applyAlignment="1">
      <alignment vertical="center"/>
    </xf>
    <xf numFmtId="0" fontId="43" fillId="0" borderId="37" xfId="36" applyFont="1" applyBorder="1" applyAlignment="1">
      <alignment vertical="center" wrapText="1"/>
    </xf>
    <xf numFmtId="164" fontId="44" fillId="0" borderId="69" xfId="36" applyNumberFormat="1" applyFont="1" applyBorder="1" applyAlignment="1">
      <alignment horizontal="right" vertical="center" wrapText="1"/>
    </xf>
    <xf numFmtId="0" fontId="45" fillId="0" borderId="47" xfId="0" applyFont="1" applyBorder="1" applyAlignment="1">
      <alignment vertical="top" wrapText="1"/>
    </xf>
    <xf numFmtId="164" fontId="43" fillId="0" borderId="69" xfId="36" applyNumberFormat="1" applyFont="1" applyBorder="1" applyAlignment="1">
      <alignment horizontal="right" vertical="center" wrapText="1"/>
    </xf>
    <xf numFmtId="164" fontId="33" fillId="0" borderId="69" xfId="36" applyNumberFormat="1" applyFont="1" applyBorder="1" applyAlignment="1">
      <alignment horizontal="center" vertical="center" wrapText="1"/>
    </xf>
    <xf numFmtId="0" fontId="45" fillId="0" borderId="60" xfId="0" applyFont="1" applyBorder="1" applyAlignment="1">
      <alignment vertical="top" wrapText="1"/>
    </xf>
    <xf numFmtId="0" fontId="2" fillId="0" borderId="58" xfId="36" applyFont="1" applyBorder="1" applyAlignment="1">
      <alignment vertical="top"/>
    </xf>
    <xf numFmtId="0" fontId="18" fillId="0" borderId="53" xfId="36" applyFont="1" applyBorder="1" applyAlignment="1">
      <alignment horizontal="left" vertical="center"/>
    </xf>
    <xf numFmtId="168" fontId="18" fillId="0" borderId="55" xfId="36" applyNumberFormat="1" applyFont="1" applyBorder="1" applyAlignment="1">
      <alignment horizontal="center" vertical="center" wrapText="1"/>
    </xf>
    <xf numFmtId="164" fontId="33" fillId="0" borderId="71" xfId="36" applyNumberFormat="1" applyFont="1" applyBorder="1" applyAlignment="1">
      <alignment horizontal="center" vertical="center" wrapText="1"/>
    </xf>
    <xf numFmtId="0" fontId="2" fillId="0" borderId="37" xfId="36" applyFont="1" applyBorder="1" applyAlignment="1">
      <alignment vertical="top"/>
    </xf>
    <xf numFmtId="168" fontId="43" fillId="0" borderId="69" xfId="36" applyNumberFormat="1" applyFont="1" applyBorder="1" applyAlignment="1">
      <alignment horizontal="center" vertical="center" wrapText="1"/>
    </xf>
    <xf numFmtId="0" fontId="44" fillId="0" borderId="37" xfId="36" applyFont="1" applyBorder="1" applyAlignment="1">
      <alignment vertical="center" wrapText="1"/>
    </xf>
    <xf numFmtId="168" fontId="44" fillId="0" borderId="37" xfId="36" applyNumberFormat="1" applyFont="1" applyBorder="1" applyAlignment="1">
      <alignment horizontal="center" vertical="center" wrapText="1"/>
    </xf>
    <xf numFmtId="168" fontId="10" fillId="0" borderId="69" xfId="36" applyNumberFormat="1" applyFont="1" applyBorder="1" applyAlignment="1">
      <alignment horizontal="center" vertical="center" wrapText="1"/>
    </xf>
    <xf numFmtId="168" fontId="10" fillId="0" borderId="37" xfId="36" applyNumberFormat="1" applyFont="1" applyBorder="1" applyAlignment="1">
      <alignment horizontal="center" vertical="center" wrapText="1"/>
    </xf>
    <xf numFmtId="164" fontId="10" fillId="0" borderId="37" xfId="36" applyNumberFormat="1" applyFont="1" applyBorder="1" applyAlignment="1">
      <alignment horizontal="center" vertical="center" wrapText="1"/>
    </xf>
    <xf numFmtId="0" fontId="47" fillId="0" borderId="49" xfId="36" applyFont="1" applyBorder="1" applyAlignment="1">
      <alignment vertical="center" wrapText="1"/>
    </xf>
    <xf numFmtId="168" fontId="48" fillId="0" borderId="35" xfId="36" applyNumberFormat="1" applyFont="1" applyBorder="1" applyAlignment="1">
      <alignment horizontal="center" vertical="center" wrapText="1"/>
    </xf>
    <xf numFmtId="168" fontId="10" fillId="0" borderId="35" xfId="36" applyNumberFormat="1" applyFont="1" applyBorder="1" applyAlignment="1">
      <alignment horizontal="center" vertical="center" wrapText="1"/>
    </xf>
    <xf numFmtId="168" fontId="10" fillId="0" borderId="49" xfId="36" applyNumberFormat="1" applyFont="1" applyBorder="1" applyAlignment="1">
      <alignment horizontal="center" vertical="center" wrapText="1"/>
    </xf>
    <xf numFmtId="164" fontId="10" fillId="0" borderId="58" xfId="36" applyNumberFormat="1" applyFont="1" applyBorder="1" applyAlignment="1">
      <alignment horizontal="center" vertical="center" wrapText="1"/>
    </xf>
    <xf numFmtId="0" fontId="2" fillId="0" borderId="49" xfId="36" applyFont="1" applyBorder="1" applyAlignment="1">
      <alignment vertical="top"/>
    </xf>
    <xf numFmtId="0" fontId="18" fillId="0" borderId="49" xfId="36" applyFont="1" applyBorder="1" applyAlignment="1">
      <alignment vertical="center" wrapText="1"/>
    </xf>
    <xf numFmtId="168" fontId="18" fillId="0" borderId="35" xfId="36" applyNumberFormat="1" applyFont="1" applyBorder="1" applyAlignment="1">
      <alignment horizontal="center" vertical="center" wrapText="1"/>
    </xf>
    <xf numFmtId="168" fontId="18" fillId="0" borderId="49" xfId="36" applyNumberFormat="1" applyFont="1" applyBorder="1" applyAlignment="1">
      <alignment horizontal="center" vertical="center" wrapText="1"/>
    </xf>
    <xf numFmtId="164" fontId="18" fillId="0" borderId="53" xfId="36" applyNumberFormat="1" applyFont="1" applyBorder="1" applyAlignment="1">
      <alignment horizontal="center" vertical="center" wrapText="1"/>
    </xf>
    <xf numFmtId="0" fontId="2" fillId="0" borderId="49" xfId="36" applyFont="1" applyBorder="1" applyAlignment="1">
      <alignment vertical="center" wrapText="1"/>
    </xf>
    <xf numFmtId="168" fontId="2" fillId="0" borderId="35" xfId="36" applyNumberFormat="1" applyFont="1" applyBorder="1" applyAlignment="1">
      <alignment horizontal="center" vertical="center" wrapText="1"/>
    </xf>
    <xf numFmtId="164" fontId="18" fillId="0" borderId="69" xfId="36" applyNumberFormat="1" applyFont="1" applyBorder="1" applyAlignment="1">
      <alignment horizontal="center" vertical="center" wrapText="1"/>
    </xf>
    <xf numFmtId="0" fontId="49" fillId="0" borderId="49" xfId="36" applyFont="1" applyBorder="1" applyAlignment="1">
      <alignment vertical="center" wrapText="1"/>
    </xf>
    <xf numFmtId="0" fontId="34" fillId="0" borderId="49" xfId="36" applyFont="1" applyBorder="1" applyAlignment="1">
      <alignment vertical="center" wrapText="1"/>
    </xf>
    <xf numFmtId="168" fontId="34" fillId="0" borderId="35" xfId="36" applyNumberFormat="1" applyFont="1" applyBorder="1" applyAlignment="1">
      <alignment horizontal="center" vertical="center" wrapText="1"/>
    </xf>
    <xf numFmtId="0" fontId="2" fillId="0" borderId="1" xfId="36" applyBorder="1" applyAlignment="1">
      <alignment vertical="center"/>
    </xf>
    <xf numFmtId="0" fontId="16" fillId="0" borderId="1" xfId="36" applyFont="1" applyBorder="1" applyAlignment="1">
      <alignment horizontal="right" vertical="center"/>
    </xf>
    <xf numFmtId="168" fontId="16" fillId="0" borderId="22" xfId="36" applyNumberFormat="1" applyFont="1" applyBorder="1" applyAlignment="1">
      <alignment horizontal="center" vertical="center" wrapText="1"/>
    </xf>
    <xf numFmtId="164" fontId="16" fillId="0" borderId="22" xfId="36" applyNumberFormat="1" applyFont="1" applyBorder="1" applyAlignment="1">
      <alignment horizontal="center" vertical="center" wrapText="1"/>
    </xf>
    <xf numFmtId="0" fontId="50" fillId="0" borderId="0" xfId="0" applyFont="1"/>
    <xf numFmtId="0" fontId="14" fillId="0" borderId="19" xfId="0" applyFont="1" applyBorder="1" applyAlignment="1">
      <alignment horizontal="center"/>
    </xf>
    <xf numFmtId="0" fontId="14" fillId="0" borderId="19" xfId="0" applyFont="1" applyBorder="1" applyAlignment="1">
      <alignment horizontal="center" wrapText="1"/>
    </xf>
    <xf numFmtId="49" fontId="14" fillId="5" borderId="18" xfId="0" applyNumberFormat="1" applyFont="1" applyFill="1" applyBorder="1" applyAlignment="1">
      <alignment horizontal="center" wrapText="1"/>
    </xf>
    <xf numFmtId="0" fontId="14" fillId="5" borderId="18" xfId="0" applyFont="1" applyFill="1" applyBorder="1" applyAlignment="1">
      <alignment wrapText="1"/>
    </xf>
    <xf numFmtId="4" fontId="14" fillId="5" borderId="19" xfId="0" applyNumberFormat="1" applyFont="1" applyFill="1" applyBorder="1" applyAlignment="1">
      <alignment horizontal="right"/>
    </xf>
    <xf numFmtId="0" fontId="14" fillId="0" borderId="18" xfId="0" applyFont="1" applyBorder="1" applyAlignment="1">
      <alignment wrapText="1"/>
    </xf>
    <xf numFmtId="49" fontId="0" fillId="5" borderId="18" xfId="0" applyNumberFormat="1" applyFont="1" applyFill="1" applyBorder="1" applyAlignment="1">
      <alignment horizontal="center" wrapText="1"/>
    </xf>
    <xf numFmtId="0" fontId="0" fillId="5" borderId="18" xfId="0" applyFont="1" applyFill="1" applyBorder="1" applyAlignment="1">
      <alignment wrapText="1"/>
    </xf>
    <xf numFmtId="4" fontId="0" fillId="5" borderId="19" xfId="0" applyNumberFormat="1" applyFont="1" applyFill="1" applyBorder="1" applyAlignment="1">
      <alignment horizontal="right"/>
    </xf>
    <xf numFmtId="0" fontId="0" fillId="0" borderId="18" xfId="0" applyFont="1" applyBorder="1" applyAlignment="1">
      <alignment wrapText="1"/>
    </xf>
    <xf numFmtId="0" fontId="51" fillId="0" borderId="19" xfId="0" applyFont="1" applyBorder="1" applyAlignment="1">
      <alignment wrapText="1"/>
    </xf>
    <xf numFmtId="4" fontId="0" fillId="0" borderId="19" xfId="0" applyNumberFormat="1" applyFont="1" applyBorder="1" applyAlignment="1">
      <alignment horizontal="right"/>
    </xf>
    <xf numFmtId="4" fontId="0" fillId="0" borderId="19" xfId="0" applyNumberFormat="1" applyFont="1" applyBorder="1" applyAlignment="1">
      <alignment horizontal="right" wrapText="1"/>
    </xf>
    <xf numFmtId="0" fontId="51" fillId="0" borderId="18" xfId="0" applyFont="1" applyBorder="1" applyAlignment="1">
      <alignment wrapText="1"/>
    </xf>
    <xf numFmtId="0" fontId="14" fillId="5" borderId="19" xfId="0" applyFont="1" applyFill="1" applyBorder="1"/>
    <xf numFmtId="0" fontId="14" fillId="5" borderId="19" xfId="0" applyFont="1" applyFill="1" applyBorder="1" applyAlignment="1">
      <alignment wrapText="1"/>
    </xf>
    <xf numFmtId="4" fontId="14" fillId="5" borderId="19" xfId="0" applyNumberFormat="1" applyFont="1" applyFill="1" applyBorder="1"/>
    <xf numFmtId="0" fontId="0" fillId="9" borderId="19" xfId="0" applyFill="1" applyBorder="1"/>
    <xf numFmtId="0" fontId="0" fillId="5" borderId="19" xfId="0" applyFill="1" applyBorder="1" applyAlignment="1">
      <alignment horizontal="center"/>
    </xf>
    <xf numFmtId="0" fontId="0" fillId="5" borderId="19" xfId="0" applyFill="1" applyBorder="1"/>
    <xf numFmtId="0" fontId="0" fillId="5" borderId="19" xfId="0" applyFill="1" applyBorder="1" applyAlignment="1">
      <alignment wrapText="1"/>
    </xf>
    <xf numFmtId="4" fontId="0" fillId="5" borderId="19" xfId="0" applyNumberFormat="1" applyFill="1" applyBorder="1"/>
    <xf numFmtId="0" fontId="52" fillId="5" borderId="19" xfId="0" applyFont="1" applyFill="1" applyBorder="1" applyAlignment="1">
      <alignment wrapText="1"/>
    </xf>
    <xf numFmtId="0" fontId="51" fillId="5" borderId="19" xfId="0" applyFont="1" applyFill="1" applyBorder="1" applyAlignment="1">
      <alignment wrapText="1"/>
    </xf>
    <xf numFmtId="0" fontId="51" fillId="5" borderId="19" xfId="0" applyFont="1" applyFill="1" applyBorder="1" applyAlignment="1">
      <alignment horizontal="left"/>
    </xf>
    <xf numFmtId="0" fontId="0" fillId="0" borderId="19" xfId="0" applyFont="1" applyBorder="1"/>
    <xf numFmtId="4" fontId="0" fillId="0" borderId="19" xfId="0" applyNumberFormat="1" applyFont="1" applyBorder="1"/>
    <xf numFmtId="0" fontId="0" fillId="5" borderId="19" xfId="0" applyFill="1" applyBorder="1" applyAlignment="1">
      <alignment horizontal="left"/>
    </xf>
    <xf numFmtId="0" fontId="0" fillId="0" borderId="0" xfId="0" applyBorder="1"/>
    <xf numFmtId="4" fontId="0" fillId="0" borderId="0" xfId="0" applyNumberFormat="1" applyBorder="1"/>
    <xf numFmtId="0" fontId="0" fillId="0" borderId="21" xfId="0" applyBorder="1"/>
    <xf numFmtId="0" fontId="0" fillId="0" borderId="68" xfId="0" applyBorder="1"/>
    <xf numFmtId="0" fontId="0" fillId="0" borderId="19" xfId="0" applyBorder="1" applyAlignment="1">
      <alignment horizontal="center"/>
    </xf>
    <xf numFmtId="0" fontId="51" fillId="5" borderId="19" xfId="0" applyFont="1" applyFill="1" applyBorder="1"/>
    <xf numFmtId="49" fontId="0" fillId="0" borderId="19" xfId="0" applyNumberFormat="1" applyBorder="1"/>
    <xf numFmtId="0" fontId="51" fillId="0" borderId="19" xfId="0" applyFont="1" applyBorder="1"/>
    <xf numFmtId="0" fontId="18" fillId="0" borderId="65" xfId="35" applyFont="1" applyFill="1" applyBorder="1" applyAlignment="1">
      <alignment horizontal="center" vertical="center" wrapText="1"/>
    </xf>
    <xf numFmtId="0" fontId="2" fillId="5" borderId="65" xfId="35" applyFont="1" applyFill="1" applyBorder="1" applyAlignment="1">
      <alignment horizontal="center" vertical="center" wrapText="1"/>
    </xf>
    <xf numFmtId="0" fontId="2" fillId="0" borderId="65" xfId="35" applyFont="1" applyFill="1" applyBorder="1" applyAlignment="1">
      <alignment horizontal="center" vertical="center" wrapText="1"/>
    </xf>
    <xf numFmtId="43" fontId="18" fillId="5" borderId="18" xfId="35" applyNumberFormat="1" applyFont="1" applyFill="1" applyBorder="1" applyAlignment="1">
      <alignment horizontal="right" vertical="center" wrapText="1"/>
    </xf>
    <xf numFmtId="43" fontId="2" fillId="5" borderId="19" xfId="35" applyNumberFormat="1" applyFont="1" applyFill="1" applyBorder="1" applyAlignment="1">
      <alignment horizontal="right" vertical="center" wrapText="1"/>
    </xf>
    <xf numFmtId="43" fontId="2" fillId="0" borderId="19" xfId="35" applyNumberFormat="1" applyFont="1" applyFill="1" applyBorder="1" applyAlignment="1">
      <alignment horizontal="right" vertical="center" wrapText="1"/>
    </xf>
    <xf numFmtId="0" fontId="53" fillId="0" borderId="19" xfId="0" applyFont="1" applyBorder="1"/>
    <xf numFmtId="0" fontId="53" fillId="0" borderId="19" xfId="0" applyFont="1" applyBorder="1" applyAlignment="1">
      <alignment wrapText="1"/>
    </xf>
    <xf numFmtId="4" fontId="53" fillId="0" borderId="19" xfId="0" applyNumberFormat="1" applyFont="1" applyBorder="1"/>
    <xf numFmtId="0" fontId="50" fillId="0" borderId="19" xfId="0" applyFont="1" applyBorder="1"/>
    <xf numFmtId="0" fontId="50" fillId="0" borderId="19" xfId="0" applyFont="1" applyBorder="1" applyAlignment="1">
      <alignment wrapText="1"/>
    </xf>
    <xf numFmtId="4" fontId="50" fillId="0" borderId="19" xfId="0" applyNumberFormat="1" applyFont="1" applyBorder="1"/>
    <xf numFmtId="0" fontId="2" fillId="0" borderId="2" xfId="36" applyFont="1" applyBorder="1" applyAlignment="1">
      <alignment horizontal="center" vertical="center"/>
    </xf>
    <xf numFmtId="0" fontId="2" fillId="0" borderId="71" xfId="36" applyFont="1" applyBorder="1" applyAlignment="1">
      <alignment horizontal="center" vertical="center"/>
    </xf>
    <xf numFmtId="0" fontId="2" fillId="0" borderId="49" xfId="36" applyFont="1" applyBorder="1" applyAlignment="1">
      <alignment horizontal="center" vertical="top"/>
    </xf>
    <xf numFmtId="0" fontId="9" fillId="0" borderId="0" xfId="33" applyFont="1" applyAlignment="1"/>
    <xf numFmtId="0" fontId="0" fillId="0" borderId="0" xfId="0" applyAlignment="1"/>
    <xf numFmtId="0" fontId="9" fillId="0" borderId="0" xfId="33" applyFont="1" applyBorder="1" applyAlignment="1">
      <alignment horizontal="left" vertical="top" wrapText="1"/>
    </xf>
    <xf numFmtId="0" fontId="3" fillId="0" borderId="0" xfId="33" applyFont="1" applyAlignment="1"/>
    <xf numFmtId="4" fontId="11" fillId="3" borderId="12" xfId="33" applyNumberFormat="1" applyFont="1" applyFill="1" applyBorder="1" applyAlignment="1">
      <alignment horizontal="center" vertical="center"/>
    </xf>
    <xf numFmtId="4" fontId="11" fillId="3" borderId="13" xfId="33" applyNumberFormat="1" applyFont="1" applyFill="1" applyBorder="1" applyAlignment="1">
      <alignment horizontal="center" vertical="center"/>
    </xf>
    <xf numFmtId="0" fontId="11" fillId="0" borderId="0" xfId="33" applyFont="1" applyBorder="1" applyAlignment="1">
      <alignment horizontal="center" vertical="center"/>
    </xf>
    <xf numFmtId="0" fontId="11" fillId="0" borderId="0" xfId="33" applyFont="1" applyBorder="1" applyAlignment="1">
      <alignment horizontal="center" wrapText="1"/>
    </xf>
    <xf numFmtId="0" fontId="11" fillId="0" borderId="0" xfId="33" applyFont="1" applyBorder="1" applyAlignment="1">
      <alignment horizontal="center"/>
    </xf>
    <xf numFmtId="0" fontId="11" fillId="0" borderId="3" xfId="33" applyFont="1" applyBorder="1" applyAlignment="1">
      <alignment horizontal="center" vertical="center"/>
    </xf>
    <xf numFmtId="0" fontId="11" fillId="0" borderId="4" xfId="33" applyFont="1" applyBorder="1" applyAlignment="1">
      <alignment horizontal="center" vertical="center"/>
    </xf>
    <xf numFmtId="0" fontId="11" fillId="0" borderId="4" xfId="33" applyFont="1" applyBorder="1" applyAlignment="1">
      <alignment horizontal="center" vertical="center" wrapText="1"/>
    </xf>
    <xf numFmtId="0" fontId="11" fillId="0" borderId="5" xfId="33" applyFont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wrapText="1"/>
    </xf>
    <xf numFmtId="0" fontId="14" fillId="4" borderId="16" xfId="0" applyFont="1" applyFill="1" applyBorder="1" applyAlignment="1">
      <alignment horizontal="center" wrapText="1"/>
    </xf>
    <xf numFmtId="0" fontId="14" fillId="4" borderId="17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right"/>
    </xf>
    <xf numFmtId="0" fontId="14" fillId="4" borderId="16" xfId="0" applyFont="1" applyFill="1" applyBorder="1" applyAlignment="1">
      <alignment horizontal="right"/>
    </xf>
    <xf numFmtId="0" fontId="14" fillId="4" borderId="17" xfId="0" applyFont="1" applyFill="1" applyBorder="1" applyAlignment="1">
      <alignment horizontal="right"/>
    </xf>
    <xf numFmtId="0" fontId="14" fillId="4" borderId="14" xfId="0" applyFont="1" applyFill="1" applyBorder="1" applyAlignment="1">
      <alignment horizontal="center"/>
    </xf>
    <xf numFmtId="0" fontId="14" fillId="0" borderId="18" xfId="0" applyFont="1" applyBorder="1" applyAlignment="1"/>
    <xf numFmtId="0" fontId="19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9" fillId="0" borderId="19" xfId="0" applyFont="1" applyBorder="1" applyAlignment="1">
      <alignment horizontal="right" vertical="center"/>
    </xf>
    <xf numFmtId="0" fontId="9" fillId="0" borderId="0" xfId="34" applyFont="1" applyAlignment="1">
      <alignment horizontal="left"/>
    </xf>
    <xf numFmtId="0" fontId="3" fillId="0" borderId="0" xfId="34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8" fillId="0" borderId="19" xfId="35" applyFont="1" applyFill="1" applyBorder="1" applyAlignment="1">
      <alignment horizontal="center" vertical="center" wrapText="1"/>
    </xf>
    <xf numFmtId="0" fontId="18" fillId="0" borderId="16" xfId="35" applyFont="1" applyFill="1" applyBorder="1" applyAlignment="1">
      <alignment horizontal="center" vertical="center" wrapText="1"/>
    </xf>
    <xf numFmtId="0" fontId="9" fillId="0" borderId="0" xfId="34" applyFont="1" applyAlignment="1">
      <alignment horizontal="left" wrapText="1"/>
    </xf>
    <xf numFmtId="0" fontId="0" fillId="0" borderId="0" xfId="0" applyAlignment="1">
      <alignment horizontal="left"/>
    </xf>
    <xf numFmtId="0" fontId="25" fillId="0" borderId="0" xfId="34" applyFont="1" applyAlignment="1">
      <alignment horizontal="left" wrapText="1"/>
    </xf>
    <xf numFmtId="0" fontId="18" fillId="0" borderId="15" xfId="33" applyFont="1" applyBorder="1" applyAlignment="1">
      <alignment horizontal="center" vertical="center"/>
    </xf>
    <xf numFmtId="0" fontId="18" fillId="0" borderId="16" xfId="33" applyFont="1" applyBorder="1" applyAlignment="1">
      <alignment horizontal="center" vertical="center"/>
    </xf>
    <xf numFmtId="0" fontId="18" fillId="0" borderId="17" xfId="33" applyFont="1" applyBorder="1" applyAlignment="1">
      <alignment horizontal="center" vertical="center"/>
    </xf>
    <xf numFmtId="0" fontId="24" fillId="0" borderId="33" xfId="33" applyFont="1" applyFill="1" applyBorder="1" applyAlignment="1">
      <alignment horizontal="left" vertical="center" wrapText="1"/>
    </xf>
    <xf numFmtId="0" fontId="23" fillId="0" borderId="2" xfId="33" applyFont="1" applyFill="1" applyBorder="1" applyAlignment="1">
      <alignment horizontal="left" vertical="top" wrapText="1"/>
    </xf>
    <xf numFmtId="0" fontId="23" fillId="0" borderId="37" xfId="33" applyFont="1" applyFill="1" applyBorder="1" applyAlignment="1">
      <alignment horizontal="left" vertical="top" wrapText="1"/>
    </xf>
    <xf numFmtId="0" fontId="24" fillId="0" borderId="29" xfId="33" applyFont="1" applyFill="1" applyBorder="1" applyAlignment="1">
      <alignment horizontal="center" vertical="center" wrapText="1"/>
    </xf>
    <xf numFmtId="0" fontId="23" fillId="0" borderId="14" xfId="33" applyFont="1" applyBorder="1" applyAlignment="1">
      <alignment horizontal="center" vertical="top" wrapText="1"/>
    </xf>
    <xf numFmtId="0" fontId="23" fillId="0" borderId="21" xfId="33" applyFont="1" applyBorder="1" applyAlignment="1">
      <alignment horizontal="center" vertical="top" wrapText="1"/>
    </xf>
    <xf numFmtId="0" fontId="29" fillId="0" borderId="73" xfId="33" applyFont="1" applyBorder="1" applyAlignment="1">
      <alignment horizontal="right" vertical="center" wrapText="1"/>
    </xf>
    <xf numFmtId="0" fontId="29" fillId="0" borderId="74" xfId="33" applyFont="1" applyBorder="1" applyAlignment="1">
      <alignment horizontal="right" vertical="center" wrapText="1"/>
    </xf>
    <xf numFmtId="0" fontId="29" fillId="0" borderId="75" xfId="33" applyFont="1" applyBorder="1" applyAlignment="1">
      <alignment horizontal="right" vertical="center" wrapText="1"/>
    </xf>
    <xf numFmtId="0" fontId="29" fillId="0" borderId="27" xfId="33" applyFont="1" applyBorder="1" applyAlignment="1">
      <alignment horizontal="left" vertical="center"/>
    </xf>
    <xf numFmtId="0" fontId="24" fillId="0" borderId="77" xfId="33" applyFont="1" applyBorder="1" applyAlignment="1">
      <alignment horizontal="left" vertical="center" wrapText="1"/>
    </xf>
    <xf numFmtId="0" fontId="29" fillId="0" borderId="82" xfId="33" applyFont="1" applyBorder="1" applyAlignment="1">
      <alignment horizontal="left" vertical="center" wrapText="1"/>
    </xf>
    <xf numFmtId="0" fontId="24" fillId="0" borderId="20" xfId="33" applyFont="1" applyBorder="1" applyAlignment="1">
      <alignment horizontal="left" vertical="center" wrapText="1"/>
    </xf>
    <xf numFmtId="0" fontId="24" fillId="0" borderId="46" xfId="33" applyFont="1" applyBorder="1" applyAlignment="1">
      <alignment horizontal="center" vertical="center" wrapText="1"/>
    </xf>
    <xf numFmtId="0" fontId="24" fillId="0" borderId="47" xfId="33" applyFont="1" applyBorder="1" applyAlignment="1">
      <alignment horizontal="center" vertical="center" wrapText="1"/>
    </xf>
    <xf numFmtId="0" fontId="18" fillId="0" borderId="29" xfId="33" applyFont="1" applyBorder="1" applyAlignment="1">
      <alignment horizontal="right" vertical="center"/>
    </xf>
    <xf numFmtId="0" fontId="18" fillId="0" borderId="0" xfId="33" applyFont="1" applyBorder="1" applyAlignment="1">
      <alignment horizontal="right" vertical="center"/>
    </xf>
    <xf numFmtId="0" fontId="18" fillId="0" borderId="69" xfId="33" applyFont="1" applyBorder="1" applyAlignment="1">
      <alignment horizontal="right" vertical="center"/>
    </xf>
    <xf numFmtId="0" fontId="23" fillId="0" borderId="19" xfId="33" applyFont="1" applyFill="1" applyBorder="1" applyAlignment="1">
      <alignment horizontal="center" vertical="top" wrapText="1"/>
    </xf>
    <xf numFmtId="0" fontId="30" fillId="0" borderId="0" xfId="33" applyFont="1" applyBorder="1" applyAlignment="1">
      <alignment horizontal="left" vertical="center" wrapText="1"/>
    </xf>
    <xf numFmtId="0" fontId="23" fillId="0" borderId="2" xfId="33" applyFont="1" applyFill="1" applyBorder="1" applyAlignment="1">
      <alignment horizontal="center" vertical="top" wrapText="1"/>
    </xf>
    <xf numFmtId="0" fontId="23" fillId="0" borderId="37" xfId="33" applyFont="1" applyFill="1" applyBorder="1" applyAlignment="1">
      <alignment horizontal="center" vertical="top" wrapText="1"/>
    </xf>
    <xf numFmtId="0" fontId="23" fillId="0" borderId="40" xfId="33" applyFont="1" applyFill="1" applyBorder="1" applyAlignment="1">
      <alignment horizontal="center" vertical="top" wrapText="1"/>
    </xf>
    <xf numFmtId="0" fontId="24" fillId="0" borderId="0" xfId="33" applyFont="1" applyBorder="1" applyAlignment="1">
      <alignment horizontal="left" vertical="center" wrapText="1"/>
    </xf>
    <xf numFmtId="0" fontId="34" fillId="9" borderId="29" xfId="33" applyFont="1" applyFill="1" applyBorder="1" applyAlignment="1">
      <alignment horizontal="center" vertical="center" wrapText="1"/>
    </xf>
    <xf numFmtId="0" fontId="35" fillId="10" borderId="29" xfId="33" applyFont="1" applyFill="1" applyBorder="1" applyAlignment="1">
      <alignment horizontal="center" vertical="top" wrapText="1"/>
    </xf>
    <xf numFmtId="0" fontId="35" fillId="10" borderId="57" xfId="33" applyFont="1" applyFill="1" applyBorder="1" applyAlignment="1">
      <alignment horizontal="center" vertical="top" wrapText="1"/>
    </xf>
    <xf numFmtId="0" fontId="24" fillId="0" borderId="16" xfId="33" applyFont="1" applyBorder="1" applyAlignment="1">
      <alignment horizontal="left" vertical="top" wrapText="1"/>
    </xf>
    <xf numFmtId="0" fontId="24" fillId="0" borderId="55" xfId="33" applyFont="1" applyBorder="1" applyAlignment="1">
      <alignment horizontal="left" vertical="top" wrapText="1"/>
    </xf>
    <xf numFmtId="0" fontId="34" fillId="9" borderId="46" xfId="33" applyFont="1" applyFill="1" applyBorder="1" applyAlignment="1">
      <alignment horizontal="center" vertical="top" wrapText="1"/>
    </xf>
    <xf numFmtId="0" fontId="34" fillId="9" borderId="60" xfId="33" applyFont="1" applyFill="1" applyBorder="1" applyAlignment="1">
      <alignment horizontal="center" vertical="top" wrapText="1"/>
    </xf>
    <xf numFmtId="0" fontId="29" fillId="0" borderId="27" xfId="33" applyFont="1" applyBorder="1" applyAlignment="1">
      <alignment horizontal="left" vertical="center" wrapText="1"/>
    </xf>
    <xf numFmtId="0" fontId="24" fillId="0" borderId="64" xfId="33" applyFont="1" applyFill="1" applyBorder="1" applyAlignment="1">
      <alignment horizontal="left" vertical="center" wrapText="1"/>
    </xf>
    <xf numFmtId="0" fontId="26" fillId="0" borderId="0" xfId="33" applyFont="1" applyBorder="1" applyAlignment="1">
      <alignment horizontal="center" vertical="center"/>
    </xf>
    <xf numFmtId="0" fontId="3" fillId="0" borderId="0" xfId="34" applyFont="1" applyAlignment="1">
      <alignment horizontal="right" wrapText="1"/>
    </xf>
    <xf numFmtId="0" fontId="24" fillId="0" borderId="0" xfId="33" applyFont="1" applyAlignment="1">
      <alignment horizontal="right" wrapText="1"/>
    </xf>
    <xf numFmtId="0" fontId="34" fillId="0" borderId="1" xfId="36" applyFont="1" applyBorder="1" applyAlignment="1">
      <alignment horizontal="center" vertical="center" wrapText="1"/>
    </xf>
    <xf numFmtId="0" fontId="9" fillId="0" borderId="0" xfId="36" applyFont="1" applyBorder="1" applyAlignment="1"/>
    <xf numFmtId="0" fontId="10" fillId="0" borderId="0" xfId="36" applyFont="1" applyBorder="1" applyAlignment="1"/>
    <xf numFmtId="0" fontId="39" fillId="0" borderId="0" xfId="36" applyFont="1" applyBorder="1" applyAlignment="1">
      <alignment horizontal="center" vertical="center"/>
    </xf>
    <xf numFmtId="0" fontId="34" fillId="0" borderId="1" xfId="36" applyFont="1" applyBorder="1" applyAlignment="1">
      <alignment vertical="center"/>
    </xf>
    <xf numFmtId="0" fontId="34" fillId="0" borderId="22" xfId="36" applyFont="1" applyBorder="1" applyAlignment="1">
      <alignment horizontal="center" vertical="center" wrapText="1"/>
    </xf>
    <xf numFmtId="0" fontId="34" fillId="0" borderId="1" xfId="36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4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14" fillId="0" borderId="14" xfId="0" applyFont="1" applyBorder="1" applyAlignment="1">
      <alignment horizontal="center" wrapText="1"/>
    </xf>
  </cellXfs>
  <cellStyles count="37">
    <cellStyle name="ConditionalStyle_1" xfId="1"/>
    <cellStyle name="Excel Built-in Normal" xfId="2"/>
    <cellStyle name="Normalny" xfId="0" builtinId="0"/>
    <cellStyle name="Normalny 10" xfId="3"/>
    <cellStyle name="Normalny 11" xfId="4"/>
    <cellStyle name="Normalny 12" xfId="5"/>
    <cellStyle name="Normalny 13" xfId="6"/>
    <cellStyle name="Normalny 14" xfId="7"/>
    <cellStyle name="Normalny 15" xfId="8"/>
    <cellStyle name="Normalny 16" xfId="9"/>
    <cellStyle name="Normalny 17" xfId="10"/>
    <cellStyle name="Normalny 18" xfId="11"/>
    <cellStyle name="Normalny 19" xfId="12"/>
    <cellStyle name="Normalny 2" xfId="13"/>
    <cellStyle name="Normalny 2 2" xfId="14"/>
    <cellStyle name="Normalny 20" xfId="15"/>
    <cellStyle name="Normalny 20 2" xfId="16"/>
    <cellStyle name="Normalny 21" xfId="17"/>
    <cellStyle name="Normalny 22" xfId="18"/>
    <cellStyle name="Normalny 23" xfId="32"/>
    <cellStyle name="Normalny 3" xfId="19"/>
    <cellStyle name="Normalny 3 2" xfId="20"/>
    <cellStyle name="Normalny 4" xfId="21"/>
    <cellStyle name="Normalny 4 2" xfId="22"/>
    <cellStyle name="Normalny 5" xfId="23"/>
    <cellStyle name="Normalny 5 2" xfId="24"/>
    <cellStyle name="Normalny 5 3" xfId="25"/>
    <cellStyle name="Normalny 5 3 2" xfId="26"/>
    <cellStyle name="Normalny 6" xfId="27"/>
    <cellStyle name="Normalny 7" xfId="28"/>
    <cellStyle name="Normalny 7 2" xfId="29"/>
    <cellStyle name="Normalny 8" xfId="30"/>
    <cellStyle name="Normalny 9" xfId="31"/>
    <cellStyle name="Normalny_załaczniki maj" xfId="33"/>
    <cellStyle name="Normalny_załączniki  nr 1,2,3,4,5,6,7,8,9,10,11  2008" xfId="36"/>
    <cellStyle name="Normalny_Załączniki budżet 2010" xfId="35"/>
    <cellStyle name="Normalny_Zeszyt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N18" sqref="N18"/>
    </sheetView>
  </sheetViews>
  <sheetFormatPr defaultRowHeight="15" x14ac:dyDescent="0.25"/>
  <cols>
    <col min="1" max="1" width="5.5703125" customWidth="1"/>
    <col min="2" max="2" width="10.42578125" customWidth="1"/>
    <col min="3" max="3" width="48.42578125" customWidth="1"/>
    <col min="4" max="4" width="18.140625" customWidth="1"/>
    <col min="5" max="5" width="18.7109375" customWidth="1"/>
  </cols>
  <sheetData>
    <row r="1" spans="1:6" x14ac:dyDescent="0.25">
      <c r="A1" s="439" t="s">
        <v>5</v>
      </c>
      <c r="B1" s="440"/>
      <c r="C1" s="440"/>
      <c r="D1" s="440"/>
      <c r="E1" s="440"/>
      <c r="F1" s="1"/>
    </row>
    <row r="2" spans="1:6" ht="26.25" customHeight="1" x14ac:dyDescent="0.25">
      <c r="A2" s="441" t="s">
        <v>161</v>
      </c>
      <c r="B2" s="440"/>
      <c r="C2" s="440"/>
      <c r="D2" s="440"/>
      <c r="E2" s="440"/>
      <c r="F2" s="1"/>
    </row>
    <row r="3" spans="1:6" ht="14.25" customHeight="1" x14ac:dyDescent="0.25">
      <c r="A3" s="442" t="s">
        <v>201</v>
      </c>
      <c r="B3" s="440"/>
      <c r="C3" s="440"/>
      <c r="D3" s="440"/>
      <c r="E3" s="440"/>
      <c r="F3" s="1"/>
    </row>
    <row r="4" spans="1:6" x14ac:dyDescent="0.25">
      <c r="A4" s="1"/>
      <c r="B4" s="1"/>
      <c r="C4" s="1"/>
      <c r="D4" s="3"/>
      <c r="E4" s="2"/>
      <c r="F4" s="1"/>
    </row>
    <row r="5" spans="1:6" x14ac:dyDescent="0.25">
      <c r="A5" s="1"/>
      <c r="B5" s="1"/>
      <c r="C5" s="1"/>
      <c r="D5" s="3"/>
      <c r="E5" s="2"/>
      <c r="F5" s="1"/>
    </row>
    <row r="6" spans="1:6" ht="15.75" x14ac:dyDescent="0.25">
      <c r="A6" s="445" t="s">
        <v>6</v>
      </c>
      <c r="B6" s="445"/>
      <c r="C6" s="445"/>
      <c r="D6" s="445"/>
      <c r="E6" s="445"/>
      <c r="F6" s="1"/>
    </row>
    <row r="7" spans="1:6" ht="15.75" x14ac:dyDescent="0.25">
      <c r="A7" s="446" t="s">
        <v>7</v>
      </c>
      <c r="B7" s="446"/>
      <c r="C7" s="446"/>
      <c r="D7" s="446"/>
      <c r="E7" s="446"/>
      <c r="F7" s="1"/>
    </row>
    <row r="8" spans="1:6" ht="15.75" x14ac:dyDescent="0.25">
      <c r="A8" s="447" t="s">
        <v>8</v>
      </c>
      <c r="B8" s="447"/>
      <c r="C8" s="447"/>
      <c r="D8" s="447"/>
      <c r="E8" s="447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ht="15.75" thickBot="1" x14ac:dyDescent="0.3">
      <c r="A12" s="1"/>
      <c r="B12" s="1"/>
      <c r="C12" s="1"/>
      <c r="D12" s="4"/>
      <c r="E12" s="4" t="s">
        <v>9</v>
      </c>
      <c r="F12" s="1"/>
    </row>
    <row r="13" spans="1:6" ht="15.75" thickBot="1" x14ac:dyDescent="0.3">
      <c r="A13" s="448" t="s">
        <v>1</v>
      </c>
      <c r="B13" s="449" t="s">
        <v>0</v>
      </c>
      <c r="C13" s="449" t="s">
        <v>10</v>
      </c>
      <c r="D13" s="450" t="s">
        <v>11</v>
      </c>
      <c r="E13" s="451" t="s">
        <v>12</v>
      </c>
      <c r="F13" s="1"/>
    </row>
    <row r="14" spans="1:6" ht="15.75" thickBot="1" x14ac:dyDescent="0.3">
      <c r="A14" s="448"/>
      <c r="B14" s="449"/>
      <c r="C14" s="449"/>
      <c r="D14" s="450"/>
      <c r="E14" s="451"/>
      <c r="F14" s="1"/>
    </row>
    <row r="15" spans="1:6" x14ac:dyDescent="0.25">
      <c r="A15" s="448"/>
      <c r="B15" s="449"/>
      <c r="C15" s="449"/>
      <c r="D15" s="450"/>
      <c r="E15" s="451"/>
      <c r="F15" s="1"/>
    </row>
    <row r="16" spans="1:6" ht="15.75" x14ac:dyDescent="0.25">
      <c r="A16" s="5" t="s">
        <v>2</v>
      </c>
      <c r="B16" s="6">
        <v>992</v>
      </c>
      <c r="C16" s="7" t="s">
        <v>13</v>
      </c>
      <c r="D16" s="8"/>
      <c r="E16" s="9">
        <v>419800</v>
      </c>
      <c r="F16" s="1"/>
    </row>
    <row r="17" spans="1:6" ht="15.75" x14ac:dyDescent="0.25">
      <c r="A17" s="5" t="s">
        <v>3</v>
      </c>
      <c r="B17" s="6">
        <v>992</v>
      </c>
      <c r="C17" s="7" t="s">
        <v>13</v>
      </c>
      <c r="D17" s="8"/>
      <c r="E17" s="9">
        <v>125000</v>
      </c>
      <c r="F17" s="1"/>
    </row>
    <row r="18" spans="1:6" ht="15.75" x14ac:dyDescent="0.25">
      <c r="A18" s="5" t="s">
        <v>4</v>
      </c>
      <c r="B18" s="6">
        <v>992</v>
      </c>
      <c r="C18" s="7" t="s">
        <v>13</v>
      </c>
      <c r="D18" s="8"/>
      <c r="E18" s="9">
        <v>265684.95</v>
      </c>
      <c r="F18" s="1"/>
    </row>
    <row r="19" spans="1:6" ht="15.75" x14ac:dyDescent="0.25">
      <c r="A19" s="10" t="s">
        <v>14</v>
      </c>
      <c r="B19" s="11">
        <v>992</v>
      </c>
      <c r="C19" s="7" t="s">
        <v>13</v>
      </c>
      <c r="D19" s="12"/>
      <c r="E19" s="13">
        <v>400000</v>
      </c>
      <c r="F19" s="1"/>
    </row>
    <row r="20" spans="1:6" ht="15.75" x14ac:dyDescent="0.25">
      <c r="A20" s="10" t="s">
        <v>15</v>
      </c>
      <c r="B20" s="11">
        <v>992</v>
      </c>
      <c r="C20" s="7" t="s">
        <v>13</v>
      </c>
      <c r="D20" s="12"/>
      <c r="E20" s="13">
        <v>137000</v>
      </c>
      <c r="F20" s="1"/>
    </row>
    <row r="21" spans="1:6" ht="15.75" x14ac:dyDescent="0.25">
      <c r="A21" s="10" t="s">
        <v>16</v>
      </c>
      <c r="B21" s="11">
        <v>992</v>
      </c>
      <c r="C21" s="7" t="s">
        <v>13</v>
      </c>
      <c r="D21" s="12"/>
      <c r="E21" s="13">
        <v>100000</v>
      </c>
      <c r="F21" s="1"/>
    </row>
    <row r="22" spans="1:6" ht="15.75" x14ac:dyDescent="0.25">
      <c r="A22" s="10" t="s">
        <v>17</v>
      </c>
      <c r="B22" s="11">
        <v>992</v>
      </c>
      <c r="C22" s="7" t="s">
        <v>13</v>
      </c>
      <c r="D22" s="12"/>
      <c r="E22" s="13">
        <v>469315.05</v>
      </c>
      <c r="F22" s="1"/>
    </row>
    <row r="23" spans="1:6" ht="28.5" x14ac:dyDescent="0.25">
      <c r="A23" s="10" t="s">
        <v>18</v>
      </c>
      <c r="B23" s="11">
        <v>931</v>
      </c>
      <c r="C23" s="14" t="s">
        <v>19</v>
      </c>
      <c r="D23" s="12">
        <v>3609950</v>
      </c>
      <c r="E23" s="13"/>
      <c r="F23" s="1"/>
    </row>
    <row r="24" spans="1:6" ht="28.5" x14ac:dyDescent="0.25">
      <c r="A24" s="10" t="s">
        <v>22</v>
      </c>
      <c r="B24" s="11">
        <v>950</v>
      </c>
      <c r="C24" s="14" t="s">
        <v>23</v>
      </c>
      <c r="D24" s="12">
        <v>677777.53</v>
      </c>
      <c r="E24" s="13"/>
      <c r="F24" s="1"/>
    </row>
    <row r="25" spans="1:6" ht="15.75" x14ac:dyDescent="0.25">
      <c r="A25" s="15"/>
      <c r="B25" s="16"/>
      <c r="C25" s="17" t="s">
        <v>20</v>
      </c>
      <c r="D25" s="18">
        <f>D23+D24</f>
        <v>4287727.53</v>
      </c>
      <c r="E25" s="19">
        <f>SUM(E16:E23)</f>
        <v>1916800</v>
      </c>
      <c r="F25" s="1"/>
    </row>
    <row r="26" spans="1:6" ht="15" customHeight="1" thickBot="1" x14ac:dyDescent="0.3">
      <c r="A26" s="20"/>
      <c r="B26" s="21"/>
      <c r="C26" s="22" t="s">
        <v>21</v>
      </c>
      <c r="D26" s="443">
        <f>D25-E25</f>
        <v>2370927.5300000003</v>
      </c>
      <c r="E26" s="444"/>
      <c r="F26" s="1"/>
    </row>
  </sheetData>
  <mergeCells count="12">
    <mergeCell ref="A1:E1"/>
    <mergeCell ref="A2:E2"/>
    <mergeCell ref="A3:E3"/>
    <mergeCell ref="D26:E26"/>
    <mergeCell ref="A6:E6"/>
    <mergeCell ref="A7:E7"/>
    <mergeCell ref="A8:E8"/>
    <mergeCell ref="A13:A15"/>
    <mergeCell ref="B13:B15"/>
    <mergeCell ref="C13:C15"/>
    <mergeCell ref="D13:D15"/>
    <mergeCell ref="E13:E15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selection activeCell="F10" sqref="F10"/>
    </sheetView>
  </sheetViews>
  <sheetFormatPr defaultRowHeight="15" x14ac:dyDescent="0.25"/>
  <cols>
    <col min="4" max="4" width="27.5703125" customWidth="1"/>
    <col min="5" max="10" width="14.7109375" customWidth="1"/>
  </cols>
  <sheetData>
    <row r="1" spans="1:10" x14ac:dyDescent="0.25">
      <c r="A1" t="s">
        <v>202</v>
      </c>
    </row>
    <row r="2" spans="1:10" x14ac:dyDescent="0.25">
      <c r="A2" t="s">
        <v>62</v>
      </c>
    </row>
    <row r="3" spans="1:10" x14ac:dyDescent="0.25">
      <c r="A3" t="s">
        <v>63</v>
      </c>
    </row>
    <row r="4" spans="1:10" x14ac:dyDescent="0.25">
      <c r="A4" s="23" t="s">
        <v>24</v>
      </c>
    </row>
    <row r="5" spans="1:10" x14ac:dyDescent="0.25">
      <c r="A5" s="458" t="s">
        <v>25</v>
      </c>
      <c r="B5" s="458" t="s">
        <v>26</v>
      </c>
      <c r="C5" s="458" t="s">
        <v>0</v>
      </c>
      <c r="D5" s="458" t="s">
        <v>27</v>
      </c>
      <c r="E5" s="452" t="s">
        <v>28</v>
      </c>
      <c r="F5" s="453"/>
      <c r="G5" s="454"/>
      <c r="H5" s="452" t="s">
        <v>29</v>
      </c>
      <c r="I5" s="453"/>
      <c r="J5" s="454"/>
    </row>
    <row r="6" spans="1:10" ht="30" x14ac:dyDescent="0.25">
      <c r="A6" s="459"/>
      <c r="B6" s="459"/>
      <c r="C6" s="459"/>
      <c r="D6" s="459"/>
      <c r="E6" s="24" t="s">
        <v>30</v>
      </c>
      <c r="F6" s="24" t="s">
        <v>31</v>
      </c>
      <c r="G6" s="25" t="s">
        <v>32</v>
      </c>
      <c r="H6" s="24"/>
      <c r="I6" s="24"/>
      <c r="J6" s="24" t="s">
        <v>33</v>
      </c>
    </row>
    <row r="7" spans="1:10" ht="16.5" customHeight="1" x14ac:dyDescent="0.25">
      <c r="A7" s="26">
        <v>801</v>
      </c>
      <c r="B7" s="26"/>
      <c r="C7" s="26"/>
      <c r="D7" s="27" t="s">
        <v>35</v>
      </c>
      <c r="E7" s="28">
        <f>E8+E11</f>
        <v>597792</v>
      </c>
      <c r="F7" s="28">
        <f t="shared" ref="F7:J7" si="0">F8+F11</f>
        <v>0</v>
      </c>
      <c r="G7" s="28">
        <f t="shared" si="0"/>
        <v>597792</v>
      </c>
      <c r="H7" s="28">
        <f t="shared" si="0"/>
        <v>597792</v>
      </c>
      <c r="I7" s="28">
        <f t="shared" si="0"/>
        <v>0</v>
      </c>
      <c r="J7" s="28">
        <f t="shared" si="0"/>
        <v>597792</v>
      </c>
    </row>
    <row r="8" spans="1:10" ht="29.25" customHeight="1" x14ac:dyDescent="0.25">
      <c r="A8" s="29"/>
      <c r="B8" s="26">
        <v>80103</v>
      </c>
      <c r="C8" s="26"/>
      <c r="D8" s="27" t="s">
        <v>36</v>
      </c>
      <c r="E8" s="28">
        <f>E9</f>
        <v>63228</v>
      </c>
      <c r="F8" s="28">
        <f t="shared" ref="F8:G8" si="1">F9</f>
        <v>0</v>
      </c>
      <c r="G8" s="28">
        <f t="shared" si="1"/>
        <v>63228</v>
      </c>
      <c r="H8" s="28">
        <f>H10</f>
        <v>63228</v>
      </c>
      <c r="I8" s="28">
        <f t="shared" ref="I8:J8" si="2">I10</f>
        <v>0</v>
      </c>
      <c r="J8" s="28">
        <f t="shared" si="2"/>
        <v>63228</v>
      </c>
    </row>
    <row r="9" spans="1:10" ht="45.75" customHeight="1" x14ac:dyDescent="0.25">
      <c r="A9" s="29"/>
      <c r="B9" s="29"/>
      <c r="C9" s="29">
        <v>2030</v>
      </c>
      <c r="D9" s="30" t="s">
        <v>37</v>
      </c>
      <c r="E9" s="31">
        <v>63228</v>
      </c>
      <c r="F9" s="31"/>
      <c r="G9" s="31">
        <f>E9+F9</f>
        <v>63228</v>
      </c>
      <c r="H9" s="31"/>
      <c r="I9" s="31"/>
      <c r="J9" s="29"/>
    </row>
    <row r="10" spans="1:10" ht="27.75" customHeight="1" x14ac:dyDescent="0.25">
      <c r="A10" s="29"/>
      <c r="B10" s="29"/>
      <c r="C10" s="29">
        <v>4010</v>
      </c>
      <c r="D10" s="30" t="s">
        <v>38</v>
      </c>
      <c r="E10" s="29"/>
      <c r="F10" s="31"/>
      <c r="G10" s="31"/>
      <c r="H10" s="31">
        <v>63228</v>
      </c>
      <c r="I10" s="31"/>
      <c r="J10" s="31">
        <f>H10+I10</f>
        <v>63228</v>
      </c>
    </row>
    <row r="11" spans="1:10" ht="15" customHeight="1" x14ac:dyDescent="0.25">
      <c r="A11" s="29"/>
      <c r="B11" s="26">
        <v>80104</v>
      </c>
      <c r="C11" s="26"/>
      <c r="D11" s="27" t="s">
        <v>39</v>
      </c>
      <c r="E11" s="28">
        <f>E12</f>
        <v>534564</v>
      </c>
      <c r="F11" s="28">
        <f t="shared" ref="F11:G11" si="3">F12</f>
        <v>0</v>
      </c>
      <c r="G11" s="28">
        <f t="shared" si="3"/>
        <v>534564</v>
      </c>
      <c r="H11" s="28">
        <f>H13</f>
        <v>534564</v>
      </c>
      <c r="I11" s="28">
        <f t="shared" ref="I11:J11" si="4">I13</f>
        <v>0</v>
      </c>
      <c r="J11" s="28">
        <f t="shared" si="4"/>
        <v>534564</v>
      </c>
    </row>
    <row r="12" spans="1:10" ht="46.5" customHeight="1" x14ac:dyDescent="0.25">
      <c r="A12" s="29"/>
      <c r="B12" s="29"/>
      <c r="C12" s="29">
        <v>2030</v>
      </c>
      <c r="D12" s="30" t="s">
        <v>37</v>
      </c>
      <c r="E12" s="31">
        <v>534564</v>
      </c>
      <c r="F12" s="31"/>
      <c r="G12" s="31">
        <f>E12+F12</f>
        <v>534564</v>
      </c>
      <c r="H12" s="31"/>
      <c r="I12" s="31"/>
      <c r="J12" s="29"/>
    </row>
    <row r="13" spans="1:10" ht="25.5" customHeight="1" x14ac:dyDescent="0.25">
      <c r="A13" s="29"/>
      <c r="B13" s="29"/>
      <c r="C13" s="29">
        <v>4010</v>
      </c>
      <c r="D13" s="30" t="s">
        <v>38</v>
      </c>
      <c r="E13" s="29"/>
      <c r="F13" s="31"/>
      <c r="G13" s="31"/>
      <c r="H13" s="31">
        <v>534564</v>
      </c>
      <c r="I13" s="31"/>
      <c r="J13" s="31">
        <f>H13+I13</f>
        <v>534564</v>
      </c>
    </row>
    <row r="14" spans="1:10" ht="17.25" customHeight="1" x14ac:dyDescent="0.25">
      <c r="A14" s="26">
        <v>852</v>
      </c>
      <c r="B14" s="26"/>
      <c r="C14" s="26"/>
      <c r="D14" s="27" t="s">
        <v>40</v>
      </c>
      <c r="E14" s="28">
        <f>E15+E18+E21+E37+E40+E24</f>
        <v>730113.29</v>
      </c>
      <c r="F14" s="28">
        <f t="shared" ref="F14:J14" si="5">F15+F18+F21+F37+F40+F24</f>
        <v>0</v>
      </c>
      <c r="G14" s="28">
        <f t="shared" si="5"/>
        <v>730113.29</v>
      </c>
      <c r="H14" s="28">
        <f t="shared" si="5"/>
        <v>730113.29</v>
      </c>
      <c r="I14" s="28">
        <f t="shared" si="5"/>
        <v>0</v>
      </c>
      <c r="J14" s="28">
        <f t="shared" si="5"/>
        <v>730113.29</v>
      </c>
    </row>
    <row r="15" spans="1:10" ht="119.25" customHeight="1" x14ac:dyDescent="0.25">
      <c r="A15" s="29"/>
      <c r="B15" s="26">
        <v>85213</v>
      </c>
      <c r="C15" s="26"/>
      <c r="D15" s="27" t="s">
        <v>41</v>
      </c>
      <c r="E15" s="28">
        <f>E16</f>
        <v>52783</v>
      </c>
      <c r="F15" s="28">
        <f t="shared" ref="F15:G15" si="6">F16</f>
        <v>0</v>
      </c>
      <c r="G15" s="28">
        <f t="shared" si="6"/>
        <v>52783</v>
      </c>
      <c r="H15" s="28">
        <f>H17</f>
        <v>52783</v>
      </c>
      <c r="I15" s="28">
        <f t="shared" ref="I15:J15" si="7">I17</f>
        <v>0</v>
      </c>
      <c r="J15" s="28">
        <f t="shared" si="7"/>
        <v>52783</v>
      </c>
    </row>
    <row r="16" spans="1:10" ht="57.75" customHeight="1" x14ac:dyDescent="0.25">
      <c r="A16" s="29"/>
      <c r="B16" s="29"/>
      <c r="C16" s="29">
        <v>2030</v>
      </c>
      <c r="D16" s="30" t="s">
        <v>37</v>
      </c>
      <c r="E16" s="31">
        <v>52783</v>
      </c>
      <c r="F16" s="31"/>
      <c r="G16" s="31">
        <f>E16+F16</f>
        <v>52783</v>
      </c>
      <c r="H16" s="31"/>
      <c r="I16" s="31"/>
      <c r="J16" s="29"/>
    </row>
    <row r="17" spans="1:10" ht="33" customHeight="1" x14ac:dyDescent="0.25">
      <c r="A17" s="29"/>
      <c r="B17" s="29"/>
      <c r="C17" s="29">
        <v>4130</v>
      </c>
      <c r="D17" s="30" t="s">
        <v>42</v>
      </c>
      <c r="E17" s="29"/>
      <c r="F17" s="31"/>
      <c r="G17" s="31"/>
      <c r="H17" s="31">
        <v>52783</v>
      </c>
      <c r="I17" s="31"/>
      <c r="J17" s="31">
        <f>H17+I17</f>
        <v>52783</v>
      </c>
    </row>
    <row r="18" spans="1:10" ht="63.75" customHeight="1" x14ac:dyDescent="0.25">
      <c r="A18" s="29"/>
      <c r="B18" s="26">
        <v>85214</v>
      </c>
      <c r="C18" s="26"/>
      <c r="D18" s="27" t="s">
        <v>43</v>
      </c>
      <c r="E18" s="28">
        <f>E19</f>
        <v>85440</v>
      </c>
      <c r="F18" s="28">
        <f t="shared" ref="F18:G18" si="8">F19</f>
        <v>0</v>
      </c>
      <c r="G18" s="28">
        <f t="shared" si="8"/>
        <v>85440</v>
      </c>
      <c r="H18" s="28">
        <f>H20</f>
        <v>85440</v>
      </c>
      <c r="I18" s="28">
        <f t="shared" ref="I18:J18" si="9">I20</f>
        <v>0</v>
      </c>
      <c r="J18" s="28">
        <f t="shared" si="9"/>
        <v>85440</v>
      </c>
    </row>
    <row r="19" spans="1:10" ht="64.5" customHeight="1" x14ac:dyDescent="0.25">
      <c r="A19" s="29"/>
      <c r="B19" s="29"/>
      <c r="C19" s="29">
        <v>2030</v>
      </c>
      <c r="D19" s="30" t="s">
        <v>37</v>
      </c>
      <c r="E19" s="31">
        <v>85440</v>
      </c>
      <c r="F19" s="31"/>
      <c r="G19" s="31">
        <f>E19+F19</f>
        <v>85440</v>
      </c>
      <c r="H19" s="31"/>
      <c r="I19" s="31"/>
      <c r="J19" s="29"/>
    </row>
    <row r="20" spans="1:10" ht="18.75" customHeight="1" x14ac:dyDescent="0.25">
      <c r="A20" s="29"/>
      <c r="B20" s="29"/>
      <c r="C20" s="29">
        <v>3110</v>
      </c>
      <c r="D20" s="30" t="s">
        <v>44</v>
      </c>
      <c r="E20" s="29"/>
      <c r="F20" s="31"/>
      <c r="G20" s="31"/>
      <c r="H20" s="31">
        <v>85440</v>
      </c>
      <c r="I20" s="31"/>
      <c r="J20" s="31">
        <f>H20+I20</f>
        <v>85440</v>
      </c>
    </row>
    <row r="21" spans="1:10" ht="20.25" customHeight="1" x14ac:dyDescent="0.25">
      <c r="A21" s="29"/>
      <c r="B21" s="430">
        <v>85216</v>
      </c>
      <c r="C21" s="430"/>
      <c r="D21" s="431" t="s">
        <v>45</v>
      </c>
      <c r="E21" s="432">
        <f>E22</f>
        <v>306530</v>
      </c>
      <c r="F21" s="432">
        <f t="shared" ref="F21:G21" si="10">F22</f>
        <v>0</v>
      </c>
      <c r="G21" s="432">
        <f t="shared" si="10"/>
        <v>306530</v>
      </c>
      <c r="H21" s="432">
        <f>H23</f>
        <v>306530</v>
      </c>
      <c r="I21" s="432">
        <f t="shared" ref="I21:J21" si="11">I23</f>
        <v>0</v>
      </c>
      <c r="J21" s="432">
        <f t="shared" si="11"/>
        <v>306530</v>
      </c>
    </row>
    <row r="22" spans="1:10" ht="57" customHeight="1" x14ac:dyDescent="0.25">
      <c r="A22" s="29"/>
      <c r="B22" s="433"/>
      <c r="C22" s="433">
        <v>2030</v>
      </c>
      <c r="D22" s="434" t="s">
        <v>37</v>
      </c>
      <c r="E22" s="435">
        <v>306530</v>
      </c>
      <c r="F22" s="435"/>
      <c r="G22" s="435">
        <f>E22+F22</f>
        <v>306530</v>
      </c>
      <c r="H22" s="435"/>
      <c r="I22" s="435"/>
      <c r="J22" s="433"/>
    </row>
    <row r="23" spans="1:10" ht="22.5" customHeight="1" x14ac:dyDescent="0.25">
      <c r="A23" s="29"/>
      <c r="B23" s="29"/>
      <c r="C23" s="29">
        <v>3110</v>
      </c>
      <c r="D23" s="30" t="s">
        <v>44</v>
      </c>
      <c r="E23" s="29"/>
      <c r="F23" s="31"/>
      <c r="G23" s="31"/>
      <c r="H23" s="31">
        <v>306530</v>
      </c>
      <c r="I23" s="31"/>
      <c r="J23" s="31">
        <f>H23+I23</f>
        <v>306530</v>
      </c>
    </row>
    <row r="24" spans="1:10" ht="18.75" customHeight="1" x14ac:dyDescent="0.25">
      <c r="A24" s="29"/>
      <c r="B24" s="26">
        <v>85219</v>
      </c>
      <c r="C24" s="26"/>
      <c r="D24" s="27" t="s">
        <v>46</v>
      </c>
      <c r="E24" s="28">
        <f>E25</f>
        <v>164386</v>
      </c>
      <c r="F24" s="28">
        <f t="shared" ref="F24:G24" si="12">F25</f>
        <v>0</v>
      </c>
      <c r="G24" s="28">
        <f t="shared" si="12"/>
        <v>164386</v>
      </c>
      <c r="H24" s="28">
        <f>H26+H27+H28+H29+H30+H32+H33+H34+H35+H36+H31</f>
        <v>164386</v>
      </c>
      <c r="I24" s="28">
        <f t="shared" ref="I24:J24" si="13">I26+I27+I28+I29+I30+I32+I33+I34+I35+I36+I31</f>
        <v>0</v>
      </c>
      <c r="J24" s="28">
        <f t="shared" si="13"/>
        <v>164386</v>
      </c>
    </row>
    <row r="25" spans="1:10" ht="44.25" customHeight="1" x14ac:dyDescent="0.25">
      <c r="A25" s="29"/>
      <c r="B25" s="29"/>
      <c r="C25" s="29">
        <v>2030</v>
      </c>
      <c r="D25" s="30" t="s">
        <v>37</v>
      </c>
      <c r="E25" s="31">
        <v>164386</v>
      </c>
      <c r="F25" s="31"/>
      <c r="G25" s="31">
        <f>E25+F25</f>
        <v>164386</v>
      </c>
      <c r="H25" s="31"/>
      <c r="I25" s="31"/>
      <c r="J25" s="29"/>
    </row>
    <row r="26" spans="1:10" ht="32.25" customHeight="1" x14ac:dyDescent="0.25">
      <c r="A26" s="29"/>
      <c r="B26" s="29"/>
      <c r="C26" s="29">
        <v>3020</v>
      </c>
      <c r="D26" s="30" t="s">
        <v>47</v>
      </c>
      <c r="E26" s="29"/>
      <c r="F26" s="31"/>
      <c r="G26" s="31"/>
      <c r="H26" s="31">
        <v>1000</v>
      </c>
      <c r="I26" s="31"/>
      <c r="J26" s="31">
        <f>H26+I26</f>
        <v>1000</v>
      </c>
    </row>
    <row r="27" spans="1:10" ht="26.25" customHeight="1" x14ac:dyDescent="0.25">
      <c r="A27" s="29"/>
      <c r="B27" s="29"/>
      <c r="C27" s="29">
        <v>4010</v>
      </c>
      <c r="D27" s="30" t="s">
        <v>38</v>
      </c>
      <c r="E27" s="29"/>
      <c r="F27" s="31"/>
      <c r="G27" s="31"/>
      <c r="H27" s="31">
        <v>88000</v>
      </c>
      <c r="I27" s="31"/>
      <c r="J27" s="31">
        <f t="shared" ref="J27:J36" si="14">H27+I27</f>
        <v>88000</v>
      </c>
    </row>
    <row r="28" spans="1:10" ht="29.25" customHeight="1" x14ac:dyDescent="0.25">
      <c r="A28" s="29"/>
      <c r="B28" s="29"/>
      <c r="C28" s="29">
        <v>4040</v>
      </c>
      <c r="D28" s="30" t="s">
        <v>48</v>
      </c>
      <c r="E28" s="29"/>
      <c r="F28" s="31"/>
      <c r="G28" s="31"/>
      <c r="H28" s="31">
        <v>20500</v>
      </c>
      <c r="I28" s="31"/>
      <c r="J28" s="31">
        <f t="shared" si="14"/>
        <v>20500</v>
      </c>
    </row>
    <row r="29" spans="1:10" ht="27.75" customHeight="1" x14ac:dyDescent="0.25">
      <c r="A29" s="29"/>
      <c r="B29" s="29"/>
      <c r="C29" s="29">
        <v>4110</v>
      </c>
      <c r="D29" s="30" t="s">
        <v>49</v>
      </c>
      <c r="E29" s="29"/>
      <c r="F29" s="31"/>
      <c r="G29" s="31"/>
      <c r="H29" s="31">
        <v>18860</v>
      </c>
      <c r="I29" s="31"/>
      <c r="J29" s="31">
        <f t="shared" si="14"/>
        <v>18860</v>
      </c>
    </row>
    <row r="30" spans="1:10" ht="44.25" customHeight="1" x14ac:dyDescent="0.25">
      <c r="A30" s="29"/>
      <c r="B30" s="29"/>
      <c r="C30" s="29">
        <v>4120</v>
      </c>
      <c r="D30" s="30" t="s">
        <v>50</v>
      </c>
      <c r="E30" s="29"/>
      <c r="F30" s="31"/>
      <c r="G30" s="31"/>
      <c r="H30" s="31">
        <v>2256</v>
      </c>
      <c r="I30" s="31"/>
      <c r="J30" s="31">
        <f t="shared" si="14"/>
        <v>2256</v>
      </c>
    </row>
    <row r="31" spans="1:10" ht="21" customHeight="1" x14ac:dyDescent="0.25">
      <c r="A31" s="29"/>
      <c r="B31" s="29"/>
      <c r="C31" s="29">
        <v>4170</v>
      </c>
      <c r="D31" s="30" t="s">
        <v>51</v>
      </c>
      <c r="E31" s="29"/>
      <c r="F31" s="31"/>
      <c r="G31" s="31"/>
      <c r="H31" s="31">
        <v>7000</v>
      </c>
      <c r="I31" s="31"/>
      <c r="J31" s="31">
        <f t="shared" si="14"/>
        <v>7000</v>
      </c>
    </row>
    <row r="32" spans="1:10" ht="27.75" customHeight="1" x14ac:dyDescent="0.25">
      <c r="A32" s="29"/>
      <c r="B32" s="29"/>
      <c r="C32" s="29">
        <v>4210</v>
      </c>
      <c r="D32" s="30" t="s">
        <v>52</v>
      </c>
      <c r="E32" s="29"/>
      <c r="F32" s="31"/>
      <c r="G32" s="31"/>
      <c r="H32" s="31">
        <v>4000</v>
      </c>
      <c r="I32" s="31"/>
      <c r="J32" s="31">
        <f t="shared" si="14"/>
        <v>4000</v>
      </c>
    </row>
    <row r="33" spans="1:10" ht="21" customHeight="1" x14ac:dyDescent="0.25">
      <c r="A33" s="29"/>
      <c r="B33" s="29"/>
      <c r="C33" s="29">
        <v>4260</v>
      </c>
      <c r="D33" s="30" t="s">
        <v>53</v>
      </c>
      <c r="E33" s="29"/>
      <c r="F33" s="31"/>
      <c r="G33" s="31"/>
      <c r="H33" s="31">
        <v>2000</v>
      </c>
      <c r="I33" s="31"/>
      <c r="J33" s="31">
        <f t="shared" si="14"/>
        <v>2000</v>
      </c>
    </row>
    <row r="34" spans="1:10" ht="22.5" customHeight="1" x14ac:dyDescent="0.25">
      <c r="A34" s="29"/>
      <c r="B34" s="29"/>
      <c r="C34" s="29">
        <v>4300</v>
      </c>
      <c r="D34" s="30" t="s">
        <v>34</v>
      </c>
      <c r="E34" s="29"/>
      <c r="F34" s="31"/>
      <c r="G34" s="31"/>
      <c r="H34" s="31">
        <v>10000</v>
      </c>
      <c r="I34" s="31"/>
      <c r="J34" s="31">
        <f t="shared" si="14"/>
        <v>10000</v>
      </c>
    </row>
    <row r="35" spans="1:10" ht="31.5" customHeight="1" x14ac:dyDescent="0.25">
      <c r="A35" s="29"/>
      <c r="B35" s="29"/>
      <c r="C35" s="29">
        <v>4440</v>
      </c>
      <c r="D35" s="30" t="s">
        <v>54</v>
      </c>
      <c r="E35" s="29"/>
      <c r="F35" s="31"/>
      <c r="G35" s="31"/>
      <c r="H35" s="31">
        <v>8770</v>
      </c>
      <c r="I35" s="31"/>
      <c r="J35" s="31">
        <f t="shared" si="14"/>
        <v>8770</v>
      </c>
    </row>
    <row r="36" spans="1:10" ht="43.5" customHeight="1" x14ac:dyDescent="0.25">
      <c r="A36" s="29"/>
      <c r="B36" s="29"/>
      <c r="C36" s="29">
        <v>4700</v>
      </c>
      <c r="D36" s="30" t="s">
        <v>55</v>
      </c>
      <c r="E36" s="29"/>
      <c r="F36" s="31"/>
      <c r="G36" s="31"/>
      <c r="H36" s="31">
        <v>2000</v>
      </c>
      <c r="I36" s="31"/>
      <c r="J36" s="31">
        <f t="shared" si="14"/>
        <v>2000</v>
      </c>
    </row>
    <row r="37" spans="1:10" ht="18" customHeight="1" x14ac:dyDescent="0.25">
      <c r="A37" s="32"/>
      <c r="B37" s="33">
        <v>85230</v>
      </c>
      <c r="C37" s="34"/>
      <c r="D37" s="35" t="s">
        <v>56</v>
      </c>
      <c r="E37" s="28">
        <f>E38</f>
        <v>115974.29</v>
      </c>
      <c r="F37" s="28">
        <f t="shared" ref="F37:G37" si="15">F38</f>
        <v>0</v>
      </c>
      <c r="G37" s="28">
        <f t="shared" si="15"/>
        <v>115974.29</v>
      </c>
      <c r="H37" s="28">
        <f>H39</f>
        <v>115974.29</v>
      </c>
      <c r="I37" s="28">
        <f t="shared" ref="I37:J37" si="16">I39</f>
        <v>0</v>
      </c>
      <c r="J37" s="28">
        <f t="shared" si="16"/>
        <v>115974.29</v>
      </c>
    </row>
    <row r="38" spans="1:10" ht="56.25" customHeight="1" x14ac:dyDescent="0.25">
      <c r="A38" s="32"/>
      <c r="B38" s="29"/>
      <c r="C38" s="36">
        <v>2030</v>
      </c>
      <c r="D38" s="30" t="s">
        <v>37</v>
      </c>
      <c r="E38" s="31">
        <v>115974.29</v>
      </c>
      <c r="F38" s="31"/>
      <c r="G38" s="31">
        <f>E38+F38</f>
        <v>115974.29</v>
      </c>
      <c r="H38" s="31"/>
      <c r="I38" s="31"/>
      <c r="J38" s="31"/>
    </row>
    <row r="39" spans="1:10" ht="25.5" customHeight="1" x14ac:dyDescent="0.25">
      <c r="A39" s="32"/>
      <c r="B39" s="29"/>
      <c r="C39" s="29">
        <v>3110</v>
      </c>
      <c r="D39" s="30" t="s">
        <v>44</v>
      </c>
      <c r="E39" s="31"/>
      <c r="F39" s="31"/>
      <c r="G39" s="31"/>
      <c r="H39" s="31">
        <v>115974.29</v>
      </c>
      <c r="I39" s="31"/>
      <c r="J39" s="31">
        <f>H39+I39</f>
        <v>115974.29</v>
      </c>
    </row>
    <row r="40" spans="1:10" ht="22.5" customHeight="1" x14ac:dyDescent="0.25">
      <c r="A40" s="32"/>
      <c r="B40" s="26">
        <v>85295</v>
      </c>
      <c r="C40" s="29"/>
      <c r="D40" s="27" t="s">
        <v>57</v>
      </c>
      <c r="E40" s="28">
        <f>E41</f>
        <v>5000</v>
      </c>
      <c r="F40" s="28">
        <f t="shared" ref="F40:G40" si="17">F41</f>
        <v>0</v>
      </c>
      <c r="G40" s="28">
        <f t="shared" si="17"/>
        <v>5000</v>
      </c>
      <c r="H40" s="28">
        <f>H42</f>
        <v>5000</v>
      </c>
      <c r="I40" s="28">
        <f t="shared" ref="I40:J40" si="18">I42</f>
        <v>0</v>
      </c>
      <c r="J40" s="28">
        <f t="shared" si="18"/>
        <v>5000</v>
      </c>
    </row>
    <row r="41" spans="1:10" ht="48.75" customHeight="1" x14ac:dyDescent="0.25">
      <c r="A41" s="32"/>
      <c r="B41" s="29"/>
      <c r="C41" s="29">
        <v>2030</v>
      </c>
      <c r="D41" s="30" t="s">
        <v>37</v>
      </c>
      <c r="E41" s="31">
        <v>5000</v>
      </c>
      <c r="F41" s="31"/>
      <c r="G41" s="31">
        <f>E41+F41</f>
        <v>5000</v>
      </c>
      <c r="H41" s="31"/>
      <c r="I41" s="31"/>
      <c r="J41" s="31"/>
    </row>
    <row r="42" spans="1:10" ht="28.5" customHeight="1" x14ac:dyDescent="0.25">
      <c r="A42" s="32"/>
      <c r="B42" s="29"/>
      <c r="C42" s="29">
        <v>4210</v>
      </c>
      <c r="D42" s="30" t="s">
        <v>52</v>
      </c>
      <c r="E42" s="31"/>
      <c r="F42" s="31"/>
      <c r="G42" s="31"/>
      <c r="H42" s="31">
        <v>5000</v>
      </c>
      <c r="I42" s="31"/>
      <c r="J42" s="31">
        <f>H42+I42</f>
        <v>5000</v>
      </c>
    </row>
    <row r="43" spans="1:10" ht="29.25" customHeight="1" x14ac:dyDescent="0.25">
      <c r="A43" s="33">
        <v>854</v>
      </c>
      <c r="B43" s="26"/>
      <c r="C43" s="26"/>
      <c r="D43" s="27" t="s">
        <v>58</v>
      </c>
      <c r="E43" s="28">
        <f>E44</f>
        <v>147512</v>
      </c>
      <c r="F43" s="28">
        <f t="shared" ref="F43:J44" si="19">F44</f>
        <v>0</v>
      </c>
      <c r="G43" s="28">
        <f t="shared" si="19"/>
        <v>147512</v>
      </c>
      <c r="H43" s="28">
        <f t="shared" si="19"/>
        <v>147512</v>
      </c>
      <c r="I43" s="28">
        <f t="shared" si="19"/>
        <v>0</v>
      </c>
      <c r="J43" s="28">
        <f t="shared" si="19"/>
        <v>147512</v>
      </c>
    </row>
    <row r="44" spans="1:10" ht="36.75" customHeight="1" x14ac:dyDescent="0.25">
      <c r="A44" s="32"/>
      <c r="B44" s="29">
        <v>85415</v>
      </c>
      <c r="C44" s="29"/>
      <c r="D44" s="30" t="s">
        <v>59</v>
      </c>
      <c r="E44" s="31">
        <f>E45</f>
        <v>147512</v>
      </c>
      <c r="F44" s="31">
        <f t="shared" si="19"/>
        <v>0</v>
      </c>
      <c r="G44" s="31">
        <f t="shared" si="19"/>
        <v>147512</v>
      </c>
      <c r="H44" s="31">
        <f>H46</f>
        <v>147512</v>
      </c>
      <c r="I44" s="31">
        <f t="shared" ref="I44:J44" si="20">I46</f>
        <v>0</v>
      </c>
      <c r="J44" s="31">
        <f t="shared" si="20"/>
        <v>147512</v>
      </c>
    </row>
    <row r="45" spans="1:10" ht="47.25" customHeight="1" x14ac:dyDescent="0.25">
      <c r="A45" s="32"/>
      <c r="B45" s="29"/>
      <c r="C45" s="29">
        <v>2030</v>
      </c>
      <c r="D45" s="30" t="s">
        <v>37</v>
      </c>
      <c r="E45" s="31">
        <v>147512</v>
      </c>
      <c r="F45" s="31"/>
      <c r="G45" s="31">
        <f>E45+F45</f>
        <v>147512</v>
      </c>
      <c r="H45" s="31"/>
      <c r="I45" s="31"/>
      <c r="J45" s="31"/>
    </row>
    <row r="46" spans="1:10" ht="29.25" customHeight="1" x14ac:dyDescent="0.25">
      <c r="A46" s="29"/>
      <c r="B46" s="29"/>
      <c r="C46" s="29">
        <v>3240</v>
      </c>
      <c r="D46" s="30" t="s">
        <v>60</v>
      </c>
      <c r="E46" s="31"/>
      <c r="F46" s="31"/>
      <c r="G46" s="31"/>
      <c r="H46" s="31">
        <v>147512</v>
      </c>
      <c r="I46" s="31"/>
      <c r="J46" s="31">
        <f>H46+I46</f>
        <v>147512</v>
      </c>
    </row>
    <row r="47" spans="1:10" x14ac:dyDescent="0.25">
      <c r="A47" s="455" t="s">
        <v>61</v>
      </c>
      <c r="B47" s="456"/>
      <c r="C47" s="456"/>
      <c r="D47" s="457"/>
      <c r="E47" s="37">
        <f>E7+E14+E43</f>
        <v>1475417.29</v>
      </c>
      <c r="F47" s="37">
        <f t="shared" ref="F47:J47" si="21">F7+F14+F43</f>
        <v>0</v>
      </c>
      <c r="G47" s="37">
        <f t="shared" si="21"/>
        <v>1475417.29</v>
      </c>
      <c r="H47" s="37">
        <f t="shared" si="21"/>
        <v>1475417.29</v>
      </c>
      <c r="I47" s="37">
        <f t="shared" si="21"/>
        <v>0</v>
      </c>
      <c r="J47" s="37">
        <f t="shared" si="21"/>
        <v>1475417.29</v>
      </c>
    </row>
  </sheetData>
  <mergeCells count="7">
    <mergeCell ref="E5:G5"/>
    <mergeCell ref="H5:J5"/>
    <mergeCell ref="A47:D47"/>
    <mergeCell ref="A5:A6"/>
    <mergeCell ref="B5:B6"/>
    <mergeCell ref="C5:C6"/>
    <mergeCell ref="D5:D6"/>
  </mergeCells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A7" workbookViewId="0">
      <selection activeCell="E22" sqref="E22:J22"/>
    </sheetView>
  </sheetViews>
  <sheetFormatPr defaultRowHeight="15" x14ac:dyDescent="0.25"/>
  <cols>
    <col min="4" max="4" width="33" customWidth="1"/>
    <col min="5" max="10" width="15.28515625" customWidth="1"/>
  </cols>
  <sheetData>
    <row r="1" spans="1:10" x14ac:dyDescent="0.25">
      <c r="A1" s="464" t="s">
        <v>196</v>
      </c>
      <c r="B1" s="440"/>
      <c r="C1" s="440"/>
      <c r="D1" s="440"/>
      <c r="E1" s="440"/>
      <c r="F1" s="440"/>
      <c r="G1" s="440"/>
      <c r="H1" s="440"/>
      <c r="I1" s="440"/>
      <c r="J1" s="440"/>
    </row>
    <row r="2" spans="1:10" x14ac:dyDescent="0.25">
      <c r="A2" s="464" t="s">
        <v>62</v>
      </c>
      <c r="B2" s="440"/>
      <c r="C2" s="440"/>
      <c r="D2" s="440"/>
      <c r="E2" s="440"/>
      <c r="F2" s="440"/>
      <c r="G2" s="440"/>
      <c r="H2" s="440"/>
      <c r="I2" s="440"/>
      <c r="J2" s="440"/>
    </row>
    <row r="3" spans="1:10" x14ac:dyDescent="0.25">
      <c r="A3" s="465" t="s">
        <v>197</v>
      </c>
      <c r="B3" s="440"/>
      <c r="C3" s="440"/>
      <c r="D3" s="440"/>
      <c r="E3" s="440"/>
      <c r="F3" s="440"/>
      <c r="G3" s="440"/>
      <c r="H3" s="440"/>
      <c r="I3" s="440"/>
      <c r="J3" s="440"/>
    </row>
    <row r="4" spans="1:10" x14ac:dyDescent="0.25">
      <c r="D4" s="38"/>
    </row>
    <row r="5" spans="1:10" x14ac:dyDescent="0.25">
      <c r="A5" s="466" t="s">
        <v>64</v>
      </c>
      <c r="B5" s="466"/>
      <c r="C5" s="466"/>
      <c r="D5" s="466"/>
      <c r="E5" s="466"/>
      <c r="F5" s="466"/>
      <c r="G5" s="466"/>
      <c r="H5" s="466"/>
      <c r="I5" s="466"/>
      <c r="J5" s="466"/>
    </row>
    <row r="6" spans="1:10" x14ac:dyDescent="0.25">
      <c r="A6" s="466" t="s">
        <v>65</v>
      </c>
      <c r="B6" s="466"/>
      <c r="C6" s="466"/>
      <c r="D6" s="466"/>
      <c r="E6" s="466"/>
      <c r="F6" s="466"/>
      <c r="G6" s="466"/>
      <c r="H6" s="466"/>
      <c r="I6" s="466"/>
      <c r="J6" s="466"/>
    </row>
    <row r="8" spans="1:10" x14ac:dyDescent="0.25">
      <c r="A8" s="467" t="s">
        <v>25</v>
      </c>
      <c r="B8" s="467" t="s">
        <v>26</v>
      </c>
      <c r="C8" s="467" t="s">
        <v>66</v>
      </c>
      <c r="D8" s="468" t="s">
        <v>27</v>
      </c>
      <c r="E8" s="460" t="s">
        <v>28</v>
      </c>
      <c r="F8" s="461"/>
      <c r="G8" s="462"/>
      <c r="H8" s="460" t="s">
        <v>29</v>
      </c>
      <c r="I8" s="461"/>
      <c r="J8" s="462"/>
    </row>
    <row r="9" spans="1:10" ht="25.5" x14ac:dyDescent="0.25">
      <c r="A9" s="467"/>
      <c r="B9" s="467"/>
      <c r="C9" s="467"/>
      <c r="D9" s="468"/>
      <c r="E9" s="39" t="s">
        <v>67</v>
      </c>
      <c r="F9" s="39" t="s">
        <v>31</v>
      </c>
      <c r="G9" s="39" t="s">
        <v>68</v>
      </c>
      <c r="H9" s="39" t="s">
        <v>67</v>
      </c>
      <c r="I9" s="39" t="s">
        <v>31</v>
      </c>
      <c r="J9" s="39" t="s">
        <v>68</v>
      </c>
    </row>
    <row r="10" spans="1:10" x14ac:dyDescent="0.25">
      <c r="A10" s="40">
        <v>600</v>
      </c>
      <c r="B10" s="40"/>
      <c r="C10" s="40"/>
      <c r="D10" s="51" t="s">
        <v>198</v>
      </c>
      <c r="E10" s="427">
        <f>E11</f>
        <v>11000</v>
      </c>
      <c r="F10" s="427">
        <f t="shared" ref="F10:G10" si="0">F11</f>
        <v>0</v>
      </c>
      <c r="G10" s="427">
        <f t="shared" si="0"/>
        <v>11000</v>
      </c>
      <c r="H10" s="427">
        <f>H11</f>
        <v>11000</v>
      </c>
      <c r="I10" s="427">
        <f t="shared" ref="I10:J10" si="1">I11</f>
        <v>0</v>
      </c>
      <c r="J10" s="427">
        <f t="shared" si="1"/>
        <v>11000</v>
      </c>
    </row>
    <row r="11" spans="1:10" x14ac:dyDescent="0.25">
      <c r="A11" s="424"/>
      <c r="B11" s="425">
        <v>60016</v>
      </c>
      <c r="C11" s="425"/>
      <c r="D11" s="45" t="s">
        <v>199</v>
      </c>
      <c r="E11" s="428">
        <f>E12</f>
        <v>11000</v>
      </c>
      <c r="F11" s="428">
        <f t="shared" ref="F11:G11" si="2">F12</f>
        <v>0</v>
      </c>
      <c r="G11" s="428">
        <f t="shared" si="2"/>
        <v>11000</v>
      </c>
      <c r="H11" s="428">
        <f>H13</f>
        <v>11000</v>
      </c>
      <c r="I11" s="428">
        <f t="shared" ref="I11:J11" si="3">I13</f>
        <v>0</v>
      </c>
      <c r="J11" s="428">
        <f t="shared" si="3"/>
        <v>11000</v>
      </c>
    </row>
    <row r="12" spans="1:10" ht="48.75" customHeight="1" x14ac:dyDescent="0.25">
      <c r="A12" s="424"/>
      <c r="B12" s="424"/>
      <c r="C12" s="426">
        <v>2310</v>
      </c>
      <c r="D12" s="59" t="s">
        <v>72</v>
      </c>
      <c r="E12" s="429">
        <v>11000</v>
      </c>
      <c r="F12" s="429"/>
      <c r="G12" s="429">
        <f>E12+F12</f>
        <v>11000</v>
      </c>
      <c r="H12" s="429"/>
      <c r="I12" s="429"/>
      <c r="J12" s="429"/>
    </row>
    <row r="13" spans="1:10" x14ac:dyDescent="0.25">
      <c r="A13" s="424"/>
      <c r="B13" s="424"/>
      <c r="C13" s="426">
        <v>4300</v>
      </c>
      <c r="D13" s="48" t="s">
        <v>34</v>
      </c>
      <c r="E13" s="429"/>
      <c r="F13" s="429"/>
      <c r="G13" s="429"/>
      <c r="H13" s="429">
        <v>11000</v>
      </c>
      <c r="I13" s="429"/>
      <c r="J13" s="429">
        <f>H13+I13</f>
        <v>11000</v>
      </c>
    </row>
    <row r="14" spans="1:10" x14ac:dyDescent="0.25">
      <c r="A14" s="40">
        <v>710</v>
      </c>
      <c r="B14" s="40"/>
      <c r="C14" s="40"/>
      <c r="D14" s="41" t="s">
        <v>69</v>
      </c>
      <c r="E14" s="42">
        <f>E15</f>
        <v>33000</v>
      </c>
      <c r="F14" s="42">
        <f t="shared" ref="F14:G15" si="4">F15</f>
        <v>0</v>
      </c>
      <c r="G14" s="42">
        <f t="shared" si="4"/>
        <v>33000</v>
      </c>
      <c r="H14" s="42">
        <f>H15</f>
        <v>33000</v>
      </c>
      <c r="I14" s="42">
        <f t="shared" ref="I14:J14" si="5">I15</f>
        <v>0</v>
      </c>
      <c r="J14" s="42">
        <f t="shared" si="5"/>
        <v>33000</v>
      </c>
    </row>
    <row r="15" spans="1:10" x14ac:dyDescent="0.25">
      <c r="A15" s="43"/>
      <c r="B15" s="44">
        <v>71035</v>
      </c>
      <c r="C15" s="44"/>
      <c r="D15" s="45" t="s">
        <v>70</v>
      </c>
      <c r="E15" s="46">
        <f>E16</f>
        <v>33000</v>
      </c>
      <c r="F15" s="46">
        <f t="shared" si="4"/>
        <v>0</v>
      </c>
      <c r="G15" s="46">
        <f t="shared" si="4"/>
        <v>33000</v>
      </c>
      <c r="H15" s="46">
        <f>H17</f>
        <v>33000</v>
      </c>
      <c r="I15" s="46">
        <f t="shared" ref="I15:J15" si="6">I17</f>
        <v>0</v>
      </c>
      <c r="J15" s="46">
        <f t="shared" si="6"/>
        <v>33000</v>
      </c>
    </row>
    <row r="16" spans="1:10" ht="68.25" customHeight="1" x14ac:dyDescent="0.25">
      <c r="A16" s="43"/>
      <c r="B16" s="43"/>
      <c r="C16" s="47">
        <v>2020</v>
      </c>
      <c r="D16" s="48" t="s">
        <v>71</v>
      </c>
      <c r="E16" s="49">
        <v>33000</v>
      </c>
      <c r="F16" s="49"/>
      <c r="G16" s="49">
        <f>E16+F16</f>
        <v>33000</v>
      </c>
      <c r="H16" s="49"/>
      <c r="I16" s="49"/>
      <c r="J16" s="49"/>
    </row>
    <row r="17" spans="1:10" ht="20.25" customHeight="1" x14ac:dyDescent="0.25">
      <c r="A17" s="43"/>
      <c r="B17" s="43"/>
      <c r="C17" s="47">
        <v>4300</v>
      </c>
      <c r="D17" s="48" t="s">
        <v>34</v>
      </c>
      <c r="E17" s="49"/>
      <c r="F17" s="49"/>
      <c r="G17" s="49"/>
      <c r="H17" s="49">
        <v>33000</v>
      </c>
      <c r="I17" s="49"/>
      <c r="J17" s="49">
        <f>H17+I17</f>
        <v>33000</v>
      </c>
    </row>
    <row r="18" spans="1:10" ht="16.5" customHeight="1" x14ac:dyDescent="0.25">
      <c r="A18" s="40">
        <v>801</v>
      </c>
      <c r="B18" s="50"/>
      <c r="C18" s="50"/>
      <c r="D18" s="51" t="s">
        <v>35</v>
      </c>
      <c r="E18" s="52">
        <f>E19</f>
        <v>30000</v>
      </c>
      <c r="F18" s="52">
        <f t="shared" ref="F18:G19" si="7">F19</f>
        <v>0</v>
      </c>
      <c r="G18" s="52">
        <f t="shared" si="7"/>
        <v>30000</v>
      </c>
      <c r="H18" s="52">
        <f>H19</f>
        <v>30000</v>
      </c>
      <c r="I18" s="52">
        <f t="shared" ref="I18:J18" si="8">I19</f>
        <v>0</v>
      </c>
      <c r="J18" s="52">
        <f t="shared" si="8"/>
        <v>30000</v>
      </c>
    </row>
    <row r="19" spans="1:10" x14ac:dyDescent="0.25">
      <c r="A19" s="53"/>
      <c r="B19" s="54">
        <v>80104</v>
      </c>
      <c r="C19" s="54"/>
      <c r="D19" s="55" t="s">
        <v>39</v>
      </c>
      <c r="E19" s="56">
        <f>E20</f>
        <v>30000</v>
      </c>
      <c r="F19" s="56">
        <f t="shared" si="7"/>
        <v>0</v>
      </c>
      <c r="G19" s="56">
        <f t="shared" si="7"/>
        <v>30000</v>
      </c>
      <c r="H19" s="56">
        <f>H21</f>
        <v>30000</v>
      </c>
      <c r="I19" s="56">
        <f t="shared" ref="I19:J19" si="9">I21</f>
        <v>0</v>
      </c>
      <c r="J19" s="56">
        <f t="shared" si="9"/>
        <v>30000</v>
      </c>
    </row>
    <row r="20" spans="1:10" ht="58.5" customHeight="1" x14ac:dyDescent="0.25">
      <c r="A20" s="53"/>
      <c r="B20" s="57"/>
      <c r="C20" s="58">
        <v>2310</v>
      </c>
      <c r="D20" s="59" t="s">
        <v>72</v>
      </c>
      <c r="E20" s="60">
        <v>30000</v>
      </c>
      <c r="F20" s="60"/>
      <c r="G20" s="60">
        <f>E20+F20</f>
        <v>30000</v>
      </c>
      <c r="H20" s="60"/>
      <c r="I20" s="60"/>
      <c r="J20" s="60"/>
    </row>
    <row r="21" spans="1:10" ht="45.75" customHeight="1" x14ac:dyDescent="0.25">
      <c r="A21" s="61"/>
      <c r="B21" s="61"/>
      <c r="C21" s="62">
        <v>2540</v>
      </c>
      <c r="D21" s="63" t="s">
        <v>73</v>
      </c>
      <c r="E21" s="64"/>
      <c r="F21" s="64"/>
      <c r="G21" s="64"/>
      <c r="H21" s="65">
        <v>30000</v>
      </c>
      <c r="I21" s="64"/>
      <c r="J21" s="66">
        <v>30000</v>
      </c>
    </row>
    <row r="22" spans="1:10" x14ac:dyDescent="0.25">
      <c r="A22" s="463" t="s">
        <v>61</v>
      </c>
      <c r="B22" s="463"/>
      <c r="C22" s="463"/>
      <c r="D22" s="463"/>
      <c r="E22" s="67">
        <f>E14+E18+E10</f>
        <v>74000</v>
      </c>
      <c r="F22" s="67">
        <f t="shared" ref="F22:J22" si="10">F14+F18+F10</f>
        <v>0</v>
      </c>
      <c r="G22" s="67">
        <f t="shared" si="10"/>
        <v>74000</v>
      </c>
      <c r="H22" s="67">
        <f t="shared" si="10"/>
        <v>74000</v>
      </c>
      <c r="I22" s="67">
        <f t="shared" si="10"/>
        <v>0</v>
      </c>
      <c r="J22" s="67">
        <f t="shared" si="10"/>
        <v>74000</v>
      </c>
    </row>
  </sheetData>
  <mergeCells count="12">
    <mergeCell ref="H8:J8"/>
    <mergeCell ref="A22:D22"/>
    <mergeCell ref="A1:J1"/>
    <mergeCell ref="A2:J2"/>
    <mergeCell ref="A3:J3"/>
    <mergeCell ref="A5:J5"/>
    <mergeCell ref="A6:J6"/>
    <mergeCell ref="A8:A9"/>
    <mergeCell ref="B8:B9"/>
    <mergeCell ref="C8:C9"/>
    <mergeCell ref="D8:D9"/>
    <mergeCell ref="E8:G8"/>
  </mergeCells>
  <pageMargins left="0.7" right="0.7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topLeftCell="A96" workbookViewId="0">
      <selection activeCell="E114" sqref="E114"/>
    </sheetView>
  </sheetViews>
  <sheetFormatPr defaultRowHeight="15" x14ac:dyDescent="0.25"/>
  <cols>
    <col min="1" max="1" width="7.7109375" customWidth="1"/>
    <col min="3" max="3" width="7.5703125" customWidth="1"/>
    <col min="4" max="4" width="34.140625" customWidth="1"/>
    <col min="5" max="5" width="14.5703125" customWidth="1"/>
    <col min="6" max="6" width="13.85546875" customWidth="1"/>
    <col min="7" max="7" width="14.28515625" customWidth="1"/>
  </cols>
  <sheetData>
    <row r="1" spans="1:7" ht="15" customHeight="1" x14ac:dyDescent="0.25">
      <c r="A1" s="469" t="s">
        <v>203</v>
      </c>
      <c r="B1" s="470"/>
      <c r="C1" s="470"/>
      <c r="D1" s="470"/>
      <c r="E1" s="470"/>
      <c r="F1" s="470"/>
      <c r="G1" s="470"/>
    </row>
    <row r="2" spans="1:7" x14ac:dyDescent="0.25">
      <c r="A2" s="464" t="s">
        <v>200</v>
      </c>
      <c r="B2" s="470"/>
      <c r="C2" s="470"/>
      <c r="D2" s="470"/>
      <c r="E2" s="470"/>
      <c r="F2" s="470"/>
      <c r="G2" s="470"/>
    </row>
    <row r="3" spans="1:7" ht="15" customHeight="1" x14ac:dyDescent="0.25">
      <c r="A3" s="471" t="s">
        <v>204</v>
      </c>
      <c r="B3" s="470"/>
      <c r="C3" s="470"/>
      <c r="D3" s="470"/>
      <c r="E3" s="470"/>
      <c r="F3" s="470"/>
      <c r="G3" s="470"/>
    </row>
    <row r="4" spans="1:7" x14ac:dyDescent="0.25">
      <c r="A4" s="68"/>
      <c r="B4" s="68"/>
      <c r="C4" s="68"/>
      <c r="D4" s="509"/>
      <c r="E4" s="509"/>
      <c r="F4" s="509"/>
      <c r="G4" s="510"/>
    </row>
    <row r="5" spans="1:7" ht="15.75" x14ac:dyDescent="0.25">
      <c r="A5" s="508" t="s">
        <v>74</v>
      </c>
      <c r="B5" s="508"/>
      <c r="C5" s="508"/>
      <c r="D5" s="508"/>
      <c r="E5" s="508"/>
      <c r="F5" s="508"/>
      <c r="G5" s="508"/>
    </row>
    <row r="6" spans="1:7" ht="15.75" x14ac:dyDescent="0.25">
      <c r="A6" s="508" t="s">
        <v>75</v>
      </c>
      <c r="B6" s="508"/>
      <c r="C6" s="508"/>
      <c r="D6" s="508"/>
      <c r="E6" s="508"/>
      <c r="F6" s="508"/>
      <c r="G6" s="508"/>
    </row>
    <row r="7" spans="1:7" ht="29.25" customHeight="1" x14ac:dyDescent="0.25">
      <c r="A7" s="69" t="s">
        <v>25</v>
      </c>
      <c r="B7" s="69" t="s">
        <v>26</v>
      </c>
      <c r="C7" s="70" t="s">
        <v>0</v>
      </c>
      <c r="D7" s="71" t="s">
        <v>76</v>
      </c>
      <c r="E7" s="72" t="s">
        <v>67</v>
      </c>
      <c r="F7" s="72" t="s">
        <v>77</v>
      </c>
      <c r="G7" s="73" t="s">
        <v>68</v>
      </c>
    </row>
    <row r="8" spans="1:7" ht="15.75" thickBot="1" x14ac:dyDescent="0.3">
      <c r="A8" s="74" t="s">
        <v>78</v>
      </c>
      <c r="B8" s="484" t="s">
        <v>79</v>
      </c>
      <c r="C8" s="484"/>
      <c r="D8" s="484"/>
      <c r="E8" s="75">
        <f>E9+E20+E38</f>
        <v>4080579.6399999997</v>
      </c>
      <c r="F8" s="75">
        <f t="shared" ref="F8:G8" si="0">F9+F20+F38</f>
        <v>0</v>
      </c>
      <c r="G8" s="75">
        <f t="shared" si="0"/>
        <v>4080579.6399999997</v>
      </c>
    </row>
    <row r="9" spans="1:7" x14ac:dyDescent="0.25">
      <c r="A9" s="76" t="s">
        <v>80</v>
      </c>
      <c r="B9" s="494" t="s">
        <v>81</v>
      </c>
      <c r="C9" s="494"/>
      <c r="D9" s="494"/>
      <c r="E9" s="340">
        <f>E10+E13</f>
        <v>2472578</v>
      </c>
      <c r="F9" s="340">
        <f t="shared" ref="F9:G9" si="1">F10+F13</f>
        <v>0</v>
      </c>
      <c r="G9" s="340">
        <f t="shared" si="1"/>
        <v>2472578</v>
      </c>
    </row>
    <row r="10" spans="1:7" ht="16.5" customHeight="1" x14ac:dyDescent="0.25">
      <c r="A10" s="77">
        <v>852</v>
      </c>
      <c r="B10" s="78"/>
      <c r="C10" s="78"/>
      <c r="D10" s="79" t="s">
        <v>40</v>
      </c>
      <c r="E10" s="80">
        <f>E11</f>
        <v>150000</v>
      </c>
      <c r="F10" s="80">
        <f t="shared" ref="F10:G11" si="2">F11</f>
        <v>0</v>
      </c>
      <c r="G10" s="80">
        <f t="shared" si="2"/>
        <v>150000</v>
      </c>
    </row>
    <row r="11" spans="1:7" ht="21.75" customHeight="1" x14ac:dyDescent="0.25">
      <c r="A11" s="81"/>
      <c r="B11" s="82">
        <v>85232</v>
      </c>
      <c r="C11" s="83"/>
      <c r="D11" s="84" t="s">
        <v>82</v>
      </c>
      <c r="E11" s="85">
        <f>E12</f>
        <v>150000</v>
      </c>
      <c r="F11" s="85">
        <f t="shared" si="2"/>
        <v>0</v>
      </c>
      <c r="G11" s="85">
        <f t="shared" si="2"/>
        <v>150000</v>
      </c>
    </row>
    <row r="12" spans="1:7" ht="32.25" customHeight="1" x14ac:dyDescent="0.25">
      <c r="A12" s="81"/>
      <c r="B12" s="86"/>
      <c r="C12" s="87">
        <v>2510</v>
      </c>
      <c r="D12" s="88" t="s">
        <v>83</v>
      </c>
      <c r="E12" s="89">
        <v>150000</v>
      </c>
      <c r="F12" s="89"/>
      <c r="G12" s="90">
        <f>E12+F12</f>
        <v>150000</v>
      </c>
    </row>
    <row r="13" spans="1:7" ht="21" customHeight="1" x14ac:dyDescent="0.25">
      <c r="A13" s="91">
        <v>921</v>
      </c>
      <c r="B13" s="92"/>
      <c r="C13" s="93"/>
      <c r="D13" s="79" t="s">
        <v>84</v>
      </c>
      <c r="E13" s="94">
        <f>E14+E16+E18</f>
        <v>2322578</v>
      </c>
      <c r="F13" s="94">
        <f t="shared" ref="F13:G13" si="3">F14+F16+F18</f>
        <v>0</v>
      </c>
      <c r="G13" s="95">
        <f t="shared" si="3"/>
        <v>2322578</v>
      </c>
    </row>
    <row r="14" spans="1:7" ht="21.75" customHeight="1" x14ac:dyDescent="0.25">
      <c r="A14" s="495"/>
      <c r="B14" s="96">
        <v>92109</v>
      </c>
      <c r="C14" s="97"/>
      <c r="D14" s="84" t="s">
        <v>85</v>
      </c>
      <c r="E14" s="98">
        <f>E15</f>
        <v>1281246</v>
      </c>
      <c r="F14" s="98">
        <f t="shared" ref="F14:G14" si="4">F15</f>
        <v>0</v>
      </c>
      <c r="G14" s="99">
        <f t="shared" si="4"/>
        <v>1281246</v>
      </c>
    </row>
    <row r="15" spans="1:7" ht="29.25" customHeight="1" x14ac:dyDescent="0.25">
      <c r="A15" s="496"/>
      <c r="B15" s="100"/>
      <c r="C15" s="101">
        <v>2480</v>
      </c>
      <c r="D15" s="102" t="s">
        <v>86</v>
      </c>
      <c r="E15" s="103">
        <v>1281246</v>
      </c>
      <c r="F15" s="103"/>
      <c r="G15" s="104">
        <f>E15+F15</f>
        <v>1281246</v>
      </c>
    </row>
    <row r="16" spans="1:7" x14ac:dyDescent="0.25">
      <c r="A16" s="496"/>
      <c r="B16" s="96">
        <v>92116</v>
      </c>
      <c r="C16" s="97"/>
      <c r="D16" s="84" t="s">
        <v>87</v>
      </c>
      <c r="E16" s="98">
        <f>E17</f>
        <v>431742</v>
      </c>
      <c r="F16" s="98">
        <f t="shared" ref="F16:G16" si="5">F17</f>
        <v>0</v>
      </c>
      <c r="G16" s="99">
        <f t="shared" si="5"/>
        <v>431742</v>
      </c>
    </row>
    <row r="17" spans="1:7" ht="30.75" customHeight="1" x14ac:dyDescent="0.25">
      <c r="A17" s="496"/>
      <c r="B17" s="100"/>
      <c r="C17" s="101">
        <v>2480</v>
      </c>
      <c r="D17" s="102" t="s">
        <v>86</v>
      </c>
      <c r="E17" s="103">
        <v>431742</v>
      </c>
      <c r="F17" s="103"/>
      <c r="G17" s="104">
        <f>E17+F17</f>
        <v>431742</v>
      </c>
    </row>
    <row r="18" spans="1:7" x14ac:dyDescent="0.25">
      <c r="A18" s="496"/>
      <c r="B18" s="96">
        <v>92118</v>
      </c>
      <c r="C18" s="105"/>
      <c r="D18" s="106" t="s">
        <v>88</v>
      </c>
      <c r="E18" s="107">
        <f>E19</f>
        <v>609590</v>
      </c>
      <c r="F18" s="107">
        <f t="shared" ref="F18:G18" si="6">F19</f>
        <v>0</v>
      </c>
      <c r="G18" s="108">
        <f t="shared" si="6"/>
        <v>609590</v>
      </c>
    </row>
    <row r="19" spans="1:7" ht="30" customHeight="1" thickBot="1" x14ac:dyDescent="0.3">
      <c r="A19" s="497"/>
      <c r="B19" s="109"/>
      <c r="C19" s="110">
        <v>2480</v>
      </c>
      <c r="D19" s="111" t="s">
        <v>86</v>
      </c>
      <c r="E19" s="112">
        <v>609590</v>
      </c>
      <c r="F19" s="113"/>
      <c r="G19" s="114">
        <f>E19+F19</f>
        <v>609590</v>
      </c>
    </row>
    <row r="20" spans="1:7" x14ac:dyDescent="0.25">
      <c r="A20" s="115" t="s">
        <v>3</v>
      </c>
      <c r="B20" s="498" t="s">
        <v>89</v>
      </c>
      <c r="C20" s="498"/>
      <c r="D20" s="498"/>
      <c r="E20" s="298">
        <f>E21+E25+E30+E33</f>
        <v>894835.42999999993</v>
      </c>
      <c r="F20" s="116"/>
      <c r="G20" s="117">
        <v>894835.42999999993</v>
      </c>
    </row>
    <row r="21" spans="1:7" x14ac:dyDescent="0.25">
      <c r="A21" s="118">
        <v>600</v>
      </c>
      <c r="B21" s="119"/>
      <c r="C21" s="119"/>
      <c r="D21" s="120" t="s">
        <v>90</v>
      </c>
      <c r="E21" s="121">
        <f>E22</f>
        <v>670585.42999999993</v>
      </c>
      <c r="F21" s="121">
        <f t="shared" ref="F21:G21" si="7">F22</f>
        <v>0</v>
      </c>
      <c r="G21" s="122">
        <f t="shared" si="7"/>
        <v>670585.42999999993</v>
      </c>
    </row>
    <row r="22" spans="1:7" ht="21.75" customHeight="1" x14ac:dyDescent="0.25">
      <c r="A22" s="488"/>
      <c r="B22" s="123">
        <v>60004</v>
      </c>
      <c r="C22" s="123"/>
      <c r="D22" s="124" t="s">
        <v>91</v>
      </c>
      <c r="E22" s="125">
        <f>E23+E24</f>
        <v>670585.42999999993</v>
      </c>
      <c r="F22" s="125">
        <f t="shared" ref="F22:G22" si="8">F23+F24</f>
        <v>0</v>
      </c>
      <c r="G22" s="125">
        <f t="shared" si="8"/>
        <v>670585.42999999993</v>
      </c>
    </row>
    <row r="23" spans="1:7" ht="51.75" customHeight="1" x14ac:dyDescent="0.25">
      <c r="A23" s="489"/>
      <c r="B23" s="126"/>
      <c r="C23" s="127">
        <v>2310</v>
      </c>
      <c r="D23" s="128" t="s">
        <v>92</v>
      </c>
      <c r="E23" s="129">
        <v>460000</v>
      </c>
      <c r="F23" s="130"/>
      <c r="G23" s="131">
        <f>E23+F23</f>
        <v>460000</v>
      </c>
    </row>
    <row r="24" spans="1:7" ht="37.5" customHeight="1" x14ac:dyDescent="0.25">
      <c r="A24" s="132"/>
      <c r="B24" s="126"/>
      <c r="C24" s="127">
        <v>2710</v>
      </c>
      <c r="D24" s="133" t="s">
        <v>93</v>
      </c>
      <c r="E24" s="129">
        <v>210585.43</v>
      </c>
      <c r="F24" s="130"/>
      <c r="G24" s="131">
        <f>E24+F24</f>
        <v>210585.43</v>
      </c>
    </row>
    <row r="25" spans="1:7" ht="20.25" customHeight="1" x14ac:dyDescent="0.25">
      <c r="A25" s="118">
        <v>801</v>
      </c>
      <c r="B25" s="120"/>
      <c r="C25" s="120"/>
      <c r="D25" s="134" t="s">
        <v>35</v>
      </c>
      <c r="E25" s="122">
        <f>E26+E28</f>
        <v>49250</v>
      </c>
      <c r="F25" s="122">
        <f t="shared" ref="F25:G25" si="9">F26+F28</f>
        <v>0</v>
      </c>
      <c r="G25" s="122">
        <f t="shared" si="9"/>
        <v>49250</v>
      </c>
    </row>
    <row r="26" spans="1:7" ht="15.75" customHeight="1" x14ac:dyDescent="0.25">
      <c r="A26" s="135"/>
      <c r="B26" s="136">
        <v>80101</v>
      </c>
      <c r="C26" s="136"/>
      <c r="D26" s="137" t="s">
        <v>94</v>
      </c>
      <c r="E26" s="138">
        <f>E27</f>
        <v>3250</v>
      </c>
      <c r="F26" s="138">
        <f t="shared" ref="F26:G26" si="10">F27</f>
        <v>0</v>
      </c>
      <c r="G26" s="138">
        <f t="shared" si="10"/>
        <v>3250</v>
      </c>
    </row>
    <row r="27" spans="1:7" ht="50.25" customHeight="1" x14ac:dyDescent="0.25">
      <c r="A27" s="135"/>
      <c r="B27" s="139"/>
      <c r="C27" s="127">
        <v>2310</v>
      </c>
      <c r="D27" s="128" t="s">
        <v>92</v>
      </c>
      <c r="E27" s="140">
        <v>3250</v>
      </c>
      <c r="F27" s="141"/>
      <c r="G27" s="142">
        <f>E27+F27</f>
        <v>3250</v>
      </c>
    </row>
    <row r="28" spans="1:7" ht="18" customHeight="1" x14ac:dyDescent="0.25">
      <c r="A28" s="499"/>
      <c r="B28" s="123">
        <v>80104</v>
      </c>
      <c r="C28" s="123"/>
      <c r="D28" s="143" t="s">
        <v>39</v>
      </c>
      <c r="E28" s="125">
        <f>E29</f>
        <v>46000</v>
      </c>
      <c r="F28" s="125">
        <f t="shared" ref="F28:G28" si="11">F29</f>
        <v>0</v>
      </c>
      <c r="G28" s="125">
        <f t="shared" si="11"/>
        <v>46000</v>
      </c>
    </row>
    <row r="29" spans="1:7" ht="51" customHeight="1" x14ac:dyDescent="0.25">
      <c r="A29" s="499"/>
      <c r="B29" s="144"/>
      <c r="C29" s="127">
        <v>2310</v>
      </c>
      <c r="D29" s="128" t="s">
        <v>92</v>
      </c>
      <c r="E29" s="140">
        <v>46000</v>
      </c>
      <c r="F29" s="141"/>
      <c r="G29" s="145">
        <f>E29+F29</f>
        <v>46000</v>
      </c>
    </row>
    <row r="30" spans="1:7" ht="24" x14ac:dyDescent="0.25">
      <c r="A30" s="91">
        <v>851</v>
      </c>
      <c r="B30" s="92"/>
      <c r="C30" s="146"/>
      <c r="D30" s="79" t="s">
        <v>95</v>
      </c>
      <c r="E30" s="147">
        <f>E31</f>
        <v>25000</v>
      </c>
      <c r="F30" s="147">
        <f t="shared" ref="F30:G31" si="12">F31</f>
        <v>0</v>
      </c>
      <c r="G30" s="148">
        <f t="shared" si="12"/>
        <v>25000</v>
      </c>
    </row>
    <row r="31" spans="1:7" ht="21" customHeight="1" x14ac:dyDescent="0.25">
      <c r="A31" s="149"/>
      <c r="B31" s="96">
        <v>85154</v>
      </c>
      <c r="C31" s="97"/>
      <c r="D31" s="84" t="s">
        <v>96</v>
      </c>
      <c r="E31" s="98">
        <f>E32</f>
        <v>25000</v>
      </c>
      <c r="F31" s="98">
        <f t="shared" si="12"/>
        <v>0</v>
      </c>
      <c r="G31" s="150">
        <f t="shared" si="12"/>
        <v>25000</v>
      </c>
    </row>
    <row r="32" spans="1:7" ht="40.5" customHeight="1" x14ac:dyDescent="0.25">
      <c r="A32" s="151"/>
      <c r="B32" s="152"/>
      <c r="C32" s="153">
        <v>2710</v>
      </c>
      <c r="D32" s="154" t="s">
        <v>97</v>
      </c>
      <c r="E32" s="155">
        <v>25000</v>
      </c>
      <c r="F32" s="155"/>
      <c r="G32" s="156">
        <f>E32+F32</f>
        <v>25000</v>
      </c>
    </row>
    <row r="33" spans="1:7" ht="27.75" customHeight="1" x14ac:dyDescent="0.25">
      <c r="A33" s="157">
        <v>900</v>
      </c>
      <c r="B33" s="158"/>
      <c r="C33" s="159"/>
      <c r="D33" s="160" t="s">
        <v>98</v>
      </c>
      <c r="E33" s="161">
        <f>E34+E36</f>
        <v>150000</v>
      </c>
      <c r="F33" s="161">
        <f t="shared" ref="F33:G33" si="13">F34+F36</f>
        <v>0</v>
      </c>
      <c r="G33" s="162">
        <f t="shared" si="13"/>
        <v>150000</v>
      </c>
    </row>
    <row r="34" spans="1:7" ht="29.25" customHeight="1" x14ac:dyDescent="0.25">
      <c r="A34" s="500"/>
      <c r="B34" s="163">
        <v>90026</v>
      </c>
      <c r="C34" s="164"/>
      <c r="D34" s="165" t="s">
        <v>99</v>
      </c>
      <c r="E34" s="166">
        <f>E35</f>
        <v>30000</v>
      </c>
      <c r="F34" s="166">
        <f t="shared" ref="F34:G34" si="14">F35</f>
        <v>0</v>
      </c>
      <c r="G34" s="167">
        <f t="shared" si="14"/>
        <v>30000</v>
      </c>
    </row>
    <row r="35" spans="1:7" ht="50.25" customHeight="1" x14ac:dyDescent="0.25">
      <c r="A35" s="500"/>
      <c r="B35" s="168"/>
      <c r="C35" s="101">
        <v>2320</v>
      </c>
      <c r="D35" s="102" t="s">
        <v>100</v>
      </c>
      <c r="E35" s="103">
        <v>30000</v>
      </c>
      <c r="F35" s="103"/>
      <c r="G35" s="169">
        <f>E35+F35</f>
        <v>30000</v>
      </c>
    </row>
    <row r="36" spans="1:7" ht="18.75" customHeight="1" x14ac:dyDescent="0.25">
      <c r="A36" s="500"/>
      <c r="B36" s="170">
        <v>90013</v>
      </c>
      <c r="C36" s="171"/>
      <c r="D36" s="172" t="s">
        <v>101</v>
      </c>
      <c r="E36" s="173">
        <f>E37</f>
        <v>120000</v>
      </c>
      <c r="F36" s="173">
        <f t="shared" ref="F36:G36" si="15">F37</f>
        <v>0</v>
      </c>
      <c r="G36" s="173">
        <f t="shared" si="15"/>
        <v>120000</v>
      </c>
    </row>
    <row r="37" spans="1:7" ht="48" customHeight="1" x14ac:dyDescent="0.25">
      <c r="A37" s="501"/>
      <c r="B37" s="174"/>
      <c r="C37" s="175">
        <v>2310</v>
      </c>
      <c r="D37" s="176" t="s">
        <v>92</v>
      </c>
      <c r="E37" s="177">
        <v>120000</v>
      </c>
      <c r="F37" s="177"/>
      <c r="G37" s="178">
        <f>E37+F37</f>
        <v>120000</v>
      </c>
    </row>
    <row r="38" spans="1:7" x14ac:dyDescent="0.25">
      <c r="A38" s="179" t="s">
        <v>4</v>
      </c>
      <c r="B38" s="502" t="s">
        <v>102</v>
      </c>
      <c r="C38" s="502"/>
      <c r="D38" s="503"/>
      <c r="E38" s="180">
        <f>E39+E42</f>
        <v>713166.21</v>
      </c>
      <c r="F38" s="180">
        <f t="shared" ref="F38:G38" si="16">F39+F42</f>
        <v>0</v>
      </c>
      <c r="G38" s="181">
        <f t="shared" si="16"/>
        <v>713166.21</v>
      </c>
    </row>
    <row r="39" spans="1:7" ht="21.75" customHeight="1" x14ac:dyDescent="0.25">
      <c r="A39" s="182">
        <v>700</v>
      </c>
      <c r="B39" s="183"/>
      <c r="C39" s="184"/>
      <c r="D39" s="185" t="s">
        <v>103</v>
      </c>
      <c r="E39" s="186">
        <f>E40</f>
        <v>463166.21</v>
      </c>
      <c r="F39" s="186">
        <f t="shared" ref="F39:G40" si="17">F40</f>
        <v>0</v>
      </c>
      <c r="G39" s="187">
        <f t="shared" si="17"/>
        <v>463166.21</v>
      </c>
    </row>
    <row r="40" spans="1:7" ht="19.5" customHeight="1" x14ac:dyDescent="0.25">
      <c r="A40" s="504"/>
      <c r="B40" s="188">
        <v>70001</v>
      </c>
      <c r="C40" s="189"/>
      <c r="D40" s="190" t="s">
        <v>104</v>
      </c>
      <c r="E40" s="191">
        <f>E41</f>
        <v>463166.21</v>
      </c>
      <c r="F40" s="191">
        <f t="shared" si="17"/>
        <v>0</v>
      </c>
      <c r="G40" s="192">
        <f t="shared" si="17"/>
        <v>463166.21</v>
      </c>
    </row>
    <row r="41" spans="1:7" ht="27" customHeight="1" x14ac:dyDescent="0.25">
      <c r="A41" s="505"/>
      <c r="B41" s="193"/>
      <c r="C41" s="194">
        <v>2650</v>
      </c>
      <c r="D41" s="195" t="s">
        <v>105</v>
      </c>
      <c r="E41" s="196">
        <v>463166.21</v>
      </c>
      <c r="F41" s="196"/>
      <c r="G41" s="197">
        <f>E41+F41</f>
        <v>463166.21</v>
      </c>
    </row>
    <row r="42" spans="1:7" ht="24" x14ac:dyDescent="0.25">
      <c r="A42" s="198">
        <v>926</v>
      </c>
      <c r="B42" s="199"/>
      <c r="C42" s="200"/>
      <c r="D42" s="201" t="s">
        <v>106</v>
      </c>
      <c r="E42" s="202">
        <f>E43</f>
        <v>250000</v>
      </c>
      <c r="F42" s="202">
        <f t="shared" ref="F42:G43" si="18">F43</f>
        <v>0</v>
      </c>
      <c r="G42" s="202">
        <f t="shared" si="18"/>
        <v>250000</v>
      </c>
    </row>
    <row r="43" spans="1:7" ht="24" x14ac:dyDescent="0.25">
      <c r="A43" s="203"/>
      <c r="B43" s="188">
        <v>92601</v>
      </c>
      <c r="C43" s="189"/>
      <c r="D43" s="204" t="s">
        <v>107</v>
      </c>
      <c r="E43" s="205">
        <f>E44</f>
        <v>250000</v>
      </c>
      <c r="F43" s="205">
        <f t="shared" si="18"/>
        <v>0</v>
      </c>
      <c r="G43" s="205">
        <f t="shared" si="18"/>
        <v>250000</v>
      </c>
    </row>
    <row r="44" spans="1:7" ht="51" customHeight="1" x14ac:dyDescent="0.25">
      <c r="A44" s="203"/>
      <c r="B44" s="206"/>
      <c r="C44" s="207">
        <v>2410</v>
      </c>
      <c r="D44" s="208" t="s">
        <v>108</v>
      </c>
      <c r="E44" s="209">
        <v>250000</v>
      </c>
      <c r="F44" s="209"/>
      <c r="G44" s="210">
        <f>E44+F44</f>
        <v>250000</v>
      </c>
    </row>
    <row r="45" spans="1:7" ht="26.25" customHeight="1" thickBot="1" x14ac:dyDescent="0.3">
      <c r="A45" s="74" t="s">
        <v>109</v>
      </c>
      <c r="B45" s="506" t="s">
        <v>110</v>
      </c>
      <c r="C45" s="506"/>
      <c r="D45" s="506"/>
      <c r="E45" s="211">
        <f>E46+E52</f>
        <v>1819200</v>
      </c>
      <c r="F45" s="211">
        <f t="shared" ref="F45:G45" si="19">F46+F52</f>
        <v>0</v>
      </c>
      <c r="G45" s="211">
        <f t="shared" si="19"/>
        <v>1819200</v>
      </c>
    </row>
    <row r="46" spans="1:7" x14ac:dyDescent="0.25">
      <c r="A46" s="212" t="s">
        <v>2</v>
      </c>
      <c r="B46" s="507" t="s">
        <v>81</v>
      </c>
      <c r="C46" s="507"/>
      <c r="D46" s="507"/>
      <c r="E46" s="213">
        <f>E47</f>
        <v>1326000</v>
      </c>
      <c r="F46" s="214"/>
      <c r="G46" s="215">
        <f>E46+F46</f>
        <v>1326000</v>
      </c>
    </row>
    <row r="47" spans="1:7" ht="18.75" customHeight="1" x14ac:dyDescent="0.25">
      <c r="A47" s="216">
        <v>801</v>
      </c>
      <c r="B47" s="92"/>
      <c r="C47" s="146"/>
      <c r="D47" s="79" t="s">
        <v>35</v>
      </c>
      <c r="E47" s="94">
        <f>E48</f>
        <v>1326000</v>
      </c>
      <c r="F47" s="94">
        <f t="shared" ref="F47:G48" si="20">F48</f>
        <v>0</v>
      </c>
      <c r="G47" s="95">
        <f t="shared" si="20"/>
        <v>1326000</v>
      </c>
    </row>
    <row r="48" spans="1:7" ht="18" customHeight="1" x14ac:dyDescent="0.25">
      <c r="A48" s="493"/>
      <c r="B48" s="217">
        <v>80104</v>
      </c>
      <c r="C48" s="97"/>
      <c r="D48" s="84" t="s">
        <v>39</v>
      </c>
      <c r="E48" s="98">
        <f>E49</f>
        <v>1326000</v>
      </c>
      <c r="F48" s="98">
        <f t="shared" si="20"/>
        <v>0</v>
      </c>
      <c r="G48" s="99">
        <f t="shared" si="20"/>
        <v>1326000</v>
      </c>
    </row>
    <row r="49" spans="1:7" ht="30" customHeight="1" x14ac:dyDescent="0.25">
      <c r="A49" s="493"/>
      <c r="B49" s="218"/>
      <c r="C49" s="101">
        <v>2540</v>
      </c>
      <c r="D49" s="102" t="s">
        <v>73</v>
      </c>
      <c r="E49" s="103">
        <v>1326000</v>
      </c>
      <c r="F49" s="103"/>
      <c r="G49" s="169">
        <f>E49+F49</f>
        <v>1326000</v>
      </c>
    </row>
    <row r="50" spans="1:7" hidden="1" x14ac:dyDescent="0.25">
      <c r="A50" s="493"/>
      <c r="B50" s="217"/>
      <c r="C50" s="97"/>
      <c r="D50" s="84"/>
      <c r="E50" s="98"/>
      <c r="F50" s="98"/>
      <c r="G50" s="219"/>
    </row>
    <row r="51" spans="1:7" hidden="1" x14ac:dyDescent="0.25">
      <c r="A51" s="493"/>
      <c r="B51" s="218"/>
      <c r="C51" s="101"/>
      <c r="D51" s="102"/>
      <c r="E51" s="103"/>
      <c r="F51" s="103"/>
      <c r="G51" s="169"/>
    </row>
    <row r="52" spans="1:7" x14ac:dyDescent="0.25">
      <c r="A52" s="220" t="s">
        <v>3</v>
      </c>
      <c r="B52" s="475" t="s">
        <v>111</v>
      </c>
      <c r="C52" s="475"/>
      <c r="D52" s="475"/>
      <c r="E52" s="221">
        <f>E53+E56+E61+E64+E72+E77</f>
        <v>493200</v>
      </c>
      <c r="F52" s="221">
        <f t="shared" ref="F52:G52" si="21">F53+F56+F61+F64+F72+F77</f>
        <v>0</v>
      </c>
      <c r="G52" s="221">
        <f t="shared" si="21"/>
        <v>493200</v>
      </c>
    </row>
    <row r="53" spans="1:7" ht="16.5" customHeight="1" x14ac:dyDescent="0.25">
      <c r="A53" s="222" t="s">
        <v>112</v>
      </c>
      <c r="B53" s="92"/>
      <c r="C53" s="146"/>
      <c r="D53" s="79" t="s">
        <v>113</v>
      </c>
      <c r="E53" s="147">
        <f>E54</f>
        <v>20000</v>
      </c>
      <c r="F53" s="147">
        <f t="shared" ref="F53:G54" si="22">F54</f>
        <v>0</v>
      </c>
      <c r="G53" s="148">
        <f t="shared" si="22"/>
        <v>20000</v>
      </c>
    </row>
    <row r="54" spans="1:7" ht="16.5" customHeight="1" x14ac:dyDescent="0.25">
      <c r="A54" s="476"/>
      <c r="B54" s="223" t="s">
        <v>114</v>
      </c>
      <c r="C54" s="97"/>
      <c r="D54" s="84" t="s">
        <v>115</v>
      </c>
      <c r="E54" s="98">
        <f>E55</f>
        <v>20000</v>
      </c>
      <c r="F54" s="98">
        <f t="shared" si="22"/>
        <v>0</v>
      </c>
      <c r="G54" s="99">
        <f t="shared" si="22"/>
        <v>20000</v>
      </c>
    </row>
    <row r="55" spans="1:7" ht="62.25" customHeight="1" x14ac:dyDescent="0.25">
      <c r="A55" s="477"/>
      <c r="B55" s="151"/>
      <c r="C55" s="224">
        <v>2830</v>
      </c>
      <c r="D55" s="225" t="s">
        <v>116</v>
      </c>
      <c r="E55" s="226">
        <v>20000</v>
      </c>
      <c r="F55" s="226"/>
      <c r="G55" s="227">
        <f>E55+F55</f>
        <v>20000</v>
      </c>
    </row>
    <row r="56" spans="1:7" ht="33.75" customHeight="1" x14ac:dyDescent="0.25">
      <c r="A56" s="120">
        <v>754</v>
      </c>
      <c r="B56" s="120"/>
      <c r="C56" s="120"/>
      <c r="D56" s="120" t="s">
        <v>117</v>
      </c>
      <c r="E56" s="122">
        <f>E57+E59</f>
        <v>100000</v>
      </c>
      <c r="F56" s="122">
        <f t="shared" ref="F56:G56" si="23">F57+F59</f>
        <v>0</v>
      </c>
      <c r="G56" s="122">
        <f t="shared" si="23"/>
        <v>100000</v>
      </c>
    </row>
    <row r="57" spans="1:7" ht="22.5" customHeight="1" x14ac:dyDescent="0.25">
      <c r="A57" s="478"/>
      <c r="B57" s="123">
        <v>75412</v>
      </c>
      <c r="C57" s="123"/>
      <c r="D57" s="123" t="s">
        <v>118</v>
      </c>
      <c r="E57" s="125">
        <f>E58</f>
        <v>40000</v>
      </c>
      <c r="F57" s="125">
        <f t="shared" ref="F57:G57" si="24">F58</f>
        <v>0</v>
      </c>
      <c r="G57" s="125">
        <f t="shared" si="24"/>
        <v>40000</v>
      </c>
    </row>
    <row r="58" spans="1:7" ht="39" customHeight="1" x14ac:dyDescent="0.25">
      <c r="A58" s="478"/>
      <c r="B58" s="228"/>
      <c r="C58" s="229">
        <v>2820</v>
      </c>
      <c r="D58" s="230" t="s">
        <v>119</v>
      </c>
      <c r="E58" s="129">
        <v>40000</v>
      </c>
      <c r="F58" s="130"/>
      <c r="G58" s="231">
        <f>E58+F58</f>
        <v>40000</v>
      </c>
    </row>
    <row r="59" spans="1:7" ht="24.75" customHeight="1" x14ac:dyDescent="0.25">
      <c r="A59" s="478"/>
      <c r="B59" s="123">
        <v>75415</v>
      </c>
      <c r="C59" s="188"/>
      <c r="D59" s="204" t="s">
        <v>120</v>
      </c>
      <c r="E59" s="232">
        <f>E60</f>
        <v>60000</v>
      </c>
      <c r="F59" s="232">
        <f t="shared" ref="F59:G59" si="25">F60</f>
        <v>0</v>
      </c>
      <c r="G59" s="232">
        <f t="shared" si="25"/>
        <v>60000</v>
      </c>
    </row>
    <row r="60" spans="1:7" ht="64.5" customHeight="1" x14ac:dyDescent="0.25">
      <c r="A60" s="478"/>
      <c r="B60" s="233"/>
      <c r="C60" s="234">
        <v>2360</v>
      </c>
      <c r="D60" s="225" t="s">
        <v>121</v>
      </c>
      <c r="E60" s="129">
        <v>60000</v>
      </c>
      <c r="F60" s="235"/>
      <c r="G60" s="236">
        <f>E60+F60</f>
        <v>60000</v>
      </c>
    </row>
    <row r="61" spans="1:7" ht="16.5" customHeight="1" x14ac:dyDescent="0.25">
      <c r="A61" s="237">
        <v>801</v>
      </c>
      <c r="B61" s="120"/>
      <c r="C61" s="238"/>
      <c r="D61" s="185" t="s">
        <v>35</v>
      </c>
      <c r="E61" s="187">
        <f>E62</f>
        <v>3000</v>
      </c>
      <c r="F61" s="187">
        <f t="shared" ref="F61:G62" si="26">F62</f>
        <v>0</v>
      </c>
      <c r="G61" s="187">
        <f t="shared" si="26"/>
        <v>3000</v>
      </c>
    </row>
    <row r="62" spans="1:7" ht="17.25" customHeight="1" x14ac:dyDescent="0.25">
      <c r="A62" s="239"/>
      <c r="B62" s="240">
        <v>80195</v>
      </c>
      <c r="C62" s="188"/>
      <c r="D62" s="204" t="s">
        <v>57</v>
      </c>
      <c r="E62" s="205">
        <f>E63</f>
        <v>3000</v>
      </c>
      <c r="F62" s="205">
        <f t="shared" si="26"/>
        <v>0</v>
      </c>
      <c r="G62" s="205">
        <f t="shared" si="26"/>
        <v>3000</v>
      </c>
    </row>
    <row r="63" spans="1:7" ht="64.5" customHeight="1" x14ac:dyDescent="0.25">
      <c r="A63" s="241"/>
      <c r="B63" s="242"/>
      <c r="C63" s="243">
        <v>2360</v>
      </c>
      <c r="D63" s="195" t="s">
        <v>121</v>
      </c>
      <c r="E63" s="129">
        <v>3000</v>
      </c>
      <c r="F63" s="129"/>
      <c r="G63" s="244">
        <f>E63+F63</f>
        <v>3000</v>
      </c>
    </row>
    <row r="64" spans="1:7" ht="24" x14ac:dyDescent="0.25">
      <c r="A64" s="245">
        <v>851</v>
      </c>
      <c r="B64" s="246"/>
      <c r="C64" s="247"/>
      <c r="D64" s="248" t="s">
        <v>95</v>
      </c>
      <c r="E64" s="249">
        <f>E65+E67</f>
        <v>50000</v>
      </c>
      <c r="F64" s="249">
        <f t="shared" ref="F64:G64" si="27">F65+F67</f>
        <v>0</v>
      </c>
      <c r="G64" s="250">
        <f t="shared" si="27"/>
        <v>50000</v>
      </c>
    </row>
    <row r="65" spans="1:7" ht="21.75" customHeight="1" x14ac:dyDescent="0.25">
      <c r="A65" s="251"/>
      <c r="B65" s="252">
        <v>85154</v>
      </c>
      <c r="C65" s="97"/>
      <c r="D65" s="84" t="s">
        <v>96</v>
      </c>
      <c r="E65" s="98">
        <f>E66</f>
        <v>40000</v>
      </c>
      <c r="F65" s="98">
        <f t="shared" ref="F65:G65" si="28">F66</f>
        <v>0</v>
      </c>
      <c r="G65" s="99">
        <f t="shared" si="28"/>
        <v>40000</v>
      </c>
    </row>
    <row r="66" spans="1:7" ht="65.25" customHeight="1" x14ac:dyDescent="0.25">
      <c r="A66" s="253"/>
      <c r="B66" s="151"/>
      <c r="C66" s="224">
        <v>2360</v>
      </c>
      <c r="D66" s="225" t="s">
        <v>121</v>
      </c>
      <c r="E66" s="226">
        <v>40000</v>
      </c>
      <c r="F66" s="226"/>
      <c r="G66" s="227">
        <f>E66+F66</f>
        <v>40000</v>
      </c>
    </row>
    <row r="67" spans="1:7" ht="18" customHeight="1" x14ac:dyDescent="0.25">
      <c r="A67" s="254"/>
      <c r="B67" s="188">
        <v>85195</v>
      </c>
      <c r="C67" s="189"/>
      <c r="D67" s="204" t="s">
        <v>57</v>
      </c>
      <c r="E67" s="205">
        <f>E68</f>
        <v>10000</v>
      </c>
      <c r="F67" s="205">
        <f t="shared" ref="F67:G67" si="29">F68</f>
        <v>0</v>
      </c>
      <c r="G67" s="205">
        <f t="shared" si="29"/>
        <v>10000</v>
      </c>
    </row>
    <row r="68" spans="1:7" ht="78.75" customHeight="1" x14ac:dyDescent="0.25">
      <c r="A68" s="254"/>
      <c r="B68" s="255"/>
      <c r="C68" s="224">
        <v>2360</v>
      </c>
      <c r="D68" s="225" t="s">
        <v>121</v>
      </c>
      <c r="E68" s="130">
        <v>10000</v>
      </c>
      <c r="F68" s="235"/>
      <c r="G68" s="256">
        <f>E68+F68</f>
        <v>10000</v>
      </c>
    </row>
    <row r="69" spans="1:7" hidden="1" x14ac:dyDescent="0.25">
      <c r="A69" s="238"/>
      <c r="B69" s="257"/>
      <c r="C69" s="258"/>
      <c r="D69" s="185"/>
      <c r="E69" s="187"/>
      <c r="F69" s="187"/>
      <c r="G69" s="259"/>
    </row>
    <row r="70" spans="1:7" hidden="1" x14ac:dyDescent="0.25">
      <c r="A70" s="479"/>
      <c r="B70" s="188"/>
      <c r="C70" s="189"/>
      <c r="D70" s="204"/>
      <c r="E70" s="205"/>
      <c r="F70" s="205"/>
      <c r="G70" s="260"/>
    </row>
    <row r="71" spans="1:7" hidden="1" x14ac:dyDescent="0.25">
      <c r="A71" s="480"/>
      <c r="B71" s="255"/>
      <c r="C71" s="224"/>
      <c r="D71" s="225"/>
      <c r="E71" s="130"/>
      <c r="F71" s="235"/>
      <c r="G71" s="256"/>
    </row>
    <row r="72" spans="1:7" ht="26.25" customHeight="1" x14ac:dyDescent="0.25">
      <c r="A72" s="261">
        <v>921</v>
      </c>
      <c r="B72" s="261"/>
      <c r="C72" s="262"/>
      <c r="D72" s="263" t="s">
        <v>84</v>
      </c>
      <c r="E72" s="264">
        <f>E73+E75</f>
        <v>129000</v>
      </c>
      <c r="F72" s="264">
        <f t="shared" ref="F72:G72" si="30">F73+F75</f>
        <v>0</v>
      </c>
      <c r="G72" s="265">
        <f t="shared" si="30"/>
        <v>129000</v>
      </c>
    </row>
    <row r="73" spans="1:7" ht="24" customHeight="1" x14ac:dyDescent="0.25">
      <c r="A73" s="266"/>
      <c r="B73" s="267">
        <v>92105</v>
      </c>
      <c r="C73" s="268"/>
      <c r="D73" s="269" t="s">
        <v>122</v>
      </c>
      <c r="E73" s="270">
        <f>E74</f>
        <v>9000</v>
      </c>
      <c r="F73" s="270">
        <f t="shared" ref="F73:G73" si="31">F74</f>
        <v>0</v>
      </c>
      <c r="G73" s="271">
        <f t="shared" si="31"/>
        <v>9000</v>
      </c>
    </row>
    <row r="74" spans="1:7" ht="65.25" customHeight="1" x14ac:dyDescent="0.25">
      <c r="A74" s="272"/>
      <c r="B74" s="273"/>
      <c r="C74" s="101">
        <v>2360</v>
      </c>
      <c r="D74" s="102" t="s">
        <v>121</v>
      </c>
      <c r="E74" s="141">
        <v>9000</v>
      </c>
      <c r="F74" s="141"/>
      <c r="G74" s="274">
        <f>E74+F74</f>
        <v>9000</v>
      </c>
    </row>
    <row r="75" spans="1:7" ht="20.25" customHeight="1" x14ac:dyDescent="0.25">
      <c r="A75" s="272"/>
      <c r="B75" s="275">
        <v>92120</v>
      </c>
      <c r="C75" s="276"/>
      <c r="D75" s="277" t="s">
        <v>123</v>
      </c>
      <c r="E75" s="278">
        <f>E76</f>
        <v>120000</v>
      </c>
      <c r="F75" s="278">
        <f t="shared" ref="F75:G75" si="32">F76</f>
        <v>0</v>
      </c>
      <c r="G75" s="279">
        <f t="shared" si="32"/>
        <v>120000</v>
      </c>
    </row>
    <row r="76" spans="1:7" ht="62.25" customHeight="1" x14ac:dyDescent="0.25">
      <c r="A76" s="280"/>
      <c r="B76" s="151"/>
      <c r="C76" s="281">
        <v>2720</v>
      </c>
      <c r="D76" s="282" t="s">
        <v>124</v>
      </c>
      <c r="E76" s="141">
        <v>120000</v>
      </c>
      <c r="F76" s="141"/>
      <c r="G76" s="283">
        <f>E76+F76</f>
        <v>120000</v>
      </c>
    </row>
    <row r="77" spans="1:7" ht="18" customHeight="1" x14ac:dyDescent="0.25">
      <c r="A77" s="91">
        <v>926</v>
      </c>
      <c r="B77" s="284"/>
      <c r="C77" s="247"/>
      <c r="D77" s="248" t="s">
        <v>125</v>
      </c>
      <c r="E77" s="285">
        <f t="shared" ref="E77:G78" si="33">E78</f>
        <v>191200</v>
      </c>
      <c r="F77" s="285">
        <f t="shared" si="33"/>
        <v>0</v>
      </c>
      <c r="G77" s="285">
        <f t="shared" si="33"/>
        <v>191200</v>
      </c>
    </row>
    <row r="78" spans="1:7" ht="15" customHeight="1" x14ac:dyDescent="0.25">
      <c r="A78" s="151"/>
      <c r="B78" s="252">
        <v>92695</v>
      </c>
      <c r="C78" s="286"/>
      <c r="D78" s="165" t="s">
        <v>57</v>
      </c>
      <c r="E78" s="287">
        <f t="shared" si="33"/>
        <v>191200</v>
      </c>
      <c r="F78" s="287">
        <f t="shared" si="33"/>
        <v>0</v>
      </c>
      <c r="G78" s="287">
        <f t="shared" si="33"/>
        <v>191200</v>
      </c>
    </row>
    <row r="79" spans="1:7" ht="72.75" customHeight="1" thickBot="1" x14ac:dyDescent="0.3">
      <c r="A79" s="288"/>
      <c r="B79" s="288"/>
      <c r="C79" s="101">
        <v>2360</v>
      </c>
      <c r="D79" s="102" t="s">
        <v>121</v>
      </c>
      <c r="E79" s="103">
        <v>191200</v>
      </c>
      <c r="F79" s="103"/>
      <c r="G79" s="169">
        <f>E79+F79</f>
        <v>191200</v>
      </c>
    </row>
    <row r="80" spans="1:7" ht="15.75" thickBot="1" x14ac:dyDescent="0.3">
      <c r="A80" s="481" t="s">
        <v>126</v>
      </c>
      <c r="B80" s="482"/>
      <c r="C80" s="482"/>
      <c r="D80" s="483"/>
      <c r="E80" s="289">
        <f>E8+E45</f>
        <v>5899779.6399999997</v>
      </c>
      <c r="F80" s="289">
        <f t="shared" ref="F80:G80" si="34">F8+F45</f>
        <v>0</v>
      </c>
      <c r="G80" s="289">
        <f t="shared" si="34"/>
        <v>5899779.6399999997</v>
      </c>
    </row>
    <row r="81" spans="1:7" ht="15.75" x14ac:dyDescent="0.25">
      <c r="A81" s="290" t="s">
        <v>127</v>
      </c>
      <c r="B81" s="291"/>
      <c r="C81" s="291"/>
      <c r="D81" s="291"/>
      <c r="E81" s="292"/>
      <c r="F81" s="292"/>
      <c r="G81" s="291"/>
    </row>
    <row r="82" spans="1:7" ht="24" x14ac:dyDescent="0.25">
      <c r="A82" s="69" t="s">
        <v>25</v>
      </c>
      <c r="B82" s="69" t="s">
        <v>26</v>
      </c>
      <c r="C82" s="70" t="s">
        <v>0</v>
      </c>
      <c r="D82" s="71" t="s">
        <v>76</v>
      </c>
      <c r="E82" s="293" t="s">
        <v>67</v>
      </c>
      <c r="F82" s="294" t="s">
        <v>31</v>
      </c>
      <c r="G82" s="295" t="s">
        <v>68</v>
      </c>
    </row>
    <row r="83" spans="1:7" ht="15.75" thickBot="1" x14ac:dyDescent="0.3">
      <c r="A83" s="74" t="s">
        <v>78</v>
      </c>
      <c r="B83" s="484" t="s">
        <v>79</v>
      </c>
      <c r="C83" s="484"/>
      <c r="D83" s="484"/>
      <c r="E83" s="75">
        <f>E84</f>
        <v>0</v>
      </c>
      <c r="F83" s="75">
        <f>F84</f>
        <v>0</v>
      </c>
      <c r="G83" s="296">
        <v>0</v>
      </c>
    </row>
    <row r="84" spans="1:7" x14ac:dyDescent="0.25">
      <c r="A84" s="297" t="s">
        <v>2</v>
      </c>
      <c r="B84" s="485" t="s">
        <v>89</v>
      </c>
      <c r="C84" s="485"/>
      <c r="D84" s="485"/>
      <c r="E84" s="298">
        <f>E85</f>
        <v>0</v>
      </c>
      <c r="F84" s="298">
        <f>F85</f>
        <v>0</v>
      </c>
      <c r="G84" s="299">
        <v>0</v>
      </c>
    </row>
    <row r="85" spans="1:7" ht="54.75" customHeight="1" x14ac:dyDescent="0.25">
      <c r="A85" s="300"/>
      <c r="B85" s="228"/>
      <c r="C85" s="229">
        <v>6239</v>
      </c>
      <c r="D85" s="301" t="s">
        <v>128</v>
      </c>
      <c r="E85" s="302"/>
      <c r="F85" s="302"/>
      <c r="G85" s="303">
        <v>0</v>
      </c>
    </row>
    <row r="86" spans="1:7" ht="30" customHeight="1" x14ac:dyDescent="0.25">
      <c r="A86" s="304">
        <v>900</v>
      </c>
      <c r="B86" s="246"/>
      <c r="C86" s="305"/>
      <c r="D86" s="306" t="s">
        <v>98</v>
      </c>
      <c r="E86" s="80">
        <f>E87</f>
        <v>0</v>
      </c>
      <c r="F86" s="80">
        <f>F87</f>
        <v>0</v>
      </c>
      <c r="G86" s="307">
        <v>0</v>
      </c>
    </row>
    <row r="87" spans="1:7" ht="19.5" customHeight="1" x14ac:dyDescent="0.25">
      <c r="A87" s="308"/>
      <c r="B87" s="309">
        <v>90013</v>
      </c>
      <c r="C87" s="164"/>
      <c r="D87" s="310" t="s">
        <v>101</v>
      </c>
      <c r="E87" s="166">
        <f>E88</f>
        <v>0</v>
      </c>
      <c r="F87" s="166">
        <f>F88</f>
        <v>0</v>
      </c>
      <c r="G87" s="311">
        <v>0</v>
      </c>
    </row>
    <row r="88" spans="1:7" ht="54" customHeight="1" thickBot="1" x14ac:dyDescent="0.3">
      <c r="A88" s="312"/>
      <c r="B88" s="255"/>
      <c r="C88" s="313">
        <v>6300</v>
      </c>
      <c r="D88" s="314" t="s">
        <v>92</v>
      </c>
      <c r="E88" s="315"/>
      <c r="F88" s="315"/>
      <c r="G88" s="316"/>
    </row>
    <row r="89" spans="1:7" ht="25.5" customHeight="1" thickBot="1" x14ac:dyDescent="0.3">
      <c r="A89" s="317" t="s">
        <v>78</v>
      </c>
      <c r="B89" s="486" t="s">
        <v>110</v>
      </c>
      <c r="C89" s="486"/>
      <c r="D89" s="486"/>
      <c r="E89" s="211">
        <f>E90</f>
        <v>1030000</v>
      </c>
      <c r="F89" s="211">
        <f>F90</f>
        <v>0</v>
      </c>
      <c r="G89" s="318">
        <v>1010000</v>
      </c>
    </row>
    <row r="90" spans="1:7" x14ac:dyDescent="0.25">
      <c r="A90" s="319" t="s">
        <v>2</v>
      </c>
      <c r="B90" s="487" t="s">
        <v>89</v>
      </c>
      <c r="C90" s="487"/>
      <c r="D90" s="487"/>
      <c r="E90" s="298">
        <f>E91+E96+E99</f>
        <v>1030000</v>
      </c>
      <c r="F90" s="298">
        <f t="shared" ref="F90:G90" si="35">F91+F96+F99</f>
        <v>0</v>
      </c>
      <c r="G90" s="298">
        <f t="shared" si="35"/>
        <v>1030000</v>
      </c>
    </row>
    <row r="91" spans="1:7" x14ac:dyDescent="0.25">
      <c r="A91" s="118">
        <v>600</v>
      </c>
      <c r="B91" s="119"/>
      <c r="C91" s="119"/>
      <c r="D91" s="120" t="s">
        <v>90</v>
      </c>
      <c r="E91" s="121">
        <f>E95+E92</f>
        <v>800000</v>
      </c>
      <c r="F91" s="121">
        <f t="shared" ref="F91:G91" si="36">F95+F92</f>
        <v>0</v>
      </c>
      <c r="G91" s="121">
        <f t="shared" si="36"/>
        <v>800000</v>
      </c>
    </row>
    <row r="92" spans="1:7" ht="24" customHeight="1" x14ac:dyDescent="0.25">
      <c r="A92" s="320"/>
      <c r="B92" s="136">
        <v>60014</v>
      </c>
      <c r="C92" s="136"/>
      <c r="D92" s="136" t="s">
        <v>129</v>
      </c>
      <c r="E92" s="321">
        <f>E93</f>
        <v>800000</v>
      </c>
      <c r="F92" s="321">
        <f t="shared" ref="F92:G92" si="37">F93</f>
        <v>0</v>
      </c>
      <c r="G92" s="321">
        <f t="shared" si="37"/>
        <v>800000</v>
      </c>
    </row>
    <row r="93" spans="1:7" ht="52.5" customHeight="1" x14ac:dyDescent="0.25">
      <c r="A93" s="320"/>
      <c r="B93" s="322"/>
      <c r="C93" s="322">
        <v>6300</v>
      </c>
      <c r="D93" s="128" t="s">
        <v>130</v>
      </c>
      <c r="E93" s="323">
        <v>800000</v>
      </c>
      <c r="F93" s="323"/>
      <c r="G93" s="324">
        <f>E93+F93</f>
        <v>800000</v>
      </c>
    </row>
    <row r="94" spans="1:7" ht="25.5" customHeight="1" x14ac:dyDescent="0.25">
      <c r="A94" s="488"/>
      <c r="B94" s="123">
        <v>60016</v>
      </c>
      <c r="C94" s="123"/>
      <c r="D94" s="123" t="s">
        <v>131</v>
      </c>
      <c r="E94" s="125">
        <f>E95</f>
        <v>0</v>
      </c>
      <c r="F94" s="125">
        <f t="shared" ref="F94:G94" si="38">F95</f>
        <v>0</v>
      </c>
      <c r="G94" s="125">
        <f t="shared" si="38"/>
        <v>0</v>
      </c>
    </row>
    <row r="95" spans="1:7" ht="53.25" customHeight="1" x14ac:dyDescent="0.25">
      <c r="A95" s="489"/>
      <c r="B95" s="126"/>
      <c r="C95" s="127">
        <v>6300</v>
      </c>
      <c r="D95" s="128" t="s">
        <v>130</v>
      </c>
      <c r="E95" s="140">
        <v>0</v>
      </c>
      <c r="F95" s="140"/>
      <c r="G95" s="325">
        <f>E95+F95</f>
        <v>0</v>
      </c>
    </row>
    <row r="96" spans="1:7" ht="14.25" customHeight="1" x14ac:dyDescent="0.25">
      <c r="A96" s="245">
        <v>851</v>
      </c>
      <c r="B96" s="246"/>
      <c r="C96" s="247"/>
      <c r="D96" s="248" t="s">
        <v>95</v>
      </c>
      <c r="E96" s="285">
        <f>E97</f>
        <v>80000</v>
      </c>
      <c r="F96" s="285">
        <f t="shared" ref="F96:G96" si="39">F97</f>
        <v>0</v>
      </c>
      <c r="G96" s="285">
        <f t="shared" si="39"/>
        <v>80000</v>
      </c>
    </row>
    <row r="97" spans="1:7" ht="16.5" customHeight="1" x14ac:dyDescent="0.25">
      <c r="A97" s="251"/>
      <c r="B97" s="252">
        <v>85111</v>
      </c>
      <c r="C97" s="97"/>
      <c r="D97" s="84" t="s">
        <v>132</v>
      </c>
      <c r="E97" s="98">
        <f>E98</f>
        <v>80000</v>
      </c>
      <c r="F97" s="98">
        <f t="shared" ref="F97:G97" si="40">F98</f>
        <v>0</v>
      </c>
      <c r="G97" s="98">
        <f t="shared" si="40"/>
        <v>80000</v>
      </c>
    </row>
    <row r="98" spans="1:7" ht="49.5" customHeight="1" x14ac:dyDescent="0.25">
      <c r="A98" s="253"/>
      <c r="B98" s="151"/>
      <c r="C98" s="224">
        <v>6220</v>
      </c>
      <c r="D98" s="225" t="s">
        <v>133</v>
      </c>
      <c r="E98" s="226">
        <v>80000</v>
      </c>
      <c r="F98" s="226"/>
      <c r="G98" s="227">
        <f>E98+F98</f>
        <v>80000</v>
      </c>
    </row>
    <row r="99" spans="1:7" ht="25.5" customHeight="1" x14ac:dyDescent="0.25">
      <c r="A99" s="326">
        <v>900</v>
      </c>
      <c r="B99" s="327"/>
      <c r="C99" s="328"/>
      <c r="D99" s="238" t="s">
        <v>134</v>
      </c>
      <c r="E99" s="329">
        <f>E100+E102</f>
        <v>150000</v>
      </c>
      <c r="F99" s="329"/>
      <c r="G99" s="259">
        <v>150000</v>
      </c>
    </row>
    <row r="100" spans="1:7" ht="18.75" customHeight="1" x14ac:dyDescent="0.25">
      <c r="A100" s="330"/>
      <c r="B100" s="331">
        <v>90001</v>
      </c>
      <c r="C100" s="331"/>
      <c r="D100" s="332" t="s">
        <v>135</v>
      </c>
      <c r="E100" s="333">
        <f>E101</f>
        <v>60000</v>
      </c>
      <c r="F100" s="333"/>
      <c r="G100" s="260">
        <v>60000</v>
      </c>
    </row>
    <row r="101" spans="1:7" ht="49.5" customHeight="1" x14ac:dyDescent="0.25">
      <c r="A101" s="330"/>
      <c r="B101" s="193"/>
      <c r="C101" s="334">
        <v>6230</v>
      </c>
      <c r="D101" s="335" t="s">
        <v>136</v>
      </c>
      <c r="E101" s="336">
        <v>60000</v>
      </c>
      <c r="F101" s="336"/>
      <c r="G101" s="337">
        <v>60000</v>
      </c>
    </row>
    <row r="102" spans="1:7" ht="30.75" customHeight="1" x14ac:dyDescent="0.25">
      <c r="A102" s="330"/>
      <c r="B102" s="331">
        <v>90005</v>
      </c>
      <c r="C102" s="331"/>
      <c r="D102" s="332" t="s">
        <v>137</v>
      </c>
      <c r="E102" s="333">
        <f>E103</f>
        <v>90000</v>
      </c>
      <c r="F102" s="333"/>
      <c r="G102" s="260">
        <v>90000</v>
      </c>
    </row>
    <row r="103" spans="1:7" ht="65.25" customHeight="1" x14ac:dyDescent="0.25">
      <c r="A103" s="330"/>
      <c r="B103" s="193"/>
      <c r="C103" s="334">
        <v>6230</v>
      </c>
      <c r="D103" s="335" t="s">
        <v>136</v>
      </c>
      <c r="E103" s="336">
        <v>90000</v>
      </c>
      <c r="F103" s="336"/>
      <c r="G103" s="337">
        <v>90000</v>
      </c>
    </row>
    <row r="104" spans="1:7" x14ac:dyDescent="0.25">
      <c r="A104" s="490" t="s">
        <v>126</v>
      </c>
      <c r="B104" s="491"/>
      <c r="C104" s="491"/>
      <c r="D104" s="492"/>
      <c r="E104" s="338">
        <f>E90</f>
        <v>1030000</v>
      </c>
      <c r="F104" s="338">
        <f t="shared" ref="F104:G104" si="41">F90</f>
        <v>0</v>
      </c>
      <c r="G104" s="338">
        <f t="shared" si="41"/>
        <v>1030000</v>
      </c>
    </row>
    <row r="105" spans="1:7" x14ac:dyDescent="0.25">
      <c r="A105" s="472" t="s">
        <v>138</v>
      </c>
      <c r="B105" s="473"/>
      <c r="C105" s="473"/>
      <c r="D105" s="474"/>
      <c r="E105" s="339">
        <f>E80+E104</f>
        <v>6929779.6399999997</v>
      </c>
      <c r="F105" s="339">
        <f t="shared" ref="F105:G105" si="42">F80+F104</f>
        <v>0</v>
      </c>
      <c r="G105" s="339">
        <f t="shared" si="42"/>
        <v>6929779.6399999997</v>
      </c>
    </row>
  </sheetData>
  <mergeCells count="30">
    <mergeCell ref="B46:D46"/>
    <mergeCell ref="A6:G6"/>
    <mergeCell ref="D4:G4"/>
    <mergeCell ref="A5:G5"/>
    <mergeCell ref="A28:A29"/>
    <mergeCell ref="A34:A37"/>
    <mergeCell ref="B38:D38"/>
    <mergeCell ref="A40:A41"/>
    <mergeCell ref="B45:D45"/>
    <mergeCell ref="B8:D8"/>
    <mergeCell ref="B9:D9"/>
    <mergeCell ref="A14:A19"/>
    <mergeCell ref="B20:D20"/>
    <mergeCell ref="A22:A23"/>
    <mergeCell ref="A1:G1"/>
    <mergeCell ref="A2:G2"/>
    <mergeCell ref="A3:G3"/>
    <mergeCell ref="A105:D105"/>
    <mergeCell ref="B52:D52"/>
    <mergeCell ref="A54:A55"/>
    <mergeCell ref="A57:A60"/>
    <mergeCell ref="A70:A71"/>
    <mergeCell ref="A80:D80"/>
    <mergeCell ref="B83:D83"/>
    <mergeCell ref="B84:D84"/>
    <mergeCell ref="B89:D89"/>
    <mergeCell ref="B90:D90"/>
    <mergeCell ref="A94:A95"/>
    <mergeCell ref="A104:D104"/>
    <mergeCell ref="A48:A51"/>
  </mergeCells>
  <pageMargins left="0.7" right="0.7" top="0.75" bottom="0.75" header="0.3" footer="0.3"/>
  <pageSetup paperSize="9"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opLeftCell="A7" workbookViewId="0">
      <selection activeCell="C11" sqref="C11"/>
    </sheetView>
  </sheetViews>
  <sheetFormatPr defaultRowHeight="15" x14ac:dyDescent="0.25"/>
  <cols>
    <col min="1" max="1" width="5.85546875" customWidth="1"/>
    <col min="2" max="2" width="42.7109375" customWidth="1"/>
    <col min="3" max="7" width="18.7109375" customWidth="1"/>
  </cols>
  <sheetData>
    <row r="1" spans="1:7" x14ac:dyDescent="0.25">
      <c r="A1" s="512" t="s">
        <v>205</v>
      </c>
      <c r="B1" s="440"/>
      <c r="C1" s="440"/>
      <c r="D1" s="440"/>
      <c r="E1" s="440"/>
      <c r="F1" s="440"/>
      <c r="G1" s="440"/>
    </row>
    <row r="2" spans="1:7" x14ac:dyDescent="0.25">
      <c r="A2" s="512" t="s">
        <v>62</v>
      </c>
      <c r="B2" s="440"/>
      <c r="C2" s="440"/>
      <c r="D2" s="440"/>
      <c r="E2" s="440"/>
      <c r="F2" s="440"/>
      <c r="G2" s="440"/>
    </row>
    <row r="3" spans="1:7" x14ac:dyDescent="0.25">
      <c r="A3" s="513" t="s">
        <v>201</v>
      </c>
      <c r="B3" s="440"/>
      <c r="C3" s="440"/>
      <c r="D3" s="440"/>
      <c r="E3" s="440"/>
      <c r="F3" s="440"/>
      <c r="G3" s="440"/>
    </row>
    <row r="4" spans="1:7" ht="15.75" x14ac:dyDescent="0.25">
      <c r="A4" s="514" t="s">
        <v>139</v>
      </c>
      <c r="B4" s="514"/>
      <c r="C4" s="514"/>
      <c r="D4" s="514"/>
      <c r="E4" s="514"/>
      <c r="F4" s="514"/>
      <c r="G4" s="514"/>
    </row>
    <row r="5" spans="1:7" x14ac:dyDescent="0.25">
      <c r="A5" s="515" t="s">
        <v>1</v>
      </c>
      <c r="B5" s="511" t="s">
        <v>140</v>
      </c>
      <c r="C5" s="516" t="s">
        <v>141</v>
      </c>
      <c r="D5" s="516" t="s">
        <v>142</v>
      </c>
      <c r="E5" s="517" t="s">
        <v>143</v>
      </c>
      <c r="F5" s="517"/>
      <c r="G5" s="517"/>
    </row>
    <row r="6" spans="1:7" x14ac:dyDescent="0.25">
      <c r="A6" s="515"/>
      <c r="B6" s="511"/>
      <c r="C6" s="516"/>
      <c r="D6" s="516"/>
      <c r="E6" s="511" t="s">
        <v>144</v>
      </c>
      <c r="F6" s="511"/>
      <c r="G6" s="511" t="s">
        <v>145</v>
      </c>
    </row>
    <row r="7" spans="1:7" ht="48" customHeight="1" x14ac:dyDescent="0.25">
      <c r="A7" s="515"/>
      <c r="B7" s="511"/>
      <c r="C7" s="516"/>
      <c r="D7" s="516"/>
      <c r="E7" s="341" t="s">
        <v>146</v>
      </c>
      <c r="F7" s="342" t="s">
        <v>147</v>
      </c>
      <c r="G7" s="511"/>
    </row>
    <row r="8" spans="1:7" x14ac:dyDescent="0.25">
      <c r="A8" s="343">
        <v>1</v>
      </c>
      <c r="B8" s="343">
        <v>2</v>
      </c>
      <c r="C8" s="344">
        <v>4</v>
      </c>
      <c r="D8" s="344">
        <v>6</v>
      </c>
      <c r="E8" s="343">
        <v>7</v>
      </c>
      <c r="F8" s="343">
        <v>8</v>
      </c>
      <c r="G8" s="343">
        <v>9</v>
      </c>
    </row>
    <row r="9" spans="1:7" ht="24.75" customHeight="1" x14ac:dyDescent="0.25">
      <c r="A9" s="436" t="s">
        <v>2</v>
      </c>
      <c r="B9" s="345" t="s">
        <v>148</v>
      </c>
      <c r="C9" s="346">
        <v>2168000</v>
      </c>
      <c r="D9" s="346">
        <v>2168000</v>
      </c>
      <c r="E9" s="347">
        <f>D9-G9</f>
        <v>2168000</v>
      </c>
      <c r="F9" s="347">
        <f>300000+24400+66400+4900</f>
        <v>395700</v>
      </c>
      <c r="G9" s="348">
        <v>0</v>
      </c>
    </row>
    <row r="10" spans="1:7" x14ac:dyDescent="0.25">
      <c r="A10" s="349"/>
      <c r="B10" s="350" t="s">
        <v>143</v>
      </c>
      <c r="C10" s="346"/>
      <c r="D10" s="346"/>
      <c r="E10" s="347"/>
      <c r="F10" s="347"/>
      <c r="G10" s="348"/>
    </row>
    <row r="11" spans="1:7" ht="18" customHeight="1" x14ac:dyDescent="0.25">
      <c r="A11" s="349"/>
      <c r="B11" s="350" t="s">
        <v>149</v>
      </c>
      <c r="C11" s="351">
        <f>C12+C13+C14</f>
        <v>463166.20999999996</v>
      </c>
      <c r="D11" s="346"/>
      <c r="E11" s="347"/>
      <c r="F11" s="347"/>
      <c r="G11" s="348"/>
    </row>
    <row r="12" spans="1:7" ht="39" customHeight="1" x14ac:dyDescent="0.25">
      <c r="A12" s="349"/>
      <c r="B12" s="352" t="s">
        <v>150</v>
      </c>
      <c r="C12" s="353">
        <v>424618.74</v>
      </c>
      <c r="D12" s="346"/>
      <c r="E12" s="347"/>
      <c r="F12" s="347"/>
      <c r="G12" s="348"/>
    </row>
    <row r="13" spans="1:7" ht="27" customHeight="1" x14ac:dyDescent="0.25">
      <c r="A13" s="349"/>
      <c r="B13" s="352" t="s">
        <v>151</v>
      </c>
      <c r="C13" s="353">
        <v>8670.11</v>
      </c>
      <c r="D13" s="346"/>
      <c r="E13" s="346"/>
      <c r="F13" s="346"/>
      <c r="G13" s="354"/>
    </row>
    <row r="14" spans="1:7" ht="27" customHeight="1" x14ac:dyDescent="0.25">
      <c r="A14" s="349"/>
      <c r="B14" s="355" t="s">
        <v>152</v>
      </c>
      <c r="C14" s="353">
        <v>29877.360000000001</v>
      </c>
      <c r="D14" s="346"/>
      <c r="E14" s="346"/>
      <c r="F14" s="346"/>
      <c r="G14" s="354"/>
    </row>
    <row r="15" spans="1:7" x14ac:dyDescent="0.25">
      <c r="A15" s="356"/>
      <c r="B15" s="357" t="s">
        <v>153</v>
      </c>
      <c r="C15" s="358">
        <f>C9</f>
        <v>2168000</v>
      </c>
      <c r="D15" s="358">
        <f>D9</f>
        <v>2168000</v>
      </c>
      <c r="E15" s="358">
        <f>E9</f>
        <v>2168000</v>
      </c>
      <c r="F15" s="358">
        <f>F9</f>
        <v>395700</v>
      </c>
      <c r="G15" s="358">
        <f>G9</f>
        <v>0</v>
      </c>
    </row>
    <row r="16" spans="1:7" ht="23.25" customHeight="1" x14ac:dyDescent="0.25">
      <c r="A16" s="437" t="s">
        <v>3</v>
      </c>
      <c r="B16" s="345" t="s">
        <v>154</v>
      </c>
      <c r="C16" s="346">
        <v>1300000</v>
      </c>
      <c r="D16" s="346">
        <v>1300000</v>
      </c>
      <c r="E16" s="347">
        <f>D16</f>
        <v>1300000</v>
      </c>
      <c r="F16" s="347">
        <f>315000+27000+55000+8000</f>
        <v>405000</v>
      </c>
      <c r="G16" s="359">
        <v>0</v>
      </c>
    </row>
    <row r="17" spans="1:7" x14ac:dyDescent="0.25">
      <c r="A17" s="360"/>
      <c r="B17" s="350" t="s">
        <v>143</v>
      </c>
      <c r="C17" s="361"/>
      <c r="D17" s="346"/>
      <c r="E17" s="347"/>
      <c r="F17" s="347"/>
      <c r="G17" s="348"/>
    </row>
    <row r="18" spans="1:7" ht="16.5" customHeight="1" x14ac:dyDescent="0.25">
      <c r="A18" s="360"/>
      <c r="B18" s="362" t="s">
        <v>155</v>
      </c>
      <c r="C18" s="363">
        <f>C19</f>
        <v>150000</v>
      </c>
      <c r="D18" s="364"/>
      <c r="E18" s="365"/>
      <c r="F18" s="365"/>
      <c r="G18" s="366"/>
    </row>
    <row r="19" spans="1:7" ht="28.5" customHeight="1" x14ac:dyDescent="0.25">
      <c r="A19" s="360"/>
      <c r="B19" s="367" t="s">
        <v>156</v>
      </c>
      <c r="C19" s="368">
        <v>150000</v>
      </c>
      <c r="D19" s="369"/>
      <c r="E19" s="370"/>
      <c r="F19" s="370"/>
      <c r="G19" s="371"/>
    </row>
    <row r="20" spans="1:7" ht="22.5" customHeight="1" x14ac:dyDescent="0.25">
      <c r="A20" s="372"/>
      <c r="B20" s="373" t="s">
        <v>157</v>
      </c>
      <c r="C20" s="374">
        <f>C16</f>
        <v>1300000</v>
      </c>
      <c r="D20" s="374">
        <f>D16</f>
        <v>1300000</v>
      </c>
      <c r="E20" s="375">
        <f>E16</f>
        <v>1300000</v>
      </c>
      <c r="F20" s="375">
        <f>F16</f>
        <v>405000</v>
      </c>
      <c r="G20" s="376">
        <f>G16</f>
        <v>0</v>
      </c>
    </row>
    <row r="21" spans="1:7" ht="20.25" customHeight="1" x14ac:dyDescent="0.25">
      <c r="A21" s="438" t="s">
        <v>4</v>
      </c>
      <c r="B21" s="377" t="s">
        <v>158</v>
      </c>
      <c r="C21" s="378">
        <v>1280000</v>
      </c>
      <c r="D21" s="378">
        <v>1280000</v>
      </c>
      <c r="E21" s="378">
        <v>1280000</v>
      </c>
      <c r="F21" s="378">
        <v>394240</v>
      </c>
      <c r="G21" s="379"/>
    </row>
    <row r="22" spans="1:7" x14ac:dyDescent="0.25">
      <c r="A22" s="372"/>
      <c r="B22" s="380" t="s">
        <v>143</v>
      </c>
      <c r="C22" s="374"/>
      <c r="D22" s="374"/>
      <c r="E22" s="374"/>
      <c r="F22" s="374"/>
      <c r="G22" s="379"/>
    </row>
    <row r="23" spans="1:7" ht="27" customHeight="1" x14ac:dyDescent="0.25">
      <c r="A23" s="372"/>
      <c r="B23" s="381" t="s">
        <v>159</v>
      </c>
      <c r="C23" s="382">
        <v>250000</v>
      </c>
      <c r="D23" s="374"/>
      <c r="E23" s="374"/>
      <c r="F23" s="374"/>
      <c r="G23" s="379"/>
    </row>
    <row r="24" spans="1:7" ht="21" customHeight="1" x14ac:dyDescent="0.25">
      <c r="A24" s="372"/>
      <c r="B24" s="381" t="s">
        <v>160</v>
      </c>
      <c r="C24" s="382">
        <f>C21</f>
        <v>1280000</v>
      </c>
      <c r="D24" s="382">
        <f t="shared" ref="D24:F24" si="0">D21</f>
        <v>1280000</v>
      </c>
      <c r="E24" s="382">
        <f t="shared" si="0"/>
        <v>1280000</v>
      </c>
      <c r="F24" s="382">
        <f t="shared" si="0"/>
        <v>394240</v>
      </c>
      <c r="G24" s="379"/>
    </row>
    <row r="25" spans="1:7" x14ac:dyDescent="0.25">
      <c r="A25" s="383"/>
      <c r="B25" s="384" t="s">
        <v>61</v>
      </c>
      <c r="C25" s="385">
        <f>C15+C20+C24</f>
        <v>4748000</v>
      </c>
      <c r="D25" s="385">
        <f t="shared" ref="D25:F25" si="1">D15+D20+D24</f>
        <v>4748000</v>
      </c>
      <c r="E25" s="385">
        <f t="shared" si="1"/>
        <v>4748000</v>
      </c>
      <c r="F25" s="385">
        <f t="shared" si="1"/>
        <v>1194940</v>
      </c>
      <c r="G25" s="386">
        <f t="shared" ref="G25" si="2">G15+G20</f>
        <v>0</v>
      </c>
    </row>
  </sheetData>
  <mergeCells count="11">
    <mergeCell ref="G6:G7"/>
    <mergeCell ref="A1:G1"/>
    <mergeCell ref="A2:G2"/>
    <mergeCell ref="A3:G3"/>
    <mergeCell ref="A4:G4"/>
    <mergeCell ref="A5:A7"/>
    <mergeCell ref="B5:B7"/>
    <mergeCell ref="C5:C7"/>
    <mergeCell ref="D5:D7"/>
    <mergeCell ref="E5:G5"/>
    <mergeCell ref="E6:F6"/>
  </mergeCells>
  <pageMargins left="0.7" right="0.7" top="0.75" bottom="0.75" header="0.3" footer="0.3"/>
  <pageSetup paperSize="9" scale="9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workbookViewId="0">
      <selection activeCell="E100" sqref="E100"/>
    </sheetView>
  </sheetViews>
  <sheetFormatPr defaultRowHeight="15" x14ac:dyDescent="0.25"/>
  <cols>
    <col min="4" max="4" width="28.5703125" customWidth="1"/>
    <col min="5" max="10" width="15.28515625" customWidth="1"/>
  </cols>
  <sheetData>
    <row r="1" spans="1:10" x14ac:dyDescent="0.25">
      <c r="A1" s="387" t="s">
        <v>194</v>
      </c>
      <c r="H1" s="387"/>
    </row>
    <row r="2" spans="1:10" x14ac:dyDescent="0.25">
      <c r="A2" t="s">
        <v>62</v>
      </c>
    </row>
    <row r="3" spans="1:10" x14ac:dyDescent="0.25">
      <c r="A3" t="s">
        <v>195</v>
      </c>
    </row>
    <row r="4" spans="1:10" x14ac:dyDescent="0.25">
      <c r="A4" s="23" t="s">
        <v>162</v>
      </c>
    </row>
    <row r="5" spans="1:10" x14ac:dyDescent="0.25">
      <c r="A5" t="s">
        <v>163</v>
      </c>
    </row>
    <row r="6" spans="1:10" x14ac:dyDescent="0.25">
      <c r="A6" s="526" t="s">
        <v>25</v>
      </c>
      <c r="B6" s="526" t="s">
        <v>26</v>
      </c>
      <c r="C6" s="528" t="s">
        <v>0</v>
      </c>
      <c r="D6" s="526" t="s">
        <v>27</v>
      </c>
      <c r="E6" s="518" t="s">
        <v>164</v>
      </c>
      <c r="F6" s="519"/>
      <c r="G6" s="520"/>
      <c r="H6" s="518" t="s">
        <v>29</v>
      </c>
      <c r="I6" s="521"/>
      <c r="J6" s="522"/>
    </row>
    <row r="7" spans="1:10" ht="28.5" customHeight="1" x14ac:dyDescent="0.25">
      <c r="A7" s="527"/>
      <c r="B7" s="527"/>
      <c r="C7" s="527"/>
      <c r="D7" s="527"/>
      <c r="E7" s="388" t="s">
        <v>67</v>
      </c>
      <c r="F7" s="388" t="s">
        <v>31</v>
      </c>
      <c r="G7" s="389" t="s">
        <v>68</v>
      </c>
      <c r="H7" s="388" t="s">
        <v>67</v>
      </c>
      <c r="I7" s="388" t="s">
        <v>31</v>
      </c>
      <c r="J7" s="389" t="s">
        <v>68</v>
      </c>
    </row>
    <row r="8" spans="1:10" ht="23.25" customHeight="1" x14ac:dyDescent="0.25">
      <c r="A8" s="390" t="s">
        <v>112</v>
      </c>
      <c r="B8" s="391"/>
      <c r="C8" s="391"/>
      <c r="D8" s="391" t="s">
        <v>113</v>
      </c>
      <c r="E8" s="392">
        <f>E9</f>
        <v>571894.4</v>
      </c>
      <c r="F8" s="392">
        <f t="shared" ref="F8:G9" si="0">F9</f>
        <v>0</v>
      </c>
      <c r="G8" s="392">
        <f t="shared" si="0"/>
        <v>571894.4</v>
      </c>
      <c r="H8" s="392">
        <f>H9</f>
        <v>571894.4</v>
      </c>
      <c r="I8" s="392">
        <f t="shared" ref="I8:J8" si="1">I9</f>
        <v>0</v>
      </c>
      <c r="J8" s="392">
        <f t="shared" si="1"/>
        <v>571894.4</v>
      </c>
    </row>
    <row r="9" spans="1:10" ht="19.5" customHeight="1" x14ac:dyDescent="0.25">
      <c r="A9" s="393"/>
      <c r="B9" s="394" t="s">
        <v>165</v>
      </c>
      <c r="C9" s="395"/>
      <c r="D9" s="395" t="s">
        <v>57</v>
      </c>
      <c r="E9" s="396">
        <f>E10</f>
        <v>571894.4</v>
      </c>
      <c r="F9" s="396">
        <f t="shared" si="0"/>
        <v>0</v>
      </c>
      <c r="G9" s="396">
        <f t="shared" si="0"/>
        <v>571894.4</v>
      </c>
      <c r="H9" s="396">
        <f>H11+H12+H13+H14+H15+H16</f>
        <v>571894.4</v>
      </c>
      <c r="I9" s="396">
        <f t="shared" ref="I9:J9" si="2">I11+I12+I13+I14+I15+I16</f>
        <v>0</v>
      </c>
      <c r="J9" s="396">
        <f t="shared" si="2"/>
        <v>571894.4</v>
      </c>
    </row>
    <row r="10" spans="1:10" ht="47.25" customHeight="1" x14ac:dyDescent="0.25">
      <c r="A10" s="393"/>
      <c r="B10" s="393"/>
      <c r="C10" s="397">
        <v>2010</v>
      </c>
      <c r="D10" s="398" t="s">
        <v>166</v>
      </c>
      <c r="E10" s="399">
        <v>571894.4</v>
      </c>
      <c r="F10" s="399"/>
      <c r="G10" s="400">
        <f>E10+F10</f>
        <v>571894.4</v>
      </c>
      <c r="H10" s="399"/>
      <c r="I10" s="399"/>
      <c r="J10" s="400"/>
    </row>
    <row r="11" spans="1:10" ht="24.75" customHeight="1" x14ac:dyDescent="0.25">
      <c r="A11" s="393"/>
      <c r="B11" s="393"/>
      <c r="C11" s="397">
        <v>4010</v>
      </c>
      <c r="D11" s="398" t="s">
        <v>38</v>
      </c>
      <c r="E11" s="399"/>
      <c r="F11" s="399"/>
      <c r="G11" s="400"/>
      <c r="H11" s="399">
        <v>5640</v>
      </c>
      <c r="I11" s="399"/>
      <c r="J11" s="400">
        <f>H11+I11</f>
        <v>5640</v>
      </c>
    </row>
    <row r="12" spans="1:10" ht="20.25" customHeight="1" x14ac:dyDescent="0.25">
      <c r="A12" s="393"/>
      <c r="B12" s="393"/>
      <c r="C12" s="397">
        <v>4110</v>
      </c>
      <c r="D12" s="398" t="s">
        <v>167</v>
      </c>
      <c r="E12" s="399"/>
      <c r="F12" s="399"/>
      <c r="G12" s="400"/>
      <c r="H12" s="399">
        <v>964.44</v>
      </c>
      <c r="I12" s="399"/>
      <c r="J12" s="400">
        <f t="shared" ref="J12:J16" si="3">H12+I12</f>
        <v>964.44</v>
      </c>
    </row>
    <row r="13" spans="1:10" ht="36" customHeight="1" x14ac:dyDescent="0.25">
      <c r="A13" s="393"/>
      <c r="B13" s="393"/>
      <c r="C13" s="397">
        <v>4120</v>
      </c>
      <c r="D13" s="398" t="s">
        <v>50</v>
      </c>
      <c r="E13" s="399"/>
      <c r="F13" s="399"/>
      <c r="G13" s="400"/>
      <c r="H13" s="399">
        <v>138.18</v>
      </c>
      <c r="I13" s="399"/>
      <c r="J13" s="400">
        <f t="shared" si="3"/>
        <v>138.18</v>
      </c>
    </row>
    <row r="14" spans="1:10" ht="17.25" customHeight="1" x14ac:dyDescent="0.25">
      <c r="A14" s="393"/>
      <c r="B14" s="393"/>
      <c r="C14" s="397">
        <v>4210</v>
      </c>
      <c r="D14" s="398" t="s">
        <v>52</v>
      </c>
      <c r="E14" s="399"/>
      <c r="F14" s="399"/>
      <c r="G14" s="400"/>
      <c r="H14" s="399">
        <v>2524.5</v>
      </c>
      <c r="I14" s="399"/>
      <c r="J14" s="400">
        <f t="shared" si="3"/>
        <v>2524.5</v>
      </c>
    </row>
    <row r="15" spans="1:10" ht="15" customHeight="1" x14ac:dyDescent="0.25">
      <c r="A15" s="393"/>
      <c r="B15" s="393"/>
      <c r="C15" s="397">
        <v>4300</v>
      </c>
      <c r="D15" s="398" t="s">
        <v>34</v>
      </c>
      <c r="E15" s="399"/>
      <c r="F15" s="399"/>
      <c r="G15" s="400"/>
      <c r="H15" s="399">
        <v>1946.5</v>
      </c>
      <c r="I15" s="399"/>
      <c r="J15" s="400">
        <f t="shared" si="3"/>
        <v>1946.5</v>
      </c>
    </row>
    <row r="16" spans="1:10" ht="15.75" customHeight="1" x14ac:dyDescent="0.25">
      <c r="A16" s="393"/>
      <c r="B16" s="393"/>
      <c r="C16" s="397">
        <v>4430</v>
      </c>
      <c r="D16" s="401" t="s">
        <v>168</v>
      </c>
      <c r="E16" s="399"/>
      <c r="F16" s="399"/>
      <c r="G16" s="400"/>
      <c r="H16" s="399">
        <v>560680.78</v>
      </c>
      <c r="I16" s="399"/>
      <c r="J16" s="400">
        <f t="shared" si="3"/>
        <v>560680.78</v>
      </c>
    </row>
    <row r="17" spans="1:10" ht="18" customHeight="1" x14ac:dyDescent="0.25">
      <c r="A17" s="402">
        <v>750</v>
      </c>
      <c r="B17" s="402"/>
      <c r="C17" s="402"/>
      <c r="D17" s="403" t="s">
        <v>169</v>
      </c>
      <c r="E17" s="404">
        <f>E18</f>
        <v>169436</v>
      </c>
      <c r="F17" s="404">
        <f t="shared" ref="F17:G18" si="4">F18</f>
        <v>0</v>
      </c>
      <c r="G17" s="404">
        <f t="shared" si="4"/>
        <v>169436</v>
      </c>
      <c r="H17" s="404">
        <f>H18</f>
        <v>169436.00000000003</v>
      </c>
      <c r="I17" s="404">
        <f t="shared" ref="I17:J17" si="5">I18</f>
        <v>0</v>
      </c>
      <c r="J17" s="404">
        <f t="shared" si="5"/>
        <v>169436.00000000003</v>
      </c>
    </row>
    <row r="18" spans="1:10" ht="17.25" customHeight="1" x14ac:dyDescent="0.25">
      <c r="A18" s="405"/>
      <c r="B18" s="406">
        <v>75011</v>
      </c>
      <c r="C18" s="407"/>
      <c r="D18" s="408" t="s">
        <v>170</v>
      </c>
      <c r="E18" s="409">
        <f>E19</f>
        <v>169436</v>
      </c>
      <c r="F18" s="409">
        <f t="shared" si="4"/>
        <v>0</v>
      </c>
      <c r="G18" s="409">
        <f t="shared" si="4"/>
        <v>169436</v>
      </c>
      <c r="H18" s="409">
        <f>H19+H20+H21+H22+H23</f>
        <v>169436.00000000003</v>
      </c>
      <c r="I18" s="409">
        <f t="shared" ref="I18:J18" si="6">I19+I20+I21+I22+I23</f>
        <v>0</v>
      </c>
      <c r="J18" s="409">
        <f t="shared" si="6"/>
        <v>169436.00000000003</v>
      </c>
    </row>
    <row r="19" spans="1:10" ht="46.5" customHeight="1" x14ac:dyDescent="0.25">
      <c r="A19" s="29"/>
      <c r="B19" s="29"/>
      <c r="C19" s="29">
        <v>2010</v>
      </c>
      <c r="D19" s="398" t="s">
        <v>166</v>
      </c>
      <c r="E19" s="31">
        <v>169436</v>
      </c>
      <c r="F19" s="31"/>
      <c r="G19" s="31">
        <f>E19+F19</f>
        <v>169436</v>
      </c>
      <c r="H19" s="31"/>
      <c r="I19" s="31"/>
      <c r="J19" s="29"/>
    </row>
    <row r="20" spans="1:10" ht="21.75" customHeight="1" x14ac:dyDescent="0.25">
      <c r="A20" s="29"/>
      <c r="B20" s="29"/>
      <c r="C20" s="29">
        <v>4010</v>
      </c>
      <c r="D20" s="398" t="s">
        <v>38</v>
      </c>
      <c r="E20" s="29"/>
      <c r="F20" s="29"/>
      <c r="G20" s="29"/>
      <c r="H20" s="31">
        <v>141901.97</v>
      </c>
      <c r="I20" s="29"/>
      <c r="J20" s="31">
        <f>H20+I20</f>
        <v>141901.97</v>
      </c>
    </row>
    <row r="21" spans="1:10" ht="16.5" customHeight="1" x14ac:dyDescent="0.25">
      <c r="A21" s="29"/>
      <c r="B21" s="29"/>
      <c r="C21" s="29">
        <v>4110</v>
      </c>
      <c r="D21" s="398" t="s">
        <v>167</v>
      </c>
      <c r="E21" s="29"/>
      <c r="F21" s="29"/>
      <c r="G21" s="29"/>
      <c r="H21" s="31">
        <v>23033.86</v>
      </c>
      <c r="I21" s="29"/>
      <c r="J21" s="31">
        <f t="shared" ref="J21:J23" si="7">H21+I21</f>
        <v>23033.86</v>
      </c>
    </row>
    <row r="22" spans="1:10" ht="41.25" customHeight="1" x14ac:dyDescent="0.25">
      <c r="A22" s="29"/>
      <c r="B22" s="29"/>
      <c r="C22" s="29">
        <v>4120</v>
      </c>
      <c r="D22" s="398" t="s">
        <v>50</v>
      </c>
      <c r="E22" s="29"/>
      <c r="F22" s="29"/>
      <c r="G22" s="29"/>
      <c r="H22" s="31">
        <v>3300.17</v>
      </c>
      <c r="I22" s="29"/>
      <c r="J22" s="31">
        <f t="shared" si="7"/>
        <v>3300.17</v>
      </c>
    </row>
    <row r="23" spans="1:10" ht="17.25" customHeight="1" x14ac:dyDescent="0.25">
      <c r="A23" s="29"/>
      <c r="B23" s="29"/>
      <c r="C23" s="29">
        <v>4210</v>
      </c>
      <c r="D23" s="398" t="s">
        <v>52</v>
      </c>
      <c r="E23" s="29"/>
      <c r="F23" s="29"/>
      <c r="G23" s="29"/>
      <c r="H23" s="31">
        <v>1200</v>
      </c>
      <c r="I23" s="29"/>
      <c r="J23" s="31">
        <f t="shared" si="7"/>
        <v>1200</v>
      </c>
    </row>
    <row r="24" spans="1:10" ht="36" customHeight="1" x14ac:dyDescent="0.25">
      <c r="A24" s="402">
        <v>751</v>
      </c>
      <c r="B24" s="402"/>
      <c r="C24" s="402"/>
      <c r="D24" s="410" t="s">
        <v>171</v>
      </c>
      <c r="E24" s="404">
        <f>E25+E30</f>
        <v>31500</v>
      </c>
      <c r="F24" s="404">
        <f t="shared" ref="F24:J24" si="8">F25+F30</f>
        <v>0</v>
      </c>
      <c r="G24" s="404">
        <f t="shared" si="8"/>
        <v>31500</v>
      </c>
      <c r="H24" s="404">
        <f t="shared" si="8"/>
        <v>31500</v>
      </c>
      <c r="I24" s="404">
        <f t="shared" si="8"/>
        <v>0</v>
      </c>
      <c r="J24" s="404">
        <f t="shared" si="8"/>
        <v>31500</v>
      </c>
    </row>
    <row r="25" spans="1:10" ht="32.25" customHeight="1" x14ac:dyDescent="0.25">
      <c r="A25" s="405"/>
      <c r="B25" s="406">
        <v>75101</v>
      </c>
      <c r="C25" s="407"/>
      <c r="D25" s="411" t="s">
        <v>171</v>
      </c>
      <c r="E25" s="409">
        <f>E26</f>
        <v>3507</v>
      </c>
      <c r="F25" s="409">
        <f t="shared" ref="F25:G25" si="9">F26</f>
        <v>0</v>
      </c>
      <c r="G25" s="409">
        <f t="shared" si="9"/>
        <v>3507</v>
      </c>
      <c r="H25" s="409">
        <f>H27+H28+H29</f>
        <v>3507</v>
      </c>
      <c r="I25" s="409">
        <f t="shared" ref="I25:J25" si="10">I27+I28+I29</f>
        <v>0</v>
      </c>
      <c r="J25" s="409">
        <f t="shared" si="10"/>
        <v>3507</v>
      </c>
    </row>
    <row r="26" spans="1:10" ht="56.25" customHeight="1" x14ac:dyDescent="0.25">
      <c r="A26" s="29"/>
      <c r="B26" s="29"/>
      <c r="C26" s="29">
        <v>2010</v>
      </c>
      <c r="D26" s="398" t="s">
        <v>166</v>
      </c>
      <c r="E26" s="31">
        <v>3507</v>
      </c>
      <c r="F26" s="31"/>
      <c r="G26" s="31">
        <f>E26+F26</f>
        <v>3507</v>
      </c>
      <c r="H26" s="31"/>
      <c r="I26" s="31"/>
      <c r="J26" s="29"/>
    </row>
    <row r="27" spans="1:10" ht="21.75" customHeight="1" x14ac:dyDescent="0.25">
      <c r="A27" s="29"/>
      <c r="B27" s="29"/>
      <c r="C27" s="29">
        <v>4010</v>
      </c>
      <c r="D27" s="398" t="s">
        <v>38</v>
      </c>
      <c r="E27" s="29"/>
      <c r="F27" s="29"/>
      <c r="G27" s="29"/>
      <c r="H27" s="31">
        <v>2933.5</v>
      </c>
      <c r="I27" s="29"/>
      <c r="J27" s="31">
        <v>2933.5</v>
      </c>
    </row>
    <row r="28" spans="1:10" ht="18.75" customHeight="1" x14ac:dyDescent="0.25">
      <c r="A28" s="29"/>
      <c r="B28" s="29"/>
      <c r="C28" s="29">
        <v>4110</v>
      </c>
      <c r="D28" s="398" t="s">
        <v>49</v>
      </c>
      <c r="E28" s="29"/>
      <c r="F28" s="29"/>
      <c r="G28" s="29"/>
      <c r="H28" s="31">
        <v>501.63</v>
      </c>
      <c r="I28" s="29"/>
      <c r="J28" s="29">
        <v>501.63</v>
      </c>
    </row>
    <row r="29" spans="1:10" ht="34.5" customHeight="1" x14ac:dyDescent="0.25">
      <c r="A29" s="29"/>
      <c r="B29" s="29"/>
      <c r="C29" s="29">
        <v>4120</v>
      </c>
      <c r="D29" s="398" t="s">
        <v>50</v>
      </c>
      <c r="E29" s="29"/>
      <c r="F29" s="29"/>
      <c r="G29" s="29"/>
      <c r="H29" s="31">
        <v>71.87</v>
      </c>
      <c r="I29" s="29"/>
      <c r="J29" s="29">
        <v>71.87</v>
      </c>
    </row>
    <row r="30" spans="1:10" x14ac:dyDescent="0.25">
      <c r="A30" s="29"/>
      <c r="B30" s="406">
        <v>75107</v>
      </c>
      <c r="C30" s="407"/>
      <c r="D30" s="412" t="s">
        <v>172</v>
      </c>
      <c r="E30" s="409">
        <f>E31</f>
        <v>27993</v>
      </c>
      <c r="F30" s="409">
        <f t="shared" ref="F30:G30" si="11">F31</f>
        <v>0</v>
      </c>
      <c r="G30" s="409">
        <f t="shared" si="11"/>
        <v>27993</v>
      </c>
      <c r="H30" s="409">
        <f>H32+H33+H34+H35+H36+H37+H38+H39</f>
        <v>27993</v>
      </c>
      <c r="I30" s="409">
        <f t="shared" ref="I30:J30" si="12">I32+I33+I34+I35+I36+I37+I38+I39</f>
        <v>0</v>
      </c>
      <c r="J30" s="409">
        <f t="shared" si="12"/>
        <v>27993</v>
      </c>
    </row>
    <row r="31" spans="1:10" ht="55.5" customHeight="1" x14ac:dyDescent="0.25">
      <c r="A31" s="29"/>
      <c r="B31" s="29"/>
      <c r="C31" s="413">
        <v>2010</v>
      </c>
      <c r="D31" s="398" t="s">
        <v>166</v>
      </c>
      <c r="E31" s="414">
        <v>27993</v>
      </c>
      <c r="F31" s="414"/>
      <c r="G31" s="414">
        <f>E31+F31</f>
        <v>27993</v>
      </c>
      <c r="H31" s="414"/>
      <c r="I31" s="414"/>
      <c r="J31" s="414"/>
    </row>
    <row r="32" spans="1:10" ht="27" customHeight="1" x14ac:dyDescent="0.25">
      <c r="A32" s="29"/>
      <c r="B32" s="29"/>
      <c r="C32" s="413">
        <v>3030</v>
      </c>
      <c r="D32" s="398" t="s">
        <v>173</v>
      </c>
      <c r="E32" s="414"/>
      <c r="F32" s="414"/>
      <c r="G32" s="414"/>
      <c r="H32" s="414">
        <v>400</v>
      </c>
      <c r="I32" s="414"/>
      <c r="J32" s="414">
        <f>H32+I32</f>
        <v>400</v>
      </c>
    </row>
    <row r="33" spans="1:10" ht="16.5" customHeight="1" x14ac:dyDescent="0.25">
      <c r="A33" s="29"/>
      <c r="B33" s="29"/>
      <c r="C33" s="413">
        <v>4110</v>
      </c>
      <c r="D33" s="398" t="s">
        <v>167</v>
      </c>
      <c r="E33" s="414"/>
      <c r="F33" s="414"/>
      <c r="G33" s="414"/>
      <c r="H33" s="414">
        <v>2550</v>
      </c>
      <c r="I33" s="414"/>
      <c r="J33" s="414">
        <f t="shared" ref="J33:J39" si="13">H33+I33</f>
        <v>2550</v>
      </c>
    </row>
    <row r="34" spans="1:10" ht="40.5" customHeight="1" x14ac:dyDescent="0.25">
      <c r="A34" s="29"/>
      <c r="B34" s="29"/>
      <c r="C34" s="413">
        <v>4120</v>
      </c>
      <c r="D34" s="398" t="s">
        <v>50</v>
      </c>
      <c r="E34" s="414"/>
      <c r="F34" s="414"/>
      <c r="G34" s="414"/>
      <c r="H34" s="414">
        <v>270</v>
      </c>
      <c r="I34" s="414"/>
      <c r="J34" s="414">
        <f t="shared" si="13"/>
        <v>270</v>
      </c>
    </row>
    <row r="35" spans="1:10" ht="15.75" customHeight="1" x14ac:dyDescent="0.25">
      <c r="A35" s="29"/>
      <c r="B35" s="29"/>
      <c r="C35" s="413">
        <v>4170</v>
      </c>
      <c r="D35" s="398" t="s">
        <v>174</v>
      </c>
      <c r="E35" s="414"/>
      <c r="F35" s="414"/>
      <c r="G35" s="414"/>
      <c r="H35" s="414">
        <v>18000</v>
      </c>
      <c r="I35" s="414"/>
      <c r="J35" s="414">
        <f t="shared" si="13"/>
        <v>18000</v>
      </c>
    </row>
    <row r="36" spans="1:10" ht="18" customHeight="1" x14ac:dyDescent="0.25">
      <c r="A36" s="29"/>
      <c r="B36" s="29"/>
      <c r="C36" s="413">
        <v>4210</v>
      </c>
      <c r="D36" s="398" t="s">
        <v>52</v>
      </c>
      <c r="E36" s="414"/>
      <c r="F36" s="414"/>
      <c r="G36" s="414"/>
      <c r="H36" s="414">
        <v>5073</v>
      </c>
      <c r="I36" s="414"/>
      <c r="J36" s="414">
        <f t="shared" si="13"/>
        <v>5073</v>
      </c>
    </row>
    <row r="37" spans="1:10" ht="17.25" customHeight="1" x14ac:dyDescent="0.25">
      <c r="A37" s="29"/>
      <c r="B37" s="29"/>
      <c r="C37" s="413">
        <v>4260</v>
      </c>
      <c r="D37" s="398" t="s">
        <v>53</v>
      </c>
      <c r="E37" s="414"/>
      <c r="F37" s="414"/>
      <c r="G37" s="414"/>
      <c r="H37" s="414">
        <v>100</v>
      </c>
      <c r="I37" s="414"/>
      <c r="J37" s="414">
        <f t="shared" si="13"/>
        <v>100</v>
      </c>
    </row>
    <row r="38" spans="1:10" ht="19.5" customHeight="1" x14ac:dyDescent="0.25">
      <c r="A38" s="29"/>
      <c r="B38" s="29"/>
      <c r="C38" s="413">
        <v>4300</v>
      </c>
      <c r="D38" s="398" t="s">
        <v>34</v>
      </c>
      <c r="E38" s="414"/>
      <c r="F38" s="414"/>
      <c r="G38" s="414"/>
      <c r="H38" s="414">
        <v>600</v>
      </c>
      <c r="I38" s="414"/>
      <c r="J38" s="414">
        <f t="shared" si="13"/>
        <v>600</v>
      </c>
    </row>
    <row r="39" spans="1:10" ht="18" customHeight="1" x14ac:dyDescent="0.25">
      <c r="A39" s="29"/>
      <c r="B39" s="29"/>
      <c r="C39" s="413">
        <v>4410</v>
      </c>
      <c r="D39" s="398" t="s">
        <v>175</v>
      </c>
      <c r="E39" s="414"/>
      <c r="F39" s="414"/>
      <c r="G39" s="414"/>
      <c r="H39" s="414">
        <v>1000</v>
      </c>
      <c r="I39" s="414"/>
      <c r="J39" s="414">
        <f t="shared" si="13"/>
        <v>1000</v>
      </c>
    </row>
    <row r="40" spans="1:10" ht="15.75" customHeight="1" x14ac:dyDescent="0.25">
      <c r="A40" s="402">
        <v>852</v>
      </c>
      <c r="B40" s="402"/>
      <c r="C40" s="402"/>
      <c r="D40" s="410" t="s">
        <v>40</v>
      </c>
      <c r="E40" s="404">
        <f>E41+E61+E57</f>
        <v>1193959</v>
      </c>
      <c r="F40" s="404">
        <f t="shared" ref="F40:G40" si="14">F41+F61+F57</f>
        <v>0</v>
      </c>
      <c r="G40" s="404">
        <f t="shared" si="14"/>
        <v>1193959</v>
      </c>
      <c r="H40" s="404">
        <f>H41+H61+H57</f>
        <v>1193899</v>
      </c>
      <c r="I40" s="404">
        <f t="shared" ref="I40:J40" si="15">I41+I61+I57</f>
        <v>0</v>
      </c>
      <c r="J40" s="404">
        <f t="shared" si="15"/>
        <v>1193899</v>
      </c>
    </row>
    <row r="41" spans="1:10" ht="13.5" customHeight="1" x14ac:dyDescent="0.25">
      <c r="A41" s="405"/>
      <c r="B41" s="406">
        <v>85203</v>
      </c>
      <c r="C41" s="407"/>
      <c r="D41" s="411" t="s">
        <v>176</v>
      </c>
      <c r="E41" s="409">
        <f>E42</f>
        <v>689959</v>
      </c>
      <c r="F41" s="409">
        <f t="shared" ref="F41:G41" si="16">F42</f>
        <v>0</v>
      </c>
      <c r="G41" s="409">
        <f t="shared" si="16"/>
        <v>689959</v>
      </c>
      <c r="H41" s="409">
        <f>H43+H44+H45+H46+H47+H48+H49+H50+H51+H53+H52+H54+H55+H56</f>
        <v>689899</v>
      </c>
      <c r="I41" s="409">
        <f t="shared" ref="I41:J41" si="17">I43+I44+I45+I46+I47+I48+I49+I50+I51+I53+I52+I54+I55+I56</f>
        <v>0</v>
      </c>
      <c r="J41" s="409">
        <f t="shared" si="17"/>
        <v>689899</v>
      </c>
    </row>
    <row r="42" spans="1:10" ht="46.5" customHeight="1" x14ac:dyDescent="0.25">
      <c r="A42" s="29"/>
      <c r="B42" s="29"/>
      <c r="C42" s="29">
        <v>2010</v>
      </c>
      <c r="D42" s="398" t="s">
        <v>166</v>
      </c>
      <c r="E42" s="31">
        <v>689959</v>
      </c>
      <c r="F42" s="31"/>
      <c r="G42" s="31">
        <f>E42+F42</f>
        <v>689959</v>
      </c>
      <c r="H42" s="31"/>
      <c r="I42" s="31"/>
      <c r="J42" s="29"/>
    </row>
    <row r="43" spans="1:10" ht="28.5" customHeight="1" x14ac:dyDescent="0.25">
      <c r="A43" s="29"/>
      <c r="B43" s="29"/>
      <c r="C43" s="29">
        <v>3020</v>
      </c>
      <c r="D43" s="398" t="s">
        <v>47</v>
      </c>
      <c r="E43" s="29"/>
      <c r="F43" s="29"/>
      <c r="G43" s="29"/>
      <c r="H43" s="31">
        <v>2000</v>
      </c>
      <c r="I43" s="31"/>
      <c r="J43" s="31">
        <f>H43+I43</f>
        <v>2000</v>
      </c>
    </row>
    <row r="44" spans="1:10" ht="18.75" customHeight="1" x14ac:dyDescent="0.25">
      <c r="A44" s="29"/>
      <c r="B44" s="29"/>
      <c r="C44" s="29">
        <v>4010</v>
      </c>
      <c r="D44" s="398" t="s">
        <v>38</v>
      </c>
      <c r="E44" s="29"/>
      <c r="F44" s="29"/>
      <c r="G44" s="29"/>
      <c r="H44" s="31">
        <v>350660</v>
      </c>
      <c r="I44" s="31"/>
      <c r="J44" s="31">
        <f t="shared" ref="J44:J56" si="18">H44+I44</f>
        <v>350660</v>
      </c>
    </row>
    <row r="45" spans="1:10" ht="14.25" customHeight="1" x14ac:dyDescent="0.25">
      <c r="A45" s="29"/>
      <c r="B45" s="29"/>
      <c r="C45" s="29">
        <v>4040</v>
      </c>
      <c r="D45" s="398" t="s">
        <v>48</v>
      </c>
      <c r="E45" s="29"/>
      <c r="F45" s="29"/>
      <c r="G45" s="29"/>
      <c r="H45" s="31">
        <v>20000</v>
      </c>
      <c r="I45" s="31"/>
      <c r="J45" s="31">
        <f t="shared" si="18"/>
        <v>20000</v>
      </c>
    </row>
    <row r="46" spans="1:10" ht="18.75" customHeight="1" x14ac:dyDescent="0.25">
      <c r="A46" s="29"/>
      <c r="B46" s="29"/>
      <c r="C46" s="29">
        <v>4110</v>
      </c>
      <c r="D46" s="398" t="s">
        <v>49</v>
      </c>
      <c r="E46" s="29"/>
      <c r="F46" s="29"/>
      <c r="G46" s="29"/>
      <c r="H46" s="31">
        <v>64060</v>
      </c>
      <c r="I46" s="31"/>
      <c r="J46" s="31">
        <f t="shared" si="18"/>
        <v>64060</v>
      </c>
    </row>
    <row r="47" spans="1:10" ht="37.5" customHeight="1" x14ac:dyDescent="0.25">
      <c r="A47" s="29"/>
      <c r="B47" s="29"/>
      <c r="C47" s="29">
        <v>4120</v>
      </c>
      <c r="D47" s="398" t="s">
        <v>50</v>
      </c>
      <c r="E47" s="29"/>
      <c r="F47" s="29"/>
      <c r="G47" s="29"/>
      <c r="H47" s="31">
        <v>9000</v>
      </c>
      <c r="I47" s="31"/>
      <c r="J47" s="31">
        <f t="shared" si="18"/>
        <v>9000</v>
      </c>
    </row>
    <row r="48" spans="1:10" ht="13.5" customHeight="1" x14ac:dyDescent="0.25">
      <c r="A48" s="29"/>
      <c r="B48" s="29"/>
      <c r="C48" s="29">
        <v>4170</v>
      </c>
      <c r="D48" s="398" t="s">
        <v>174</v>
      </c>
      <c r="E48" s="29"/>
      <c r="F48" s="29"/>
      <c r="G48" s="29"/>
      <c r="H48" s="31">
        <v>7000</v>
      </c>
      <c r="I48" s="31"/>
      <c r="J48" s="31">
        <f t="shared" si="18"/>
        <v>7000</v>
      </c>
    </row>
    <row r="49" spans="1:10" ht="19.5" customHeight="1" x14ac:dyDescent="0.25">
      <c r="A49" s="29"/>
      <c r="B49" s="29"/>
      <c r="C49" s="29">
        <v>4210</v>
      </c>
      <c r="D49" s="398" t="s">
        <v>52</v>
      </c>
      <c r="E49" s="29"/>
      <c r="F49" s="29"/>
      <c r="G49" s="29"/>
      <c r="H49" s="31">
        <v>50451</v>
      </c>
      <c r="I49" s="31"/>
      <c r="J49" s="31">
        <f t="shared" si="18"/>
        <v>50451</v>
      </c>
    </row>
    <row r="50" spans="1:10" ht="15.75" customHeight="1" x14ac:dyDescent="0.25">
      <c r="A50" s="29"/>
      <c r="B50" s="29"/>
      <c r="C50" s="29">
        <v>4260</v>
      </c>
      <c r="D50" s="398" t="s">
        <v>53</v>
      </c>
      <c r="E50" s="29"/>
      <c r="F50" s="29"/>
      <c r="G50" s="29"/>
      <c r="H50" s="31">
        <v>16000</v>
      </c>
      <c r="I50" s="31"/>
      <c r="J50" s="31">
        <f t="shared" si="18"/>
        <v>16000</v>
      </c>
    </row>
    <row r="51" spans="1:10" ht="19.5" customHeight="1" x14ac:dyDescent="0.25">
      <c r="A51" s="29"/>
      <c r="B51" s="29"/>
      <c r="C51" s="29">
        <v>4280</v>
      </c>
      <c r="D51" s="398" t="s">
        <v>177</v>
      </c>
      <c r="E51" s="29"/>
      <c r="F51" s="29"/>
      <c r="G51" s="29"/>
      <c r="H51" s="31">
        <v>500</v>
      </c>
      <c r="I51" s="31"/>
      <c r="J51" s="31">
        <f t="shared" si="18"/>
        <v>500</v>
      </c>
    </row>
    <row r="52" spans="1:10" ht="15" customHeight="1" x14ac:dyDescent="0.25">
      <c r="A52" s="29"/>
      <c r="B52" s="29"/>
      <c r="C52" s="29">
        <v>4300</v>
      </c>
      <c r="D52" s="398" t="s">
        <v>34</v>
      </c>
      <c r="E52" s="29"/>
      <c r="F52" s="29"/>
      <c r="G52" s="29"/>
      <c r="H52" s="31">
        <v>156600</v>
      </c>
      <c r="I52" s="31"/>
      <c r="J52" s="31">
        <f t="shared" si="18"/>
        <v>156600</v>
      </c>
    </row>
    <row r="53" spans="1:10" ht="24" customHeight="1" x14ac:dyDescent="0.25">
      <c r="A53" s="29"/>
      <c r="B53" s="29"/>
      <c r="C53" s="29">
        <v>4360</v>
      </c>
      <c r="D53" s="398" t="s">
        <v>178</v>
      </c>
      <c r="E53" s="29"/>
      <c r="F53" s="29"/>
      <c r="G53" s="29"/>
      <c r="H53" s="31">
        <v>2000</v>
      </c>
      <c r="I53" s="31"/>
      <c r="J53" s="31">
        <f t="shared" si="18"/>
        <v>2000</v>
      </c>
    </row>
    <row r="54" spans="1:10" ht="17.25" customHeight="1" x14ac:dyDescent="0.25">
      <c r="A54" s="29"/>
      <c r="B54" s="29"/>
      <c r="C54" s="29">
        <v>4410</v>
      </c>
      <c r="D54" s="398" t="s">
        <v>175</v>
      </c>
      <c r="E54" s="29"/>
      <c r="F54" s="29"/>
      <c r="G54" s="29"/>
      <c r="H54" s="31">
        <v>1000</v>
      </c>
      <c r="I54" s="31"/>
      <c r="J54" s="31">
        <f t="shared" si="18"/>
        <v>1000</v>
      </c>
    </row>
    <row r="55" spans="1:10" ht="26.25" customHeight="1" x14ac:dyDescent="0.25">
      <c r="A55" s="29"/>
      <c r="B55" s="29"/>
      <c r="C55" s="29">
        <v>4440</v>
      </c>
      <c r="D55" s="398" t="s">
        <v>54</v>
      </c>
      <c r="E55" s="29"/>
      <c r="F55" s="29"/>
      <c r="G55" s="29"/>
      <c r="H55" s="31">
        <v>7628</v>
      </c>
      <c r="I55" s="31"/>
      <c r="J55" s="31">
        <f t="shared" si="18"/>
        <v>7628</v>
      </c>
    </row>
    <row r="56" spans="1:10" ht="30.75" customHeight="1" x14ac:dyDescent="0.25">
      <c r="A56" s="29"/>
      <c r="B56" s="29"/>
      <c r="C56" s="29">
        <v>4700</v>
      </c>
      <c r="D56" s="398" t="s">
        <v>179</v>
      </c>
      <c r="E56" s="29"/>
      <c r="F56" s="29"/>
      <c r="G56" s="29"/>
      <c r="H56" s="31">
        <v>3000</v>
      </c>
      <c r="I56" s="31"/>
      <c r="J56" s="31">
        <f t="shared" si="18"/>
        <v>3000</v>
      </c>
    </row>
    <row r="57" spans="1:10" ht="16.5" customHeight="1" x14ac:dyDescent="0.25">
      <c r="A57" s="29"/>
      <c r="B57" s="406">
        <v>85215</v>
      </c>
      <c r="C57" s="407"/>
      <c r="D57" s="411" t="s">
        <v>180</v>
      </c>
      <c r="E57" s="409">
        <f>E58</f>
        <v>10000</v>
      </c>
      <c r="F57" s="409">
        <f t="shared" ref="F57:G57" si="19">F58</f>
        <v>0</v>
      </c>
      <c r="G57" s="409">
        <f t="shared" si="19"/>
        <v>10000</v>
      </c>
      <c r="H57" s="409">
        <f>H59+H60</f>
        <v>10000</v>
      </c>
      <c r="I57" s="409">
        <f t="shared" ref="I57:J57" si="20">I59+I60</f>
        <v>0</v>
      </c>
      <c r="J57" s="409">
        <f t="shared" si="20"/>
        <v>10000</v>
      </c>
    </row>
    <row r="58" spans="1:10" ht="45" customHeight="1" x14ac:dyDescent="0.25">
      <c r="A58" s="29"/>
      <c r="B58" s="29"/>
      <c r="C58" s="29">
        <v>2010</v>
      </c>
      <c r="D58" s="398" t="s">
        <v>166</v>
      </c>
      <c r="E58" s="31">
        <v>10000</v>
      </c>
      <c r="F58" s="31">
        <v>0</v>
      </c>
      <c r="G58" s="31">
        <f>E58+F58</f>
        <v>10000</v>
      </c>
      <c r="H58" s="31"/>
      <c r="I58" s="31"/>
      <c r="J58" s="31"/>
    </row>
    <row r="59" spans="1:10" ht="15.75" customHeight="1" x14ac:dyDescent="0.25">
      <c r="A59" s="29"/>
      <c r="B59" s="29"/>
      <c r="C59" s="29">
        <v>3110</v>
      </c>
      <c r="D59" s="398" t="s">
        <v>44</v>
      </c>
      <c r="E59" s="31"/>
      <c r="F59" s="31"/>
      <c r="G59" s="31"/>
      <c r="H59" s="31">
        <v>9803.92</v>
      </c>
      <c r="I59" s="31"/>
      <c r="J59" s="31">
        <f>H59+I59</f>
        <v>9803.92</v>
      </c>
    </row>
    <row r="60" spans="1:10" ht="18.75" customHeight="1" x14ac:dyDescent="0.25">
      <c r="A60" s="29"/>
      <c r="B60" s="29"/>
      <c r="C60" s="29">
        <v>4210</v>
      </c>
      <c r="D60" s="398" t="s">
        <v>52</v>
      </c>
      <c r="E60" s="31"/>
      <c r="F60" s="31"/>
      <c r="G60" s="31"/>
      <c r="H60" s="31">
        <v>196.08</v>
      </c>
      <c r="I60" s="31"/>
      <c r="J60" s="31">
        <f>H60+I60</f>
        <v>196.08</v>
      </c>
    </row>
    <row r="61" spans="1:10" ht="27.75" customHeight="1" x14ac:dyDescent="0.25">
      <c r="A61" s="29"/>
      <c r="B61" s="406">
        <v>85228</v>
      </c>
      <c r="C61" s="407"/>
      <c r="D61" s="411" t="s">
        <v>181</v>
      </c>
      <c r="E61" s="409">
        <f>E62</f>
        <v>494000</v>
      </c>
      <c r="F61" s="409">
        <f t="shared" ref="F61:G61" si="21">F62</f>
        <v>0</v>
      </c>
      <c r="G61" s="409">
        <f t="shared" si="21"/>
        <v>494000</v>
      </c>
      <c r="H61" s="409">
        <f>H63</f>
        <v>494000</v>
      </c>
      <c r="I61" s="409">
        <f t="shared" ref="I61:J61" si="22">I63</f>
        <v>0</v>
      </c>
      <c r="J61" s="409">
        <f t="shared" si="22"/>
        <v>494000</v>
      </c>
    </row>
    <row r="62" spans="1:10" ht="57" customHeight="1" x14ac:dyDescent="0.25">
      <c r="A62" s="29"/>
      <c r="B62" s="29"/>
      <c r="C62" s="29">
        <v>2010</v>
      </c>
      <c r="D62" s="398" t="s">
        <v>166</v>
      </c>
      <c r="E62" s="31">
        <v>494000</v>
      </c>
      <c r="F62" s="31"/>
      <c r="G62" s="31">
        <f>E62+F62</f>
        <v>494000</v>
      </c>
      <c r="H62" s="31"/>
      <c r="I62" s="31"/>
      <c r="J62" s="29"/>
    </row>
    <row r="63" spans="1:10" ht="18.75" customHeight="1" x14ac:dyDescent="0.25">
      <c r="A63" s="29"/>
      <c r="B63" s="29"/>
      <c r="C63" s="29">
        <v>4300</v>
      </c>
      <c r="D63" s="398" t="s">
        <v>34</v>
      </c>
      <c r="E63" s="29"/>
      <c r="F63" s="29"/>
      <c r="G63" s="29"/>
      <c r="H63" s="31">
        <v>494000</v>
      </c>
      <c r="I63" s="31"/>
      <c r="J63" s="31">
        <f>H63+I63</f>
        <v>494000</v>
      </c>
    </row>
    <row r="64" spans="1:10" x14ac:dyDescent="0.25">
      <c r="A64" s="402">
        <v>855</v>
      </c>
      <c r="B64" s="402"/>
      <c r="C64" s="402"/>
      <c r="D64" s="410" t="s">
        <v>182</v>
      </c>
      <c r="E64" s="404">
        <f>E65+E97+E77+E92</f>
        <v>25583378</v>
      </c>
      <c r="F64" s="404">
        <f>F65+F97+F77+F92</f>
        <v>0</v>
      </c>
      <c r="G64" s="404">
        <f>G65+G97+G77+G92</f>
        <v>25583378</v>
      </c>
      <c r="H64" s="404">
        <f>H65+H97+H77+H92</f>
        <v>25583378</v>
      </c>
      <c r="I64" s="404">
        <f t="shared" ref="I64:J64" si="23">I65+I97+I77+I92</f>
        <v>0</v>
      </c>
      <c r="J64" s="404">
        <f t="shared" si="23"/>
        <v>25583378</v>
      </c>
    </row>
    <row r="65" spans="1:10" ht="20.25" customHeight="1" x14ac:dyDescent="0.25">
      <c r="A65" s="405"/>
      <c r="B65" s="406">
        <v>85501</v>
      </c>
      <c r="C65" s="407"/>
      <c r="D65" s="411" t="s">
        <v>183</v>
      </c>
      <c r="E65" s="409">
        <f>E66</f>
        <v>18019837</v>
      </c>
      <c r="F65" s="409">
        <f t="shared" ref="F65:G65" si="24">F66</f>
        <v>0</v>
      </c>
      <c r="G65" s="409">
        <f t="shared" si="24"/>
        <v>18019837</v>
      </c>
      <c r="H65" s="409">
        <f>H67+H68+H69+H70+H71+H72+H73+H74+H75+H76</f>
        <v>18019837</v>
      </c>
      <c r="I65" s="409">
        <f t="shared" ref="I65:J65" si="25">I67+I68+I69+I70+I71+I72+I73+I74+I75+I76</f>
        <v>0</v>
      </c>
      <c r="J65" s="409">
        <f t="shared" si="25"/>
        <v>18019837</v>
      </c>
    </row>
    <row r="66" spans="1:10" ht="63.75" customHeight="1" x14ac:dyDescent="0.25">
      <c r="A66" s="29"/>
      <c r="B66" s="29"/>
      <c r="C66" s="29">
        <v>2060</v>
      </c>
      <c r="D66" s="398" t="s">
        <v>184</v>
      </c>
      <c r="E66" s="31">
        <v>18019837</v>
      </c>
      <c r="F66" s="31"/>
      <c r="G66" s="31">
        <f>E66+F66</f>
        <v>18019837</v>
      </c>
      <c r="H66" s="31"/>
      <c r="I66" s="31"/>
      <c r="J66" s="29"/>
    </row>
    <row r="67" spans="1:10" ht="19.5" customHeight="1" x14ac:dyDescent="0.25">
      <c r="A67" s="29"/>
      <c r="B67" s="29"/>
      <c r="C67" s="29">
        <v>3110</v>
      </c>
      <c r="D67" s="398" t="s">
        <v>44</v>
      </c>
      <c r="E67" s="29"/>
      <c r="F67" s="29"/>
      <c r="G67" s="29"/>
      <c r="H67" s="31">
        <v>17845757</v>
      </c>
      <c r="I67" s="31"/>
      <c r="J67" s="31">
        <f>H67+I67</f>
        <v>17845757</v>
      </c>
    </row>
    <row r="68" spans="1:10" ht="15.75" customHeight="1" x14ac:dyDescent="0.25">
      <c r="A68" s="29"/>
      <c r="B68" s="29"/>
      <c r="C68" s="29">
        <v>4010</v>
      </c>
      <c r="D68" s="398" t="s">
        <v>38</v>
      </c>
      <c r="E68" s="29"/>
      <c r="F68" s="29"/>
      <c r="G68" s="29"/>
      <c r="H68" s="31">
        <v>110000</v>
      </c>
      <c r="I68" s="31"/>
      <c r="J68" s="31">
        <f t="shared" ref="J68:J76" si="26">H68+I68</f>
        <v>110000</v>
      </c>
    </row>
    <row r="69" spans="1:10" ht="16.5" customHeight="1" x14ac:dyDescent="0.25">
      <c r="A69" s="29"/>
      <c r="B69" s="29"/>
      <c r="C69" s="29">
        <v>4040</v>
      </c>
      <c r="D69" s="398" t="s">
        <v>48</v>
      </c>
      <c r="E69" s="29"/>
      <c r="F69" s="29"/>
      <c r="G69" s="29"/>
      <c r="H69" s="31">
        <v>9770</v>
      </c>
      <c r="I69" s="31"/>
      <c r="J69" s="31">
        <f t="shared" si="26"/>
        <v>9770</v>
      </c>
    </row>
    <row r="70" spans="1:10" ht="17.25" customHeight="1" x14ac:dyDescent="0.25">
      <c r="A70" s="29"/>
      <c r="B70" s="29"/>
      <c r="C70" s="29">
        <v>4110</v>
      </c>
      <c r="D70" s="398" t="s">
        <v>49</v>
      </c>
      <c r="E70" s="29"/>
      <c r="F70" s="29"/>
      <c r="G70" s="29"/>
      <c r="H70" s="31">
        <v>15665</v>
      </c>
      <c r="I70" s="31"/>
      <c r="J70" s="31">
        <f t="shared" si="26"/>
        <v>15665</v>
      </c>
    </row>
    <row r="71" spans="1:10" ht="36" customHeight="1" x14ac:dyDescent="0.25">
      <c r="A71" s="29"/>
      <c r="B71" s="29"/>
      <c r="C71" s="29">
        <v>4120</v>
      </c>
      <c r="D71" s="398" t="s">
        <v>50</v>
      </c>
      <c r="E71" s="29"/>
      <c r="F71" s="29"/>
      <c r="G71" s="29"/>
      <c r="H71" s="31">
        <v>2000</v>
      </c>
      <c r="I71" s="31"/>
      <c r="J71" s="31">
        <f t="shared" si="26"/>
        <v>2000</v>
      </c>
    </row>
    <row r="72" spans="1:10" ht="22.5" customHeight="1" x14ac:dyDescent="0.25">
      <c r="A72" s="29"/>
      <c r="B72" s="29"/>
      <c r="C72" s="29">
        <v>4210</v>
      </c>
      <c r="D72" s="398" t="s">
        <v>52</v>
      </c>
      <c r="E72" s="29"/>
      <c r="F72" s="29"/>
      <c r="G72" s="29"/>
      <c r="H72" s="31">
        <v>9000</v>
      </c>
      <c r="I72" s="31"/>
      <c r="J72" s="31">
        <f t="shared" si="26"/>
        <v>9000</v>
      </c>
    </row>
    <row r="73" spans="1:10" x14ac:dyDescent="0.25">
      <c r="A73" s="29"/>
      <c r="B73" s="29"/>
      <c r="C73" s="29">
        <v>4260</v>
      </c>
      <c r="D73" s="398" t="s">
        <v>53</v>
      </c>
      <c r="E73" s="29"/>
      <c r="F73" s="29"/>
      <c r="G73" s="29"/>
      <c r="H73" s="31">
        <v>2500</v>
      </c>
      <c r="I73" s="31"/>
      <c r="J73" s="31">
        <f t="shared" si="26"/>
        <v>2500</v>
      </c>
    </row>
    <row r="74" spans="1:10" ht="19.5" customHeight="1" x14ac:dyDescent="0.25">
      <c r="A74" s="29"/>
      <c r="B74" s="29"/>
      <c r="C74" s="29">
        <v>4300</v>
      </c>
      <c r="D74" s="398" t="s">
        <v>34</v>
      </c>
      <c r="E74" s="29"/>
      <c r="F74" s="29"/>
      <c r="G74" s="29"/>
      <c r="H74" s="31">
        <v>20000</v>
      </c>
      <c r="I74" s="31"/>
      <c r="J74" s="31">
        <f t="shared" si="26"/>
        <v>20000</v>
      </c>
    </row>
    <row r="75" spans="1:10" ht="24" customHeight="1" x14ac:dyDescent="0.25">
      <c r="A75" s="29"/>
      <c r="B75" s="29"/>
      <c r="C75" s="29">
        <v>4440</v>
      </c>
      <c r="D75" s="398" t="s">
        <v>54</v>
      </c>
      <c r="E75" s="29"/>
      <c r="F75" s="29"/>
      <c r="G75" s="29"/>
      <c r="H75" s="31">
        <v>2370</v>
      </c>
      <c r="I75" s="31"/>
      <c r="J75" s="31">
        <f t="shared" si="26"/>
        <v>2370</v>
      </c>
    </row>
    <row r="76" spans="1:10" ht="32.25" customHeight="1" x14ac:dyDescent="0.25">
      <c r="A76" s="29"/>
      <c r="B76" s="29"/>
      <c r="C76" s="29">
        <v>4700</v>
      </c>
      <c r="D76" s="398" t="s">
        <v>55</v>
      </c>
      <c r="E76" s="29"/>
      <c r="F76" s="29"/>
      <c r="G76" s="29"/>
      <c r="H76" s="31">
        <v>2775</v>
      </c>
      <c r="I76" s="31"/>
      <c r="J76" s="31">
        <f t="shared" si="26"/>
        <v>2775</v>
      </c>
    </row>
    <row r="77" spans="1:10" ht="51" customHeight="1" x14ac:dyDescent="0.25">
      <c r="A77" s="29"/>
      <c r="B77" s="406">
        <v>85502</v>
      </c>
      <c r="C77" s="407"/>
      <c r="D77" s="411" t="s">
        <v>185</v>
      </c>
      <c r="E77" s="409">
        <f>E78</f>
        <v>7501964</v>
      </c>
      <c r="F77" s="409">
        <f t="shared" ref="F77:G77" si="27">F78</f>
        <v>0</v>
      </c>
      <c r="G77" s="409">
        <f t="shared" si="27"/>
        <v>7501964</v>
      </c>
      <c r="H77" s="409">
        <f>H79+H80+H81+H82+H83+H84+H85+H86+H87+H88+H89+H90+H91</f>
        <v>7501964</v>
      </c>
      <c r="I77" s="409">
        <f t="shared" ref="I77:J77" si="28">I79+I80+I81+I82+I83+I84+I85+I86+I87+I88+I89+I90+I91</f>
        <v>0</v>
      </c>
      <c r="J77" s="409">
        <f t="shared" si="28"/>
        <v>7501964</v>
      </c>
    </row>
    <row r="78" spans="1:10" ht="58.5" customHeight="1" x14ac:dyDescent="0.25">
      <c r="A78" s="29"/>
      <c r="B78" s="29"/>
      <c r="C78" s="29">
        <v>2010</v>
      </c>
      <c r="D78" s="398" t="s">
        <v>166</v>
      </c>
      <c r="E78" s="31">
        <v>7501964</v>
      </c>
      <c r="F78" s="31"/>
      <c r="G78" s="31">
        <f>E78+F78</f>
        <v>7501964</v>
      </c>
      <c r="H78" s="31"/>
      <c r="I78" s="31"/>
      <c r="J78" s="29"/>
    </row>
    <row r="79" spans="1:10" ht="18.75" customHeight="1" x14ac:dyDescent="0.25">
      <c r="A79" s="29"/>
      <c r="B79" s="29"/>
      <c r="C79" s="29">
        <v>3110</v>
      </c>
      <c r="D79" s="398" t="s">
        <v>44</v>
      </c>
      <c r="E79" s="29"/>
      <c r="F79" s="29"/>
      <c r="G79" s="29"/>
      <c r="H79" s="31">
        <v>7045524</v>
      </c>
      <c r="I79" s="31"/>
      <c r="J79" s="31">
        <f>H79+I79</f>
        <v>7045524</v>
      </c>
    </row>
    <row r="80" spans="1:10" ht="18" customHeight="1" x14ac:dyDescent="0.25">
      <c r="A80" s="29"/>
      <c r="B80" s="29"/>
      <c r="C80" s="29">
        <v>4010</v>
      </c>
      <c r="D80" s="398" t="s">
        <v>38</v>
      </c>
      <c r="E80" s="29"/>
      <c r="F80" s="29"/>
      <c r="G80" s="29"/>
      <c r="H80" s="31">
        <v>110000</v>
      </c>
      <c r="I80" s="31"/>
      <c r="J80" s="31">
        <f t="shared" ref="J80:J91" si="29">H80+I80</f>
        <v>110000</v>
      </c>
    </row>
    <row r="81" spans="1:10" ht="18.75" customHeight="1" x14ac:dyDescent="0.25">
      <c r="A81" s="29"/>
      <c r="B81" s="29"/>
      <c r="C81" s="29">
        <v>4040</v>
      </c>
      <c r="D81" s="398" t="s">
        <v>48</v>
      </c>
      <c r="E81" s="29"/>
      <c r="F81" s="29"/>
      <c r="G81" s="29"/>
      <c r="H81" s="31">
        <v>16100</v>
      </c>
      <c r="I81" s="31"/>
      <c r="J81" s="31">
        <f t="shared" si="29"/>
        <v>16100</v>
      </c>
    </row>
    <row r="82" spans="1:10" ht="21" customHeight="1" x14ac:dyDescent="0.25">
      <c r="A82" s="29"/>
      <c r="B82" s="29"/>
      <c r="C82" s="29">
        <v>4110</v>
      </c>
      <c r="D82" s="398" t="s">
        <v>49</v>
      </c>
      <c r="E82" s="29"/>
      <c r="F82" s="29"/>
      <c r="G82" s="29"/>
      <c r="H82" s="31">
        <v>270350</v>
      </c>
      <c r="I82" s="31"/>
      <c r="J82" s="31">
        <f t="shared" si="29"/>
        <v>270350</v>
      </c>
    </row>
    <row r="83" spans="1:10" ht="42.75" customHeight="1" x14ac:dyDescent="0.25">
      <c r="A83" s="29"/>
      <c r="B83" s="29"/>
      <c r="C83" s="29">
        <v>4120</v>
      </c>
      <c r="D83" s="398" t="s">
        <v>50</v>
      </c>
      <c r="E83" s="29"/>
      <c r="F83" s="29"/>
      <c r="G83" s="29"/>
      <c r="H83" s="31">
        <v>2820</v>
      </c>
      <c r="I83" s="31"/>
      <c r="J83" s="31">
        <f t="shared" si="29"/>
        <v>2820</v>
      </c>
    </row>
    <row r="84" spans="1:10" ht="20.25" customHeight="1" x14ac:dyDescent="0.25">
      <c r="A84" s="29"/>
      <c r="B84" s="29"/>
      <c r="C84" s="29">
        <v>4170</v>
      </c>
      <c r="D84" s="398" t="s">
        <v>174</v>
      </c>
      <c r="E84" s="29"/>
      <c r="F84" s="29"/>
      <c r="G84" s="29"/>
      <c r="H84" s="31">
        <v>5000</v>
      </c>
      <c r="I84" s="31"/>
      <c r="J84" s="31">
        <f t="shared" si="29"/>
        <v>5000</v>
      </c>
    </row>
    <row r="85" spans="1:10" ht="18" customHeight="1" x14ac:dyDescent="0.25">
      <c r="A85" s="29"/>
      <c r="B85" s="29"/>
      <c r="C85" s="29">
        <v>4210</v>
      </c>
      <c r="D85" s="398" t="s">
        <v>52</v>
      </c>
      <c r="E85" s="29"/>
      <c r="F85" s="29"/>
      <c r="G85" s="29"/>
      <c r="H85" s="31">
        <v>10000</v>
      </c>
      <c r="I85" s="31"/>
      <c r="J85" s="31">
        <f t="shared" si="29"/>
        <v>10000</v>
      </c>
    </row>
    <row r="86" spans="1:10" x14ac:dyDescent="0.25">
      <c r="A86" s="29"/>
      <c r="B86" s="29"/>
      <c r="C86" s="29">
        <v>4260</v>
      </c>
      <c r="D86" s="398" t="s">
        <v>53</v>
      </c>
      <c r="E86" s="29"/>
      <c r="F86" s="29"/>
      <c r="G86" s="29"/>
      <c r="H86" s="31">
        <v>3000</v>
      </c>
      <c r="I86" s="31"/>
      <c r="J86" s="31">
        <f t="shared" si="29"/>
        <v>3000</v>
      </c>
    </row>
    <row r="87" spans="1:10" ht="17.25" customHeight="1" x14ac:dyDescent="0.25">
      <c r="A87" s="29"/>
      <c r="B87" s="29"/>
      <c r="C87" s="29">
        <v>4300</v>
      </c>
      <c r="D87" s="398" t="s">
        <v>34</v>
      </c>
      <c r="E87" s="29"/>
      <c r="F87" s="29"/>
      <c r="G87" s="29"/>
      <c r="H87" s="31">
        <v>30000</v>
      </c>
      <c r="I87" s="31"/>
      <c r="J87" s="31">
        <f t="shared" si="29"/>
        <v>30000</v>
      </c>
    </row>
    <row r="88" spans="1:10" ht="25.5" customHeight="1" x14ac:dyDescent="0.25">
      <c r="A88" s="29"/>
      <c r="B88" s="29"/>
      <c r="C88" s="29">
        <v>4360</v>
      </c>
      <c r="D88" s="398" t="s">
        <v>178</v>
      </c>
      <c r="E88" s="29"/>
      <c r="F88" s="29"/>
      <c r="G88" s="29"/>
      <c r="H88" s="31">
        <v>1000</v>
      </c>
      <c r="I88" s="31"/>
      <c r="J88" s="31">
        <f t="shared" si="29"/>
        <v>1000</v>
      </c>
    </row>
    <row r="89" spans="1:10" ht="16.5" customHeight="1" x14ac:dyDescent="0.25">
      <c r="A89" s="29"/>
      <c r="B89" s="29"/>
      <c r="C89" s="29">
        <v>4430</v>
      </c>
      <c r="D89" s="398" t="s">
        <v>168</v>
      </c>
      <c r="E89" s="29"/>
      <c r="F89" s="29"/>
      <c r="G89" s="29"/>
      <c r="H89" s="31">
        <v>250</v>
      </c>
      <c r="I89" s="31"/>
      <c r="J89" s="31">
        <f t="shared" si="29"/>
        <v>250</v>
      </c>
    </row>
    <row r="90" spans="1:10" ht="27.75" customHeight="1" x14ac:dyDescent="0.25">
      <c r="A90" s="29"/>
      <c r="B90" s="29"/>
      <c r="C90" s="29">
        <v>4440</v>
      </c>
      <c r="D90" s="398" t="s">
        <v>54</v>
      </c>
      <c r="E90" s="29"/>
      <c r="F90" s="29"/>
      <c r="G90" s="29"/>
      <c r="H90" s="31">
        <v>4920</v>
      </c>
      <c r="I90" s="31"/>
      <c r="J90" s="31">
        <f t="shared" si="29"/>
        <v>4920</v>
      </c>
    </row>
    <row r="91" spans="1:10" ht="35.25" customHeight="1" x14ac:dyDescent="0.25">
      <c r="A91" s="29"/>
      <c r="B91" s="29"/>
      <c r="C91" s="29">
        <v>4700</v>
      </c>
      <c r="D91" s="398" t="s">
        <v>55</v>
      </c>
      <c r="E91" s="29"/>
      <c r="F91" s="29"/>
      <c r="G91" s="29"/>
      <c r="H91" s="31">
        <v>3000</v>
      </c>
      <c r="I91" s="31"/>
      <c r="J91" s="31">
        <f t="shared" si="29"/>
        <v>3000</v>
      </c>
    </row>
    <row r="92" spans="1:10" x14ac:dyDescent="0.25">
      <c r="A92" s="29"/>
      <c r="B92" s="406">
        <v>85503</v>
      </c>
      <c r="C92" s="407"/>
      <c r="D92" s="415" t="s">
        <v>186</v>
      </c>
      <c r="E92" s="409">
        <f>E93</f>
        <v>650</v>
      </c>
      <c r="F92" s="409">
        <f t="shared" ref="F92:G92" si="30">F93</f>
        <v>0</v>
      </c>
      <c r="G92" s="409">
        <f t="shared" si="30"/>
        <v>650</v>
      </c>
      <c r="H92" s="409">
        <f>H94+H95+H96</f>
        <v>649.99999999999989</v>
      </c>
      <c r="I92" s="409">
        <f t="shared" ref="I92:J92" si="31">I94+I95+I96</f>
        <v>0</v>
      </c>
      <c r="J92" s="409">
        <f t="shared" si="31"/>
        <v>649.99999999999989</v>
      </c>
    </row>
    <row r="93" spans="1:10" ht="65.25" customHeight="1" x14ac:dyDescent="0.25">
      <c r="A93" s="29"/>
      <c r="B93" s="29"/>
      <c r="C93" s="29">
        <v>2010</v>
      </c>
      <c r="D93" s="398" t="s">
        <v>166</v>
      </c>
      <c r="E93" s="31">
        <v>650</v>
      </c>
      <c r="F93" s="31"/>
      <c r="G93" s="31">
        <f>E93+F93</f>
        <v>650</v>
      </c>
      <c r="H93" s="31"/>
      <c r="I93" s="31"/>
      <c r="J93" s="31"/>
    </row>
    <row r="94" spans="1:10" ht="18.75" customHeight="1" x14ac:dyDescent="0.25">
      <c r="A94" s="29"/>
      <c r="B94" s="29"/>
      <c r="C94" s="29">
        <v>4010</v>
      </c>
      <c r="D94" s="398" t="s">
        <v>38</v>
      </c>
      <c r="E94" s="31"/>
      <c r="F94" s="31"/>
      <c r="G94" s="31"/>
      <c r="H94" s="31">
        <v>543.16</v>
      </c>
      <c r="I94" s="31"/>
      <c r="J94" s="31">
        <f>H94+I94</f>
        <v>543.16</v>
      </c>
    </row>
    <row r="95" spans="1:10" ht="20.25" customHeight="1" x14ac:dyDescent="0.25">
      <c r="A95" s="29"/>
      <c r="B95" s="29"/>
      <c r="C95" s="29">
        <v>4110</v>
      </c>
      <c r="D95" s="398" t="s">
        <v>49</v>
      </c>
      <c r="E95" s="31"/>
      <c r="F95" s="31"/>
      <c r="G95" s="31"/>
      <c r="H95" s="31">
        <v>93.53</v>
      </c>
      <c r="I95" s="31"/>
      <c r="J95" s="31">
        <f t="shared" ref="J95:J96" si="32">H95+I95</f>
        <v>93.53</v>
      </c>
    </row>
    <row r="96" spans="1:10" ht="39.75" customHeight="1" x14ac:dyDescent="0.25">
      <c r="A96" s="29"/>
      <c r="B96" s="29"/>
      <c r="C96" s="29">
        <v>4120</v>
      </c>
      <c r="D96" s="398" t="s">
        <v>50</v>
      </c>
      <c r="E96" s="31"/>
      <c r="F96" s="31"/>
      <c r="G96" s="31"/>
      <c r="H96" s="31">
        <v>13.31</v>
      </c>
      <c r="I96" s="31"/>
      <c r="J96" s="31">
        <f t="shared" si="32"/>
        <v>13.31</v>
      </c>
    </row>
    <row r="97" spans="1:10" ht="105.75" customHeight="1" x14ac:dyDescent="0.25">
      <c r="A97" s="29"/>
      <c r="B97" s="406">
        <v>85513</v>
      </c>
      <c r="C97" s="407"/>
      <c r="D97" s="411" t="s">
        <v>187</v>
      </c>
      <c r="E97" s="409">
        <f>E98</f>
        <v>60927</v>
      </c>
      <c r="F97" s="409">
        <f t="shared" ref="F97:G97" si="33">F98</f>
        <v>0</v>
      </c>
      <c r="G97" s="409">
        <f t="shared" si="33"/>
        <v>60927</v>
      </c>
      <c r="H97" s="409">
        <f>H99</f>
        <v>60927</v>
      </c>
      <c r="I97" s="409">
        <f t="shared" ref="I97:J97" si="34">I99</f>
        <v>0</v>
      </c>
      <c r="J97" s="409">
        <f t="shared" si="34"/>
        <v>60927</v>
      </c>
    </row>
    <row r="98" spans="1:10" ht="61.5" customHeight="1" x14ac:dyDescent="0.25">
      <c r="A98" s="29"/>
      <c r="B98" s="29"/>
      <c r="C98" s="29">
        <v>2010</v>
      </c>
      <c r="D98" s="398" t="s">
        <v>166</v>
      </c>
      <c r="E98" s="31">
        <v>60927</v>
      </c>
      <c r="F98" s="31"/>
      <c r="G98" s="31">
        <f>E98+F98</f>
        <v>60927</v>
      </c>
      <c r="H98" s="31"/>
      <c r="I98" s="31"/>
      <c r="J98" s="29"/>
    </row>
    <row r="99" spans="1:10" ht="21" customHeight="1" x14ac:dyDescent="0.25">
      <c r="A99" s="29"/>
      <c r="B99" s="29"/>
      <c r="C99" s="29">
        <v>4130</v>
      </c>
      <c r="D99" s="398" t="s">
        <v>42</v>
      </c>
      <c r="E99" s="29"/>
      <c r="F99" s="29"/>
      <c r="G99" s="29"/>
      <c r="H99" s="31">
        <v>60927</v>
      </c>
      <c r="I99" s="31"/>
      <c r="J99" s="31">
        <f>H99+I99</f>
        <v>60927</v>
      </c>
    </row>
    <row r="100" spans="1:10" x14ac:dyDescent="0.25">
      <c r="A100" s="29"/>
      <c r="B100" s="29"/>
      <c r="C100" s="29"/>
      <c r="D100" s="26" t="s">
        <v>61</v>
      </c>
      <c r="E100" s="28">
        <f>E17+E24+E40+E64+E8</f>
        <v>27550167.399999999</v>
      </c>
      <c r="F100" s="28">
        <f t="shared" ref="F100:J100" si="35">F17+F24+F40+F64+F8</f>
        <v>0</v>
      </c>
      <c r="G100" s="28">
        <f t="shared" si="35"/>
        <v>27550167.399999999</v>
      </c>
      <c r="H100" s="28">
        <f t="shared" si="35"/>
        <v>27550107.399999999</v>
      </c>
      <c r="I100" s="28">
        <f t="shared" si="35"/>
        <v>0</v>
      </c>
      <c r="J100" s="28">
        <f t="shared" si="35"/>
        <v>27550107.399999999</v>
      </c>
    </row>
    <row r="101" spans="1:10" x14ac:dyDescent="0.25">
      <c r="A101" s="416"/>
      <c r="B101" s="416"/>
      <c r="C101" s="416"/>
      <c r="D101" s="416"/>
      <c r="E101" s="416"/>
      <c r="F101" s="416"/>
      <c r="G101" s="416"/>
      <c r="H101" s="417"/>
      <c r="I101" s="417"/>
      <c r="J101" s="416"/>
    </row>
    <row r="102" spans="1:10" x14ac:dyDescent="0.25">
      <c r="A102" s="418" t="s">
        <v>188</v>
      </c>
      <c r="B102" s="418"/>
      <c r="C102" s="419"/>
      <c r="D102" s="416"/>
      <c r="E102" s="416"/>
      <c r="F102" s="416"/>
      <c r="G102" s="416"/>
      <c r="H102" s="417"/>
      <c r="I102" s="417"/>
      <c r="J102" s="416"/>
    </row>
    <row r="103" spans="1:10" x14ac:dyDescent="0.25">
      <c r="A103" s="416"/>
      <c r="B103" s="416"/>
      <c r="C103" s="416"/>
      <c r="D103" s="416"/>
      <c r="E103" s="416"/>
      <c r="F103" s="416"/>
      <c r="G103" s="416"/>
      <c r="H103" s="417"/>
      <c r="I103" s="417"/>
      <c r="J103" s="416"/>
    </row>
    <row r="104" spans="1:10" x14ac:dyDescent="0.25">
      <c r="A104" s="420" t="s">
        <v>25</v>
      </c>
      <c r="B104" s="420" t="s">
        <v>26</v>
      </c>
      <c r="C104" s="420" t="s">
        <v>0</v>
      </c>
      <c r="D104" s="420" t="s">
        <v>27</v>
      </c>
      <c r="E104" s="420" t="s">
        <v>30</v>
      </c>
      <c r="F104" s="416"/>
      <c r="G104" s="416"/>
      <c r="H104" s="417"/>
      <c r="I104" s="417"/>
      <c r="J104" s="416"/>
    </row>
    <row r="105" spans="1:10" x14ac:dyDescent="0.25">
      <c r="A105" s="29"/>
      <c r="B105" s="29"/>
      <c r="C105" s="29"/>
      <c r="D105" s="29"/>
      <c r="E105" s="29"/>
      <c r="F105" s="416"/>
      <c r="G105" s="416"/>
      <c r="H105" s="417"/>
      <c r="I105" s="417"/>
      <c r="J105" s="416"/>
    </row>
    <row r="106" spans="1:10" x14ac:dyDescent="0.25">
      <c r="A106" s="407">
        <v>852</v>
      </c>
      <c r="B106" s="407"/>
      <c r="C106" s="407"/>
      <c r="D106" s="421" t="s">
        <v>40</v>
      </c>
      <c r="E106" s="409">
        <v>44218</v>
      </c>
      <c r="F106" s="417"/>
      <c r="G106" s="417"/>
      <c r="H106" s="417"/>
      <c r="I106" s="417"/>
      <c r="J106" s="416"/>
    </row>
    <row r="107" spans="1:10" ht="25.5" customHeight="1" x14ac:dyDescent="0.25">
      <c r="A107" s="29"/>
      <c r="B107" s="406">
        <v>85228</v>
      </c>
      <c r="C107" s="407"/>
      <c r="D107" s="411" t="s">
        <v>181</v>
      </c>
      <c r="E107" s="409">
        <v>44218</v>
      </c>
      <c r="F107" s="417"/>
      <c r="G107" s="417"/>
      <c r="H107" s="417"/>
      <c r="I107" s="417"/>
      <c r="J107" s="416"/>
    </row>
    <row r="108" spans="1:10" x14ac:dyDescent="0.25">
      <c r="A108" s="29"/>
      <c r="B108" s="29"/>
      <c r="C108" s="422" t="s">
        <v>189</v>
      </c>
      <c r="D108" s="423" t="s">
        <v>190</v>
      </c>
      <c r="E108" s="31">
        <v>44218</v>
      </c>
      <c r="F108" s="417"/>
      <c r="G108" s="417"/>
      <c r="H108" s="417"/>
      <c r="I108" s="417"/>
      <c r="J108" s="416"/>
    </row>
    <row r="109" spans="1:10" x14ac:dyDescent="0.25">
      <c r="A109" s="407">
        <v>855</v>
      </c>
      <c r="B109" s="407"/>
      <c r="C109" s="407"/>
      <c r="D109" s="421" t="s">
        <v>182</v>
      </c>
      <c r="E109" s="409">
        <v>278078</v>
      </c>
      <c r="F109" s="417"/>
      <c r="G109" s="417"/>
      <c r="H109" s="417"/>
      <c r="I109" s="417"/>
      <c r="J109" s="416"/>
    </row>
    <row r="110" spans="1:10" ht="52.5" customHeight="1" x14ac:dyDescent="0.25">
      <c r="A110" s="29"/>
      <c r="B110" s="406">
        <v>85502</v>
      </c>
      <c r="C110" s="407"/>
      <c r="D110" s="411" t="s">
        <v>185</v>
      </c>
      <c r="E110" s="409">
        <v>278078</v>
      </c>
      <c r="F110" s="417"/>
      <c r="G110" s="417"/>
      <c r="H110" s="417"/>
      <c r="I110" s="417"/>
      <c r="J110" s="416"/>
    </row>
    <row r="111" spans="1:10" ht="31.5" customHeight="1" x14ac:dyDescent="0.25">
      <c r="A111" s="29"/>
      <c r="B111" s="29"/>
      <c r="C111" s="422" t="s">
        <v>191</v>
      </c>
      <c r="D111" s="398" t="s">
        <v>192</v>
      </c>
      <c r="E111" s="31">
        <v>278078</v>
      </c>
      <c r="F111" s="417"/>
      <c r="G111" s="417"/>
      <c r="H111" s="417"/>
      <c r="I111" s="417"/>
      <c r="J111" s="416"/>
    </row>
    <row r="112" spans="1:10" x14ac:dyDescent="0.25">
      <c r="A112" s="523" t="s">
        <v>193</v>
      </c>
      <c r="B112" s="524"/>
      <c r="C112" s="524"/>
      <c r="D112" s="525"/>
      <c r="E112" s="28">
        <v>322296</v>
      </c>
      <c r="F112" s="417"/>
      <c r="G112" s="417"/>
      <c r="H112" s="417"/>
      <c r="I112" s="417"/>
      <c r="J112" s="416"/>
    </row>
  </sheetData>
  <mergeCells count="7">
    <mergeCell ref="E6:G6"/>
    <mergeCell ref="H6:J6"/>
    <mergeCell ref="A112:D112"/>
    <mergeCell ref="A6:A7"/>
    <mergeCell ref="B6:B7"/>
    <mergeCell ref="C6:C7"/>
    <mergeCell ref="D6:D7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Zał. nr 3</vt:lpstr>
      <vt:lpstr>Zał. nr 7</vt:lpstr>
      <vt:lpstr>Zał. nr 6</vt:lpstr>
      <vt:lpstr>Zał. nr 8</vt:lpstr>
      <vt:lpstr>Zał. nr 9</vt:lpstr>
      <vt:lpstr>Zał. nr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2020-05-14T13:10:39Z</cp:lastPrinted>
  <dcterms:created xsi:type="dcterms:W3CDTF">2018-11-03T12:53:48Z</dcterms:created>
  <dcterms:modified xsi:type="dcterms:W3CDTF">2020-05-14T13:11:36Z</dcterms:modified>
</cp:coreProperties>
</file>