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lanucha\Desktop\uchwały podjete z 27.09.2017\10. XLVII.445.2017 z 27.09.2017r. WPF\"/>
    </mc:Choice>
  </mc:AlternateContent>
  <bookViews>
    <workbookView xWindow="480" yWindow="45" windowWidth="18195" windowHeight="7455"/>
  </bookViews>
  <sheets>
    <sheet name="Zał. Nr 2 do WPF" sheetId="1" r:id="rId1"/>
  </sheets>
  <definedNames>
    <definedName name="_xlnm.Print_Titles" localSheetId="0">'Zał. Nr 2 do WPF'!$5:$7</definedName>
  </definedNames>
  <calcPr calcId="152511"/>
</workbook>
</file>

<file path=xl/calcChain.xml><?xml version="1.0" encoding="utf-8"?>
<calcChain xmlns="http://schemas.openxmlformats.org/spreadsheetml/2006/main">
  <c r="F29" i="1" l="1"/>
  <c r="F27" i="1" l="1"/>
  <c r="G35" i="1" l="1"/>
  <c r="F35" i="1"/>
  <c r="G22" i="1"/>
  <c r="F22" i="1"/>
  <c r="G31" i="1" l="1"/>
  <c r="H31" i="1"/>
  <c r="I31" i="1"/>
  <c r="J31" i="1"/>
  <c r="K31" i="1"/>
  <c r="F31" i="1"/>
  <c r="G12" i="1" l="1"/>
  <c r="H12" i="1"/>
  <c r="I12" i="1"/>
  <c r="J12" i="1"/>
  <c r="F12" i="1"/>
  <c r="K19" i="1"/>
  <c r="K17" i="1"/>
  <c r="K12" i="1" l="1"/>
  <c r="J10" i="1"/>
  <c r="G21" i="1"/>
  <c r="H21" i="1"/>
  <c r="H11" i="1" s="1"/>
  <c r="I21" i="1"/>
  <c r="I11" i="1" s="1"/>
  <c r="J21" i="1"/>
  <c r="J11" i="1" s="1"/>
  <c r="K21" i="1"/>
  <c r="F21" i="1"/>
  <c r="H10" i="1" l="1"/>
  <c r="I10" i="1"/>
  <c r="K11" i="1"/>
  <c r="G11" i="1"/>
  <c r="F11" i="1"/>
  <c r="G10" i="1"/>
  <c r="K10" i="1"/>
  <c r="F10" i="1"/>
  <c r="G26" i="1" l="1"/>
  <c r="G9" i="1" s="1"/>
  <c r="H26" i="1"/>
  <c r="H9" i="1" s="1"/>
  <c r="I26" i="1"/>
  <c r="I9" i="1" s="1"/>
  <c r="J26" i="1"/>
  <c r="J9" i="1" s="1"/>
  <c r="K26" i="1"/>
  <c r="K9" i="1" s="1"/>
  <c r="G25" i="1" l="1"/>
  <c r="G8" i="1"/>
  <c r="F26" i="1"/>
  <c r="F9" i="1" s="1"/>
  <c r="J25" i="1" l="1"/>
  <c r="I25" i="1"/>
  <c r="I8" i="1" l="1"/>
  <c r="J8" i="1"/>
  <c r="H8" i="1"/>
  <c r="H25" i="1"/>
  <c r="F25" i="1"/>
  <c r="K25" i="1"/>
  <c r="K8" i="1"/>
  <c r="F8" i="1"/>
</calcChain>
</file>

<file path=xl/sharedStrings.xml><?xml version="1.0" encoding="utf-8"?>
<sst xmlns="http://schemas.openxmlformats.org/spreadsheetml/2006/main" count="91" uniqueCount="76">
  <si>
    <t>Rady Miejskiej w Rogoźnie</t>
  </si>
  <si>
    <t>Lp</t>
  </si>
  <si>
    <t>Nazwa i cel</t>
  </si>
  <si>
    <t>Jednostka odpowiedzialna lub koordynująca program</t>
  </si>
  <si>
    <t>Okres realizacji programu</t>
  </si>
  <si>
    <t>Łączne nakłady finansowe</t>
  </si>
  <si>
    <t>Limity wydatków w poszczególnych latach (wszystkie lata)</t>
  </si>
  <si>
    <t>Limit zobowiązań</t>
  </si>
  <si>
    <t>od</t>
  </si>
  <si>
    <t>do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</si>
  <si>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</si>
  <si>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</si>
  <si>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</si>
  <si>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</si>
  <si>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</si>
  <si>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</si>
  <si>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</si>
  <si>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</si>
  <si>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</si>
  <si>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</si>
  <si>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r>
      <t xml:space="preserve">Wydatki na przedsięwzięcia - ogółem (1.1 .+1.2.+1.3) </t>
    </r>
    <r>
      <rPr>
        <i/>
        <sz val="8"/>
        <rFont val="Times New Roman"/>
        <family val="1"/>
        <charset val="238"/>
      </rPr>
      <t xml:space="preserve">i </t>
    </r>
    <r>
      <rPr>
        <sz val="8"/>
        <rFont val="Times New Roman"/>
        <family val="1"/>
        <charset val="238"/>
      </rPr>
      <t>tego:</t>
    </r>
  </si>
  <si>
    <t>l.a</t>
  </si>
  <si>
    <t>- wydatki bieżące</t>
  </si>
  <si>
    <t>l.b</t>
  </si>
  <si>
    <t>- wydatki majątkowe</t>
  </si>
  <si>
    <t>1.1.</t>
  </si>
  <si>
    <t>1.1.1.</t>
  </si>
  <si>
    <t>1.1.2.</t>
  </si>
  <si>
    <t>1.2.</t>
  </si>
  <si>
    <t>1.3.</t>
  </si>
  <si>
    <t>Wydatki na programy, projekty lub zadania pozostałe (inne niż wymienione w pkt 1.1 i 1.2), z tego:</t>
  </si>
  <si>
    <t>1.3.1</t>
  </si>
  <si>
    <t>Urząd Miejski w Rogoźnie</t>
  </si>
  <si>
    <t>1.3.2.</t>
  </si>
  <si>
    <t>1.3.2.1</t>
  </si>
  <si>
    <t>1.3.2.2</t>
  </si>
  <si>
    <t>1.3.2.3</t>
  </si>
  <si>
    <t>Cel: poprawa bezpieczeństwa i komunikacji</t>
  </si>
  <si>
    <t>Cel: Bezpieczeństwo publiczne</t>
  </si>
  <si>
    <t>Dowozy uczniów do szkół</t>
  </si>
  <si>
    <t>Gospodarowanie odpadami komunalnymi</t>
  </si>
  <si>
    <t>Cel: zadanie własne gminy</t>
  </si>
  <si>
    <t>Cel: odbiór odpadów od mieszkańców</t>
  </si>
  <si>
    <t>Centrum Usług Wspólnych w Rogoźnie</t>
  </si>
  <si>
    <t>"Przebudowa drogi w m. Parkowo"</t>
  </si>
  <si>
    <t>"Budowa ulicy Seminarialnej i Długiej w Rogoźnie" - etap IV
Cel: poprawa bezpieczeństwa  i komunikacji</t>
  </si>
  <si>
    <t>"Budowa oświetlenia przy ul. Szarych Szeregów w Rogoźnie"</t>
  </si>
  <si>
    <t>1.3.1.1</t>
  </si>
  <si>
    <t>1.3.1.2</t>
  </si>
  <si>
    <r>
      <t xml:space="preserve">Wydatki na programy, projekty lub zadania związane z programami realizowanymi z udziałem środków, o których mowa w art. 5 ust. 1 pkt 2 i 3 ustawy z dnia 27 sierpnia 2009. r. o finansach publicznych (t.j. Dz. U. z 2016 r., poz.1870 z późn. zm.) </t>
    </r>
    <r>
      <rPr>
        <b/>
        <i/>
        <sz val="8"/>
        <rFont val="Times New Roman"/>
        <family val="1"/>
        <charset val="238"/>
      </rPr>
      <t xml:space="preserve">i </t>
    </r>
    <r>
      <rPr>
        <b/>
        <sz val="8"/>
        <rFont val="Times New Roman"/>
        <family val="1"/>
        <charset val="238"/>
      </rPr>
      <t>tego:</t>
    </r>
  </si>
  <si>
    <t>1.1.1.1</t>
  </si>
  <si>
    <t>Cel: Zagospodarowanie i poprawa estetyki przestrzeni publicznej</t>
  </si>
  <si>
    <t>Opracowanie Gminnego Programu Rewitalizacji dla Gminy Rogoźno na lata 2016-2023</t>
  </si>
  <si>
    <t>1.1.1.2</t>
  </si>
  <si>
    <t>GOPS w Rogoźnie</t>
  </si>
  <si>
    <t>Poprawa dostępu do usług społecznych w powiecie obornickim</t>
  </si>
  <si>
    <t>Cel: Poprawa dostępu do usług społecznych w powiecie obornickim dla osób zagrożonych ubustwem lub wykluczeniem społecznym</t>
  </si>
  <si>
    <t>1.1.2.1</t>
  </si>
  <si>
    <r>
      <t>Wydatki na programy, projekty lub zadania związane z umowami partnerstwa publiczno- prywatnego, z</t>
    </r>
    <r>
      <rPr>
        <b/>
        <i/>
        <sz val="8"/>
        <rFont val="Times New Roman"/>
        <family val="1"/>
        <charset val="238"/>
      </rPr>
      <t xml:space="preserve"> </t>
    </r>
    <r>
      <rPr>
        <b/>
        <sz val="8"/>
        <rFont val="Times New Roman"/>
        <family val="1"/>
        <charset val="238"/>
      </rPr>
      <t>tego:</t>
    </r>
  </si>
  <si>
    <t>Cel: zachowanie, ochrona, promocja i rozwój dziedzictwa naturalnego  i kulturowego</t>
  </si>
  <si>
    <t>1.3.2.4</t>
  </si>
  <si>
    <t>"Rozbudowa budynku remizy OSP Owieczki"</t>
  </si>
  <si>
    <t>`2015`</t>
  </si>
  <si>
    <t>Cel:Bezpieczeństwo publiczne</t>
  </si>
  <si>
    <t>1.1.1.3</t>
  </si>
  <si>
    <t>1.1.1.4</t>
  </si>
  <si>
    <t>Aktywniej w Rogoźnie- kompleksowy program aktywizacji dla mieszkańców Gminy Rogoźno</t>
  </si>
  <si>
    <t>Cel: aktywizacja zawodowa osób wykluczonych społecznie i niepełnosprawnych</t>
  </si>
  <si>
    <t>Powiedz mi, a zapamiętam. Pozwól mi zrobić, a zrozumiem"- nowe kompetencje uczniów i nauczycieli w Gminie Rogoźno</t>
  </si>
  <si>
    <t>Cel: Edukacja szkolno przedszkolna - podwyższenie kompetencji uczniów i nauczycieli</t>
  </si>
  <si>
    <t>1.3.2.5</t>
  </si>
  <si>
    <t>Dofinansowanie przebudowy drogi 2030P na odcinku ul. Za Jeziorem na długości 0,7km</t>
  </si>
  <si>
    <t>Wykaz przedsiewzięć do Wieloletniej Prognozy Finansowej na lata 2017-2036</t>
  </si>
  <si>
    <t>Modernizacja oraz wyposażenie Muzeum Regionalnego im. Wojciechy Dutkiewicz w Rogoźnie wraz z zagospodarowaniem otoczenia Placu Karola Marcinkowskiego</t>
  </si>
  <si>
    <t>z dnia 27 września 2017 roku</t>
  </si>
  <si>
    <t>Załącznik Nr 2 do Uchwały Nr XLVII/445/2017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</si>
</sst>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8"/>
      <name val="Times New Roman"/>
      <family val="1"/>
      <charset val="238"/>
    </font>
    <font>
      <b/>
      <i/>
      <sz val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 CE"/>
      <family val="2"/>
      <charset val="238"/>
    </font>
    <font>
      <sz val="8"/>
      <name val="Arial CE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ont="0" applyFill="0" applyBorder="0" applyAlignment="0" applyProtection="0">
      <alignment vertical="top"/>
    </xf>
    <xf numFmtId="0" fontId="12" fillId="0" borderId="0"/>
  </cellStyleXfs>
  <cellXfs count="85">
    <xf numFmtId="0" fontId="0" fillId="0" borderId="0" xfId="0" applyAlignment="1"/>
    <xf numFmtId="0" fontId="2" fillId="0" borderId="0" xfId="0" applyNumberFormat="1" applyFont="1" applyFill="1" applyBorder="1" applyAlignment="1" applyProtection="1">
      <alignment vertical="top"/>
    </xf>
    <xf numFmtId="0" fontId="4" fillId="0" borderId="6" xfId="0" applyNumberFormat="1" applyFont="1" applyFill="1" applyBorder="1" applyAlignment="1" applyProtection="1">
      <alignment horizontal="center" vertical="top"/>
    </xf>
    <xf numFmtId="0" fontId="5" fillId="0" borderId="6" xfId="0" applyNumberFormat="1" applyFont="1" applyFill="1" applyBorder="1" applyAlignment="1" applyProtection="1">
      <alignment horizontal="center" vertical="top"/>
    </xf>
    <xf numFmtId="0" fontId="6" fillId="0" borderId="6" xfId="0" applyNumberFormat="1" applyFont="1" applyFill="1" applyBorder="1" applyAlignment="1" applyProtection="1">
      <alignment horizontal="center" vertical="top"/>
    </xf>
    <xf numFmtId="0" fontId="7" fillId="0" borderId="6" xfId="0" applyNumberFormat="1" applyFont="1" applyFill="1" applyBorder="1" applyAlignment="1" applyProtection="1">
      <alignment horizontal="center" vertical="top"/>
    </xf>
    <xf numFmtId="0" fontId="2" fillId="0" borderId="6" xfId="0" applyNumberFormat="1" applyFont="1" applyFill="1" applyBorder="1" applyAlignment="1" applyProtection="1">
      <alignment horizontal="left" vertical="top"/>
    </xf>
    <xf numFmtId="4" fontId="10" fillId="0" borderId="6" xfId="0" applyNumberFormat="1" applyFont="1" applyFill="1" applyBorder="1" applyAlignment="1" applyProtection="1">
      <alignment horizontal="right" vertical="top"/>
    </xf>
    <xf numFmtId="0" fontId="8" fillId="0" borderId="6" xfId="0" applyNumberFormat="1" applyFont="1" applyFill="1" applyBorder="1" applyAlignment="1" applyProtection="1">
      <alignment horizontal="center" vertical="top"/>
    </xf>
    <xf numFmtId="4" fontId="11" fillId="0" borderId="6" xfId="0" applyNumberFormat="1" applyFont="1" applyFill="1" applyBorder="1" applyAlignment="1" applyProtection="1">
      <alignment horizontal="right" vertical="top"/>
    </xf>
    <xf numFmtId="0" fontId="8" fillId="0" borderId="1" xfId="0" applyNumberFormat="1" applyFont="1" applyFill="1" applyBorder="1" applyAlignment="1" applyProtection="1">
      <alignment horizontal="center" vertical="top"/>
    </xf>
    <xf numFmtId="49" fontId="8" fillId="0" borderId="2" xfId="0" applyNumberFormat="1" applyFont="1" applyFill="1" applyBorder="1" applyAlignment="1" applyProtection="1">
      <alignment horizontal="left" vertical="top" wrapText="1"/>
    </xf>
    <xf numFmtId="4" fontId="10" fillId="0" borderId="1" xfId="0" applyNumberFormat="1" applyFont="1" applyFill="1" applyBorder="1" applyAlignment="1" applyProtection="1">
      <alignment horizontal="right" vertical="top"/>
    </xf>
    <xf numFmtId="0" fontId="11" fillId="0" borderId="6" xfId="0" applyNumberFormat="1" applyFont="1" applyFill="1" applyBorder="1" applyAlignment="1" applyProtection="1">
      <alignment vertical="top" wrapText="1"/>
    </xf>
    <xf numFmtId="0" fontId="11" fillId="0" borderId="6" xfId="0" applyNumberFormat="1" applyFont="1" applyFill="1" applyBorder="1" applyAlignment="1" applyProtection="1">
      <alignment vertical="top"/>
    </xf>
    <xf numFmtId="0" fontId="13" fillId="0" borderId="6" xfId="1" applyFont="1" applyBorder="1" applyAlignment="1">
      <alignment horizontal="left" vertical="top" wrapText="1"/>
    </xf>
    <xf numFmtId="0" fontId="11" fillId="0" borderId="6" xfId="0" applyNumberFormat="1" applyFont="1" applyFill="1" applyBorder="1" applyAlignment="1" applyProtection="1">
      <alignment horizontal="center" vertical="top" wrapText="1"/>
    </xf>
    <xf numFmtId="0" fontId="8" fillId="0" borderId="5" xfId="0" applyNumberFormat="1" applyFont="1" applyFill="1" applyBorder="1" applyAlignment="1" applyProtection="1">
      <alignment vertical="top" wrapText="1"/>
    </xf>
    <xf numFmtId="0" fontId="11" fillId="0" borderId="5" xfId="0" applyNumberFormat="1" applyFont="1" applyFill="1" applyBorder="1" applyAlignment="1" applyProtection="1">
      <alignment horizontal="center" vertical="top" wrapText="1"/>
    </xf>
    <xf numFmtId="49" fontId="11" fillId="0" borderId="2" xfId="0" applyNumberFormat="1" applyFont="1" applyFill="1" applyBorder="1" applyAlignment="1" applyProtection="1">
      <alignment horizontal="left" vertical="top" wrapText="1"/>
    </xf>
    <xf numFmtId="4" fontId="11" fillId="0" borderId="6" xfId="0" applyNumberFormat="1" applyFont="1" applyFill="1" applyBorder="1" applyAlignment="1" applyProtection="1">
      <alignment vertical="top"/>
    </xf>
    <xf numFmtId="0" fontId="8" fillId="0" borderId="2" xfId="0" applyNumberFormat="1" applyFont="1" applyFill="1" applyBorder="1" applyAlignment="1" applyProtection="1">
      <alignment horizontal="left" vertical="top" wrapText="1"/>
    </xf>
    <xf numFmtId="0" fontId="8" fillId="0" borderId="4" xfId="0" applyNumberFormat="1" applyFont="1" applyFill="1" applyBorder="1" applyAlignment="1" applyProtection="1">
      <alignment horizontal="left" vertical="top" wrapText="1"/>
    </xf>
    <xf numFmtId="0" fontId="8" fillId="0" borderId="3" xfId="0" applyNumberFormat="1" applyFont="1" applyFill="1" applyBorder="1" applyAlignment="1" applyProtection="1">
      <alignment horizontal="left" vertical="top" wrapText="1"/>
    </xf>
    <xf numFmtId="0" fontId="8" fillId="0" borderId="6" xfId="0" applyNumberFormat="1" applyFont="1" applyFill="1" applyBorder="1" applyAlignment="1" applyProtection="1">
      <alignment horizontal="center" vertical="top"/>
    </xf>
    <xf numFmtId="0" fontId="8" fillId="0" borderId="2" xfId="0" applyNumberFormat="1" applyFont="1" applyFill="1" applyBorder="1" applyAlignment="1" applyProtection="1">
      <alignment horizontal="left" vertical="center" wrapText="1"/>
    </xf>
    <xf numFmtId="4" fontId="10" fillId="0" borderId="6" xfId="0" applyNumberFormat="1" applyFont="1" applyFill="1" applyBorder="1" applyAlignment="1" applyProtection="1">
      <alignment horizontal="right" vertical="center"/>
    </xf>
    <xf numFmtId="4" fontId="10" fillId="0" borderId="6" xfId="0" applyNumberFormat="1" applyFont="1" applyFill="1" applyBorder="1" applyAlignment="1" applyProtection="1">
      <alignment vertical="center"/>
    </xf>
    <xf numFmtId="4" fontId="10" fillId="0" borderId="6" xfId="0" applyNumberFormat="1" applyFont="1" applyFill="1" applyBorder="1" applyAlignment="1" applyProtection="1">
      <alignment vertical="top"/>
    </xf>
    <xf numFmtId="4" fontId="10" fillId="0" borderId="1" xfId="0" applyNumberFormat="1" applyFont="1" applyFill="1" applyBorder="1" applyAlignment="1" applyProtection="1">
      <alignment vertical="top"/>
    </xf>
    <xf numFmtId="4" fontId="11" fillId="0" borderId="1" xfId="0" applyNumberFormat="1" applyFont="1" applyFill="1" applyBorder="1" applyAlignment="1" applyProtection="1">
      <alignment vertical="top"/>
    </xf>
    <xf numFmtId="4" fontId="11" fillId="0" borderId="5" xfId="0" applyNumberFormat="1" applyFont="1" applyFill="1" applyBorder="1" applyAlignment="1" applyProtection="1">
      <alignment vertical="top"/>
    </xf>
    <xf numFmtId="0" fontId="11" fillId="0" borderId="1" xfId="0" applyNumberFormat="1" applyFont="1" applyFill="1" applyBorder="1" applyAlignment="1" applyProtection="1">
      <alignment horizontal="center" vertical="top"/>
    </xf>
    <xf numFmtId="0" fontId="11" fillId="0" borderId="5" xfId="0" applyNumberFormat="1" applyFont="1" applyFill="1" applyBorder="1" applyAlignment="1" applyProtection="1">
      <alignment horizontal="center" vertical="top"/>
    </xf>
    <xf numFmtId="0" fontId="11" fillId="0" borderId="6" xfId="0" applyNumberFormat="1" applyFont="1" applyFill="1" applyBorder="1" applyAlignment="1" applyProtection="1">
      <alignment horizontal="center" vertical="center" wrapText="1"/>
    </xf>
    <xf numFmtId="0" fontId="11" fillId="0" borderId="6" xfId="0" applyNumberFormat="1" applyFont="1" applyFill="1" applyBorder="1" applyAlignment="1" applyProtection="1">
      <alignment horizontal="center" vertical="top"/>
    </xf>
    <xf numFmtId="4" fontId="11" fillId="0" borderId="1" xfId="0" applyNumberFormat="1" applyFont="1" applyFill="1" applyBorder="1" applyAlignment="1" applyProtection="1">
      <alignment horizontal="right" vertical="top"/>
    </xf>
    <xf numFmtId="4" fontId="11" fillId="0" borderId="5" xfId="0" applyNumberFormat="1" applyFont="1" applyFill="1" applyBorder="1" applyAlignment="1" applyProtection="1">
      <alignment horizontal="right" vertical="top"/>
    </xf>
    <xf numFmtId="4" fontId="11" fillId="0" borderId="1" xfId="0" applyNumberFormat="1" applyFont="1" applyFill="1" applyBorder="1" applyAlignment="1" applyProtection="1">
      <alignment horizontal="center" vertical="top"/>
    </xf>
    <xf numFmtId="4" fontId="11" fillId="0" borderId="5" xfId="0" applyNumberFormat="1" applyFont="1" applyFill="1" applyBorder="1" applyAlignment="1" applyProtection="1">
      <alignment horizontal="center" vertical="top"/>
    </xf>
    <xf numFmtId="0" fontId="8" fillId="0" borderId="1" xfId="0" applyNumberFormat="1" applyFont="1" applyFill="1" applyBorder="1" applyAlignment="1" applyProtection="1">
      <alignment horizontal="center" vertical="top"/>
    </xf>
    <xf numFmtId="0" fontId="8" fillId="0" borderId="5" xfId="0" applyNumberFormat="1" applyFont="1" applyFill="1" applyBorder="1" applyAlignment="1" applyProtection="1">
      <alignment horizontal="center" vertical="top"/>
    </xf>
    <xf numFmtId="0" fontId="8" fillId="0" borderId="6" xfId="0" applyNumberFormat="1" applyFont="1" applyFill="1" applyBorder="1" applyAlignment="1" applyProtection="1">
      <alignment horizontal="center" vertical="center" wrapText="1"/>
    </xf>
    <xf numFmtId="0" fontId="8" fillId="0" borderId="7" xfId="0" applyNumberFormat="1" applyFont="1" applyFill="1" applyBorder="1" applyAlignment="1" applyProtection="1">
      <alignment horizontal="center" vertical="center" wrapText="1"/>
    </xf>
    <xf numFmtId="0" fontId="8" fillId="0" borderId="10" xfId="0" applyNumberFormat="1" applyFont="1" applyFill="1" applyBorder="1" applyAlignment="1" applyProtection="1">
      <alignment horizontal="center" vertical="center" wrapText="1"/>
    </xf>
    <xf numFmtId="0" fontId="8" fillId="0" borderId="6" xfId="0" applyNumberFormat="1" applyFont="1" applyFill="1" applyBorder="1" applyAlignment="1" applyProtection="1">
      <alignment horizontal="center" vertical="center"/>
    </xf>
    <xf numFmtId="4" fontId="11" fillId="0" borderId="1" xfId="0" applyNumberFormat="1" applyFont="1" applyFill="1" applyBorder="1" applyAlignment="1" applyProtection="1">
      <alignment horizontal="right" vertical="center"/>
    </xf>
    <xf numFmtId="4" fontId="11" fillId="0" borderId="5" xfId="0" applyNumberFormat="1" applyFont="1" applyFill="1" applyBorder="1" applyAlignment="1" applyProtection="1">
      <alignment horizontal="right" vertical="center"/>
    </xf>
    <xf numFmtId="4" fontId="11" fillId="0" borderId="1" xfId="0" applyNumberFormat="1" applyFont="1" applyFill="1" applyBorder="1" applyAlignment="1" applyProtection="1">
      <alignment horizontal="center" vertical="center"/>
    </xf>
    <xf numFmtId="4" fontId="11" fillId="0" borderId="5" xfId="0" applyNumberFormat="1" applyFont="1" applyFill="1" applyBorder="1" applyAlignment="1" applyProtection="1">
      <alignment horizontal="center" vertical="center"/>
    </xf>
    <xf numFmtId="4" fontId="11" fillId="0" borderId="1" xfId="0" applyNumberFormat="1" applyFont="1" applyFill="1" applyBorder="1" applyAlignment="1" applyProtection="1">
      <alignment vertical="center"/>
    </xf>
    <xf numFmtId="4" fontId="11" fillId="0" borderId="5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center" vertical="top" wrapText="1"/>
    </xf>
    <xf numFmtId="0" fontId="11" fillId="0" borderId="5" xfId="0" applyNumberFormat="1" applyFont="1" applyFill="1" applyBorder="1" applyAlignment="1" applyProtection="1">
      <alignment horizontal="center" vertical="top" wrapText="1"/>
    </xf>
    <xf numFmtId="0" fontId="4" fillId="0" borderId="2" xfId="0" applyNumberFormat="1" applyFont="1" applyFill="1" applyBorder="1" applyAlignment="1" applyProtection="1">
      <alignment horizontal="left" vertical="top" wrapText="1"/>
    </xf>
    <xf numFmtId="0" fontId="4" fillId="0" borderId="4" xfId="0" applyNumberFormat="1" applyFont="1" applyFill="1" applyBorder="1" applyAlignment="1" applyProtection="1">
      <alignment horizontal="left" vertical="top" wrapText="1"/>
    </xf>
    <xf numFmtId="0" fontId="4" fillId="0" borderId="3" xfId="0" applyNumberFormat="1" applyFont="1" applyFill="1" applyBorder="1" applyAlignment="1" applyProtection="1">
      <alignment horizontal="left" vertical="top" wrapText="1"/>
    </xf>
    <xf numFmtId="0" fontId="4" fillId="0" borderId="1" xfId="0" applyNumberFormat="1" applyFont="1" applyFill="1" applyBorder="1" applyAlignment="1" applyProtection="1">
      <alignment horizontal="center" vertical="top"/>
    </xf>
    <xf numFmtId="0" fontId="4" fillId="0" borderId="5" xfId="0" applyNumberFormat="1" applyFont="1" applyFill="1" applyBorder="1" applyAlignment="1" applyProtection="1">
      <alignment horizontal="center" vertical="top"/>
    </xf>
    <xf numFmtId="0" fontId="4" fillId="0" borderId="1" xfId="0" applyNumberFormat="1" applyFont="1" applyFill="1" applyBorder="1" applyAlignment="1" applyProtection="1">
      <alignment horizontal="center" vertical="top" wrapText="1"/>
    </xf>
    <xf numFmtId="0" fontId="4" fillId="0" borderId="5" xfId="0" applyNumberFormat="1" applyFont="1" applyFill="1" applyBorder="1" applyAlignment="1" applyProtection="1">
      <alignment horizontal="center" vertical="top" wrapText="1"/>
    </xf>
    <xf numFmtId="0" fontId="4" fillId="0" borderId="1" xfId="0" applyNumberFormat="1" applyFont="1" applyFill="1" applyBorder="1" applyAlignment="1" applyProtection="1">
      <alignment horizontal="left" vertical="top" wrapText="1"/>
    </xf>
    <xf numFmtId="0" fontId="4" fillId="0" borderId="5" xfId="0" applyNumberFormat="1" applyFont="1" applyFill="1" applyBorder="1" applyAlignment="1" applyProtection="1">
      <alignment horizontal="left" vertical="top" wrapText="1"/>
    </xf>
    <xf numFmtId="0" fontId="4" fillId="0" borderId="2" xfId="0" applyNumberFormat="1" applyFont="1" applyFill="1" applyBorder="1" applyAlignment="1" applyProtection="1">
      <alignment horizontal="center" vertical="top" wrapText="1"/>
    </xf>
    <xf numFmtId="0" fontId="4" fillId="0" borderId="4" xfId="0" applyNumberFormat="1" applyFont="1" applyFill="1" applyBorder="1" applyAlignment="1" applyProtection="1">
      <alignment horizontal="center" vertical="top" wrapText="1"/>
    </xf>
    <xf numFmtId="0" fontId="4" fillId="0" borderId="3" xfId="0" applyNumberFormat="1" applyFont="1" applyFill="1" applyBorder="1" applyAlignment="1" applyProtection="1">
      <alignment horizontal="center" vertical="top" wrapText="1"/>
    </xf>
    <xf numFmtId="0" fontId="8" fillId="0" borderId="2" xfId="0" applyNumberFormat="1" applyFont="1" applyFill="1" applyBorder="1" applyAlignment="1" applyProtection="1">
      <alignment horizontal="left" vertical="top"/>
    </xf>
    <xf numFmtId="0" fontId="8" fillId="0" borderId="4" xfId="0" applyNumberFormat="1" applyFont="1" applyFill="1" applyBorder="1" applyAlignment="1" applyProtection="1">
      <alignment horizontal="left" vertical="top"/>
    </xf>
    <xf numFmtId="0" fontId="8" fillId="0" borderId="3" xfId="0" applyNumberFormat="1" applyFont="1" applyFill="1" applyBorder="1" applyAlignment="1" applyProtection="1">
      <alignment horizontal="left" vertical="top"/>
    </xf>
    <xf numFmtId="0" fontId="11" fillId="0" borderId="8" xfId="0" applyNumberFormat="1" applyFont="1" applyFill="1" applyBorder="1" applyAlignment="1" applyProtection="1">
      <alignment horizontal="center" vertical="top" wrapText="1"/>
    </xf>
    <xf numFmtId="0" fontId="11" fillId="0" borderId="9" xfId="0" applyNumberFormat="1" applyFont="1" applyFill="1" applyBorder="1" applyAlignment="1" applyProtection="1">
      <alignment horizontal="center" vertical="top" wrapText="1"/>
    </xf>
    <xf numFmtId="0" fontId="8" fillId="0" borderId="2" xfId="0" applyNumberFormat="1" applyFont="1" applyFill="1" applyBorder="1" applyAlignment="1" applyProtection="1">
      <alignment horizontal="left" vertical="top" wrapText="1"/>
    </xf>
    <xf numFmtId="0" fontId="8" fillId="0" borderId="4" xfId="0" applyNumberFormat="1" applyFont="1" applyFill="1" applyBorder="1" applyAlignment="1" applyProtection="1">
      <alignment horizontal="left" vertical="top" wrapText="1"/>
    </xf>
    <xf numFmtId="0" fontId="8" fillId="0" borderId="3" xfId="0" applyNumberFormat="1" applyFont="1" applyFill="1" applyBorder="1" applyAlignment="1" applyProtection="1">
      <alignment horizontal="left" vertical="top" wrapText="1"/>
    </xf>
    <xf numFmtId="0" fontId="8" fillId="0" borderId="2" xfId="0" applyNumberFormat="1" applyFont="1" applyFill="1" applyBorder="1" applyAlignment="1" applyProtection="1">
      <alignment horizontal="left" vertical="center"/>
    </xf>
    <xf numFmtId="0" fontId="8" fillId="0" borderId="4" xfId="0" applyNumberFormat="1" applyFont="1" applyFill="1" applyBorder="1" applyAlignment="1" applyProtection="1">
      <alignment horizontal="left" vertical="center"/>
    </xf>
    <xf numFmtId="0" fontId="8" fillId="0" borderId="3" xfId="0" applyNumberFormat="1" applyFont="1" applyFill="1" applyBorder="1" applyAlignment="1" applyProtection="1">
      <alignment horizontal="left" vertical="center"/>
    </xf>
    <xf numFmtId="0" fontId="8" fillId="0" borderId="1" xfId="0" applyNumberFormat="1" applyFont="1" applyFill="1" applyBorder="1" applyAlignment="1" applyProtection="1">
      <alignment horizontal="center" vertical="center"/>
    </xf>
    <xf numFmtId="0" fontId="8" fillId="0" borderId="5" xfId="0" applyNumberFormat="1" applyFont="1" applyFill="1" applyBorder="1" applyAlignment="1" applyProtection="1">
      <alignment horizontal="center" vertical="center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5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horizontal="center" vertical="center" wrapText="1"/>
    </xf>
    <xf numFmtId="0" fontId="11" fillId="0" borderId="5" xfId="0" applyNumberFormat="1" applyFont="1" applyFill="1" applyBorder="1" applyAlignment="1" applyProtection="1">
      <alignment horizontal="center" vertical="center" wrapText="1"/>
    </xf>
    <xf numFmtId="0" fontId="3" fillId="0" borderId="11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horizontal="right" vertical="center"/>
    </xf>
  </cellXfs>
  <cellStyles count="2">
    <cellStyle name="Normalny" xfId="0" builtinId="0"/>
    <cellStyle name="Normalny_Zeszy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tabSelected="1" zoomScaleNormal="100" workbookViewId="0">
      <selection activeCell="P31" sqref="P31"/>
    </sheetView>
  </sheetViews>
  <sheetFormatPr defaultRowHeight="12.75" x14ac:dyDescent="0.2"/>
  <cols>
    <col min="1" max="1" width="6.5703125" style="1" customWidth="1"/>
    <col min="2" max="2" width="34.5703125" style="1" customWidth="1"/>
    <col min="3" max="3" width="16.5703125" style="1" customWidth="1"/>
    <col min="4" max="5" width="4.5703125" style="1" customWidth="1"/>
    <col min="6" max="6" width="11" style="1" customWidth="1"/>
    <col min="7" max="7" width="10.85546875" style="1" customWidth="1"/>
    <col min="8" max="8" width="10.7109375" style="1" customWidth="1"/>
    <col min="9" max="9" width="10.42578125" style="1" customWidth="1"/>
    <col min="10" max="10" width="10.5703125" style="1" customWidth="1"/>
    <col min="11" max="11" width="11.42578125" style="1" customWidth="1"/>
    <col min="12" max="16384" width="9.140625" style="1"/>
  </cols>
  <sheetData>
    <row r="1" spans="1:11" x14ac:dyDescent="0.2">
      <c r="A1" s="84" t="s">
        <v>75</v>
      </c>
      <c r="B1" s="84"/>
      <c r="C1" s="84"/>
      <c r="D1" s="84"/>
      <c r="E1" s="84"/>
      <c r="F1" s="84"/>
      <c r="G1" s="84"/>
      <c r="H1" s="84"/>
      <c r="I1" s="84"/>
      <c r="J1" s="84"/>
      <c r="K1" s="84"/>
    </row>
    <row r="2" spans="1:11" x14ac:dyDescent="0.2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</row>
    <row r="3" spans="1:11" x14ac:dyDescent="0.2">
      <c r="A3" s="84" t="s">
        <v>74</v>
      </c>
      <c r="B3" s="84"/>
      <c r="C3" s="84"/>
      <c r="D3" s="84"/>
      <c r="E3" s="84"/>
      <c r="F3" s="84"/>
      <c r="G3" s="84"/>
      <c r="H3" s="84"/>
      <c r="I3" s="84"/>
      <c r="J3" s="84"/>
      <c r="K3" s="84"/>
    </row>
    <row r="4" spans="1:11" ht="24" customHeight="1" x14ac:dyDescent="0.2">
      <c r="A4" s="83" t="s">
        <v>72</v>
      </c>
      <c r="B4" s="83"/>
      <c r="C4" s="83"/>
      <c r="D4" s="83"/>
      <c r="E4" s="83"/>
      <c r="F4" s="83"/>
      <c r="G4" s="83"/>
      <c r="H4" s="83"/>
      <c r="I4" s="83"/>
      <c r="J4" s="83"/>
      <c r="K4" s="83"/>
    </row>
    <row r="5" spans="1:11" ht="12.75" customHeight="1" x14ac:dyDescent="0.2">
      <c r="A5" s="57" t="s">
        <v>1</v>
      </c>
      <c r="B5" s="57" t="s">
        <v>2</v>
      </c>
      <c r="C5" s="59" t="s">
        <v>3</v>
      </c>
      <c r="D5" s="54" t="s">
        <v>4</v>
      </c>
      <c r="E5" s="56"/>
      <c r="F5" s="59" t="s">
        <v>5</v>
      </c>
      <c r="G5" s="63" t="s">
        <v>6</v>
      </c>
      <c r="H5" s="64"/>
      <c r="I5" s="64"/>
      <c r="J5" s="65"/>
      <c r="K5" s="61" t="s">
        <v>7</v>
      </c>
    </row>
    <row r="6" spans="1:11" ht="21.75" customHeight="1" x14ac:dyDescent="0.2">
      <c r="A6" s="58"/>
      <c r="B6" s="58"/>
      <c r="C6" s="60"/>
      <c r="D6" s="2" t="s">
        <v>8</v>
      </c>
      <c r="E6" s="2" t="s">
        <v>9</v>
      </c>
      <c r="F6" s="60"/>
      <c r="G6" s="2">
        <v>2017</v>
      </c>
      <c r="H6" s="2">
        <v>2018</v>
      </c>
      <c r="I6" s="2">
        <v>2019</v>
      </c>
      <c r="J6" s="2">
        <v>2020</v>
      </c>
      <c r="K6" s="62"/>
    </row>
    <row r="7" spans="1:11" x14ac:dyDescent="0.2">
      <c r="A7" s="3" t="s">
        <v>10</v>
      </c>
      <c r="B7" s="3" t="s">
        <v>11</v>
      </c>
      <c r="C7" s="3" t="s">
        <v>12</v>
      </c>
      <c r="D7" s="3" t="s">
        <v>13</v>
      </c>
      <c r="E7" s="3" t="s">
        <v>14</v>
      </c>
      <c r="F7" s="3" t="s">
        <v>15</v>
      </c>
      <c r="G7" s="4" t="s">
        <v>16</v>
      </c>
      <c r="H7" s="5" t="s">
        <v>17</v>
      </c>
      <c r="I7" s="5" t="s">
        <v>18</v>
      </c>
      <c r="J7" s="5" t="s">
        <v>19</v>
      </c>
      <c r="K7" s="5">
        <v>11</v>
      </c>
    </row>
    <row r="8" spans="1:11" x14ac:dyDescent="0.2">
      <c r="A8" s="6"/>
      <c r="B8" s="71" t="s">
        <v>20</v>
      </c>
      <c r="C8" s="72"/>
      <c r="D8" s="72"/>
      <c r="E8" s="73"/>
      <c r="F8" s="7">
        <f>F9+F10</f>
        <v>22838066.579999998</v>
      </c>
      <c r="G8" s="7">
        <f t="shared" ref="G8:K8" si="0">G9+G10</f>
        <v>6918895.8899999997</v>
      </c>
      <c r="H8" s="7">
        <f t="shared" si="0"/>
        <v>11573927.51</v>
      </c>
      <c r="I8" s="7">
        <f t="shared" si="0"/>
        <v>50937.599999999999</v>
      </c>
      <c r="J8" s="7">
        <f t="shared" si="0"/>
        <v>0</v>
      </c>
      <c r="K8" s="7">
        <f t="shared" si="0"/>
        <v>14455162.25</v>
      </c>
    </row>
    <row r="9" spans="1:11" x14ac:dyDescent="0.2">
      <c r="A9" s="8" t="s">
        <v>21</v>
      </c>
      <c r="B9" s="66" t="s">
        <v>22</v>
      </c>
      <c r="C9" s="67"/>
      <c r="D9" s="67"/>
      <c r="E9" s="68"/>
      <c r="F9" s="9">
        <f>F12+F26</f>
        <v>10866037.93</v>
      </c>
      <c r="G9" s="9">
        <f t="shared" ref="G9:K9" si="1">G12+G26</f>
        <v>4082513.51</v>
      </c>
      <c r="H9" s="9">
        <f t="shared" si="1"/>
        <v>4200086.82</v>
      </c>
      <c r="I9" s="9">
        <f t="shared" si="1"/>
        <v>50937.599999999999</v>
      </c>
      <c r="J9" s="9">
        <f t="shared" si="1"/>
        <v>0</v>
      </c>
      <c r="K9" s="9">
        <f t="shared" si="1"/>
        <v>5029514.51</v>
      </c>
    </row>
    <row r="10" spans="1:11" x14ac:dyDescent="0.2">
      <c r="A10" s="8" t="s">
        <v>23</v>
      </c>
      <c r="B10" s="66" t="s">
        <v>24</v>
      </c>
      <c r="C10" s="67"/>
      <c r="D10" s="67"/>
      <c r="E10" s="68"/>
      <c r="F10" s="9">
        <f>F31+F21</f>
        <v>11972028.649999999</v>
      </c>
      <c r="G10" s="9">
        <f t="shared" ref="G10:K10" si="2">G31+G21</f>
        <v>2836382.38</v>
      </c>
      <c r="H10" s="9">
        <f t="shared" si="2"/>
        <v>7373840.6899999995</v>
      </c>
      <c r="I10" s="9">
        <f t="shared" si="2"/>
        <v>0</v>
      </c>
      <c r="J10" s="9">
        <f t="shared" si="2"/>
        <v>0</v>
      </c>
      <c r="K10" s="9">
        <f t="shared" si="2"/>
        <v>9425647.7400000002</v>
      </c>
    </row>
    <row r="11" spans="1:11" ht="51.75" customHeight="1" x14ac:dyDescent="0.2">
      <c r="A11" s="2" t="s">
        <v>25</v>
      </c>
      <c r="B11" s="54" t="s">
        <v>49</v>
      </c>
      <c r="C11" s="55"/>
      <c r="D11" s="55"/>
      <c r="E11" s="56"/>
      <c r="F11" s="7">
        <f>F12+F21</f>
        <v>9697495.9900000002</v>
      </c>
      <c r="G11" s="7">
        <f t="shared" ref="G11:K11" si="3">G12+G21</f>
        <v>3568746.3</v>
      </c>
      <c r="H11" s="7">
        <f t="shared" si="3"/>
        <v>6049357.79</v>
      </c>
      <c r="I11" s="7">
        <f t="shared" si="3"/>
        <v>50937.599999999999</v>
      </c>
      <c r="J11" s="7">
        <f t="shared" si="3"/>
        <v>0</v>
      </c>
      <c r="K11" s="7">
        <f t="shared" si="3"/>
        <v>9322044.4900000002</v>
      </c>
    </row>
    <row r="12" spans="1:11" x14ac:dyDescent="0.2">
      <c r="A12" s="8" t="s">
        <v>26</v>
      </c>
      <c r="B12" s="66" t="s">
        <v>22</v>
      </c>
      <c r="C12" s="67"/>
      <c r="D12" s="67"/>
      <c r="E12" s="68"/>
      <c r="F12" s="7">
        <f>F13+F15+F17+F19</f>
        <v>2665205.44</v>
      </c>
      <c r="G12" s="7">
        <f t="shared" ref="G12:K12" si="4">G13+G15+G17+G19</f>
        <v>1476737.51</v>
      </c>
      <c r="H12" s="7">
        <f t="shared" si="4"/>
        <v>1133730.33</v>
      </c>
      <c r="I12" s="7">
        <f t="shared" si="4"/>
        <v>50937.599999999999</v>
      </c>
      <c r="J12" s="7">
        <f t="shared" si="4"/>
        <v>0</v>
      </c>
      <c r="K12" s="7">
        <f t="shared" si="4"/>
        <v>2411609.98</v>
      </c>
    </row>
    <row r="13" spans="1:11" ht="29.25" customHeight="1" x14ac:dyDescent="0.2">
      <c r="A13" s="40" t="s">
        <v>50</v>
      </c>
      <c r="B13" s="21" t="s">
        <v>52</v>
      </c>
      <c r="C13" s="42" t="s">
        <v>32</v>
      </c>
      <c r="D13" s="45">
        <v>2016</v>
      </c>
      <c r="E13" s="45">
        <v>2017</v>
      </c>
      <c r="F13" s="46">
        <v>56401.77</v>
      </c>
      <c r="G13" s="46">
        <v>52601.77</v>
      </c>
      <c r="H13" s="50">
        <v>0</v>
      </c>
      <c r="I13" s="46">
        <v>0</v>
      </c>
      <c r="J13" s="46">
        <v>0</v>
      </c>
      <c r="K13" s="50">
        <v>0</v>
      </c>
    </row>
    <row r="14" spans="1:11" ht="22.5" x14ac:dyDescent="0.2">
      <c r="A14" s="41"/>
      <c r="B14" s="21" t="s">
        <v>51</v>
      </c>
      <c r="C14" s="42"/>
      <c r="D14" s="45"/>
      <c r="E14" s="45"/>
      <c r="F14" s="47"/>
      <c r="G14" s="47"/>
      <c r="H14" s="51"/>
      <c r="I14" s="47"/>
      <c r="J14" s="47"/>
      <c r="K14" s="51"/>
    </row>
    <row r="15" spans="1:11" ht="22.5" x14ac:dyDescent="0.2">
      <c r="A15" s="40" t="s">
        <v>53</v>
      </c>
      <c r="B15" s="25" t="s">
        <v>55</v>
      </c>
      <c r="C15" s="45" t="s">
        <v>54</v>
      </c>
      <c r="D15" s="45">
        <v>2017</v>
      </c>
      <c r="E15" s="45">
        <v>2018</v>
      </c>
      <c r="F15" s="46">
        <v>369396.67</v>
      </c>
      <c r="G15" s="48">
        <v>197193.69</v>
      </c>
      <c r="H15" s="50">
        <v>172202.98</v>
      </c>
      <c r="I15" s="46">
        <v>0</v>
      </c>
      <c r="J15" s="46">
        <v>0</v>
      </c>
      <c r="K15" s="50">
        <v>172202.98</v>
      </c>
    </row>
    <row r="16" spans="1:11" ht="33.75" x14ac:dyDescent="0.2">
      <c r="A16" s="41"/>
      <c r="B16" s="25" t="s">
        <v>56</v>
      </c>
      <c r="C16" s="45"/>
      <c r="D16" s="45"/>
      <c r="E16" s="45"/>
      <c r="F16" s="47"/>
      <c r="G16" s="49"/>
      <c r="H16" s="51"/>
      <c r="I16" s="47"/>
      <c r="J16" s="47"/>
      <c r="K16" s="51"/>
    </row>
    <row r="17" spans="1:11" ht="22.5" x14ac:dyDescent="0.2">
      <c r="A17" s="40" t="s">
        <v>64</v>
      </c>
      <c r="B17" s="25" t="s">
        <v>66</v>
      </c>
      <c r="C17" s="45" t="s">
        <v>54</v>
      </c>
      <c r="D17" s="45">
        <v>2017</v>
      </c>
      <c r="E17" s="45">
        <v>2018</v>
      </c>
      <c r="F17" s="46">
        <v>773485.44</v>
      </c>
      <c r="G17" s="48">
        <v>375025.69</v>
      </c>
      <c r="H17" s="50">
        <v>398459.75</v>
      </c>
      <c r="I17" s="46">
        <v>0</v>
      </c>
      <c r="J17" s="46">
        <v>0</v>
      </c>
      <c r="K17" s="50">
        <f>F17</f>
        <v>773485.44</v>
      </c>
    </row>
    <row r="18" spans="1:11" ht="22.5" x14ac:dyDescent="0.2">
      <c r="A18" s="41"/>
      <c r="B18" s="25" t="s">
        <v>67</v>
      </c>
      <c r="C18" s="45"/>
      <c r="D18" s="45"/>
      <c r="E18" s="45"/>
      <c r="F18" s="47"/>
      <c r="G18" s="49"/>
      <c r="H18" s="51"/>
      <c r="I18" s="47"/>
      <c r="J18" s="47"/>
      <c r="K18" s="51"/>
    </row>
    <row r="19" spans="1:11" ht="33.75" x14ac:dyDescent="0.2">
      <c r="A19" s="40" t="s">
        <v>65</v>
      </c>
      <c r="B19" s="25" t="s">
        <v>68</v>
      </c>
      <c r="C19" s="79" t="s">
        <v>32</v>
      </c>
      <c r="D19" s="45">
        <v>2017</v>
      </c>
      <c r="E19" s="77">
        <v>2019</v>
      </c>
      <c r="F19" s="48">
        <v>1465921.56</v>
      </c>
      <c r="G19" s="48">
        <v>851916.36</v>
      </c>
      <c r="H19" s="50">
        <v>563067.6</v>
      </c>
      <c r="I19" s="48">
        <v>50937.599999999999</v>
      </c>
      <c r="J19" s="48">
        <v>0</v>
      </c>
      <c r="K19" s="50">
        <f>G19+H19+I19</f>
        <v>1465921.56</v>
      </c>
    </row>
    <row r="20" spans="1:11" ht="22.5" x14ac:dyDescent="0.2">
      <c r="A20" s="41"/>
      <c r="B20" s="25" t="s">
        <v>69</v>
      </c>
      <c r="C20" s="80"/>
      <c r="D20" s="45"/>
      <c r="E20" s="78"/>
      <c r="F20" s="49"/>
      <c r="G20" s="49"/>
      <c r="H20" s="51"/>
      <c r="I20" s="49"/>
      <c r="J20" s="49"/>
      <c r="K20" s="51"/>
    </row>
    <row r="21" spans="1:11" x14ac:dyDescent="0.2">
      <c r="A21" s="8" t="s">
        <v>27</v>
      </c>
      <c r="B21" s="74" t="s">
        <v>24</v>
      </c>
      <c r="C21" s="75"/>
      <c r="D21" s="75"/>
      <c r="E21" s="76"/>
      <c r="F21" s="26">
        <f>F22</f>
        <v>7032290.5499999998</v>
      </c>
      <c r="G21" s="26">
        <f t="shared" ref="G21:K21" si="5">G22</f>
        <v>2092008.79</v>
      </c>
      <c r="H21" s="27">
        <f t="shared" si="5"/>
        <v>4915627.46</v>
      </c>
      <c r="I21" s="26">
        <f t="shared" si="5"/>
        <v>0</v>
      </c>
      <c r="J21" s="26">
        <f t="shared" si="5"/>
        <v>0</v>
      </c>
      <c r="K21" s="27">
        <f t="shared" si="5"/>
        <v>6910434.5099999998</v>
      </c>
    </row>
    <row r="22" spans="1:11" ht="48" customHeight="1" x14ac:dyDescent="0.2">
      <c r="A22" s="40" t="s">
        <v>57</v>
      </c>
      <c r="B22" s="25" t="s">
        <v>73</v>
      </c>
      <c r="C22" s="42" t="s">
        <v>32</v>
      </c>
      <c r="D22" s="42">
        <v>2015</v>
      </c>
      <c r="E22" s="43">
        <v>2018</v>
      </c>
      <c r="F22" s="48">
        <f>7024459.68+7830.87</f>
        <v>7032290.5499999998</v>
      </c>
      <c r="G22" s="48">
        <f>2084177.92+7830.87</f>
        <v>2092008.79</v>
      </c>
      <c r="H22" s="50">
        <v>4915627.46</v>
      </c>
      <c r="I22" s="46">
        <v>0</v>
      </c>
      <c r="J22" s="46">
        <v>0</v>
      </c>
      <c r="K22" s="50">
        <v>6910434.5099999998</v>
      </c>
    </row>
    <row r="23" spans="1:11" ht="27.75" customHeight="1" x14ac:dyDescent="0.2">
      <c r="A23" s="41"/>
      <c r="B23" s="25" t="s">
        <v>59</v>
      </c>
      <c r="C23" s="42"/>
      <c r="D23" s="42"/>
      <c r="E23" s="44"/>
      <c r="F23" s="49"/>
      <c r="G23" s="49"/>
      <c r="H23" s="51"/>
      <c r="I23" s="47"/>
      <c r="J23" s="47"/>
      <c r="K23" s="51"/>
    </row>
    <row r="24" spans="1:11" ht="27.75" customHeight="1" x14ac:dyDescent="0.2">
      <c r="A24" s="2" t="s">
        <v>28</v>
      </c>
      <c r="B24" s="54" t="s">
        <v>58</v>
      </c>
      <c r="C24" s="55"/>
      <c r="D24" s="55"/>
      <c r="E24" s="56"/>
      <c r="F24" s="7">
        <v>0</v>
      </c>
      <c r="G24" s="7">
        <v>0</v>
      </c>
      <c r="H24" s="28">
        <v>0</v>
      </c>
      <c r="I24" s="7">
        <v>0</v>
      </c>
      <c r="J24" s="7">
        <v>0</v>
      </c>
      <c r="K24" s="28">
        <v>0</v>
      </c>
    </row>
    <row r="25" spans="1:11" ht="36.75" customHeight="1" x14ac:dyDescent="0.2">
      <c r="A25" s="2" t="s">
        <v>29</v>
      </c>
      <c r="B25" s="54" t="s">
        <v>30</v>
      </c>
      <c r="C25" s="55"/>
      <c r="D25" s="55"/>
      <c r="E25" s="56"/>
      <c r="F25" s="7">
        <f t="shared" ref="F25:K25" si="6">F31+F26</f>
        <v>13140570.59</v>
      </c>
      <c r="G25" s="7">
        <f t="shared" si="6"/>
        <v>3350149.59</v>
      </c>
      <c r="H25" s="28">
        <f t="shared" si="6"/>
        <v>5524569.7200000007</v>
      </c>
      <c r="I25" s="7">
        <f t="shared" si="6"/>
        <v>0</v>
      </c>
      <c r="J25" s="7">
        <f t="shared" si="6"/>
        <v>0</v>
      </c>
      <c r="K25" s="28">
        <f t="shared" si="6"/>
        <v>5133117.76</v>
      </c>
    </row>
    <row r="26" spans="1:11" ht="14.25" customHeight="1" x14ac:dyDescent="0.2">
      <c r="A26" s="24" t="s">
        <v>31</v>
      </c>
      <c r="B26" s="11" t="s">
        <v>22</v>
      </c>
      <c r="C26" s="22"/>
      <c r="D26" s="22"/>
      <c r="E26" s="23"/>
      <c r="F26" s="7">
        <f>F27+F29</f>
        <v>8200832.4900000002</v>
      </c>
      <c r="G26" s="7">
        <f t="shared" ref="G26:K26" si="7">G27+G29</f>
        <v>2605776</v>
      </c>
      <c r="H26" s="28">
        <f t="shared" si="7"/>
        <v>3066356.49</v>
      </c>
      <c r="I26" s="7">
        <f t="shared" si="7"/>
        <v>0</v>
      </c>
      <c r="J26" s="7">
        <f t="shared" si="7"/>
        <v>0</v>
      </c>
      <c r="K26" s="28">
        <f t="shared" si="7"/>
        <v>2617904.5300000003</v>
      </c>
    </row>
    <row r="27" spans="1:11" ht="19.5" customHeight="1" x14ac:dyDescent="0.2">
      <c r="A27" s="40" t="s">
        <v>47</v>
      </c>
      <c r="B27" s="19" t="s">
        <v>39</v>
      </c>
      <c r="C27" s="69" t="s">
        <v>43</v>
      </c>
      <c r="D27" s="69">
        <v>2016</v>
      </c>
      <c r="E27" s="52">
        <v>2018</v>
      </c>
      <c r="F27" s="36">
        <f>1445500+1002520</f>
        <v>2448020</v>
      </c>
      <c r="G27" s="36">
        <v>761500</v>
      </c>
      <c r="H27" s="30">
        <v>1002520</v>
      </c>
      <c r="I27" s="36">
        <v>0</v>
      </c>
      <c r="J27" s="36">
        <v>0</v>
      </c>
      <c r="K27" s="30">
        <v>554068.04</v>
      </c>
    </row>
    <row r="28" spans="1:11" ht="17.25" customHeight="1" x14ac:dyDescent="0.2">
      <c r="A28" s="41"/>
      <c r="B28" s="19" t="s">
        <v>41</v>
      </c>
      <c r="C28" s="70"/>
      <c r="D28" s="70"/>
      <c r="E28" s="53"/>
      <c r="F28" s="37"/>
      <c r="G28" s="37"/>
      <c r="H28" s="31"/>
      <c r="I28" s="37"/>
      <c r="J28" s="37"/>
      <c r="K28" s="31"/>
    </row>
    <row r="29" spans="1:11" ht="18.75" customHeight="1" x14ac:dyDescent="0.2">
      <c r="A29" s="40" t="s">
        <v>48</v>
      </c>
      <c r="B29" s="19" t="s">
        <v>40</v>
      </c>
      <c r="C29" s="52" t="s">
        <v>32</v>
      </c>
      <c r="D29" s="52">
        <v>2016</v>
      </c>
      <c r="E29" s="52">
        <v>2018</v>
      </c>
      <c r="F29" s="36">
        <f>3688976+2063836.49</f>
        <v>5752812.4900000002</v>
      </c>
      <c r="G29" s="36">
        <v>1844276</v>
      </c>
      <c r="H29" s="30">
        <v>2063836.49</v>
      </c>
      <c r="I29" s="36">
        <v>0</v>
      </c>
      <c r="J29" s="36">
        <v>0</v>
      </c>
      <c r="K29" s="30">
        <v>2063836.49</v>
      </c>
    </row>
    <row r="30" spans="1:11" ht="16.5" customHeight="1" x14ac:dyDescent="0.2">
      <c r="A30" s="41"/>
      <c r="B30" s="19" t="s">
        <v>42</v>
      </c>
      <c r="C30" s="53"/>
      <c r="D30" s="53"/>
      <c r="E30" s="53"/>
      <c r="F30" s="37"/>
      <c r="G30" s="37"/>
      <c r="H30" s="31"/>
      <c r="I30" s="37"/>
      <c r="J30" s="37"/>
      <c r="K30" s="31"/>
    </row>
    <row r="31" spans="1:11" ht="18.75" customHeight="1" x14ac:dyDescent="0.2">
      <c r="A31" s="10" t="s">
        <v>33</v>
      </c>
      <c r="B31" s="11" t="s">
        <v>24</v>
      </c>
      <c r="C31" s="18"/>
      <c r="D31" s="17"/>
      <c r="E31" s="17"/>
      <c r="F31" s="12">
        <f>F32+F33+F35+F37+F39</f>
        <v>4939738.0999999996</v>
      </c>
      <c r="G31" s="12">
        <f t="shared" ref="G31:K31" si="8">G32+G33+G35+G37+G39</f>
        <v>744373.59</v>
      </c>
      <c r="H31" s="29">
        <f t="shared" si="8"/>
        <v>2458213.23</v>
      </c>
      <c r="I31" s="12">
        <f t="shared" si="8"/>
        <v>0</v>
      </c>
      <c r="J31" s="12">
        <f t="shared" si="8"/>
        <v>0</v>
      </c>
      <c r="K31" s="29">
        <f t="shared" si="8"/>
        <v>2515213.23</v>
      </c>
    </row>
    <row r="32" spans="1:11" ht="35.25" customHeight="1" x14ac:dyDescent="0.2">
      <c r="A32" s="8" t="s">
        <v>34</v>
      </c>
      <c r="B32" s="13" t="s">
        <v>45</v>
      </c>
      <c r="C32" s="16" t="s">
        <v>32</v>
      </c>
      <c r="D32" s="14">
        <v>2010</v>
      </c>
      <c r="E32" s="14">
        <v>2018</v>
      </c>
      <c r="F32" s="20">
        <v>4075244.62</v>
      </c>
      <c r="G32" s="20">
        <v>0</v>
      </c>
      <c r="H32" s="20">
        <v>2458213.23</v>
      </c>
      <c r="I32" s="20">
        <v>0</v>
      </c>
      <c r="J32" s="20">
        <v>0</v>
      </c>
      <c r="K32" s="20">
        <v>2458213.23</v>
      </c>
    </row>
    <row r="33" spans="1:11" x14ac:dyDescent="0.2">
      <c r="A33" s="32" t="s">
        <v>35</v>
      </c>
      <c r="B33" s="13" t="s">
        <v>44</v>
      </c>
      <c r="C33" s="81" t="s">
        <v>32</v>
      </c>
      <c r="D33" s="32">
        <v>2010</v>
      </c>
      <c r="E33" s="32">
        <v>2017</v>
      </c>
      <c r="F33" s="36">
        <v>638693.46</v>
      </c>
      <c r="G33" s="36">
        <v>625204.46</v>
      </c>
      <c r="H33" s="30">
        <v>0</v>
      </c>
      <c r="I33" s="36">
        <v>0</v>
      </c>
      <c r="J33" s="36">
        <v>0</v>
      </c>
      <c r="K33" s="30">
        <v>0</v>
      </c>
    </row>
    <row r="34" spans="1:11" x14ac:dyDescent="0.2">
      <c r="A34" s="33"/>
      <c r="B34" s="14" t="s">
        <v>37</v>
      </c>
      <c r="C34" s="82"/>
      <c r="D34" s="33"/>
      <c r="E34" s="33"/>
      <c r="F34" s="37"/>
      <c r="G34" s="37"/>
      <c r="H34" s="31"/>
      <c r="I34" s="37"/>
      <c r="J34" s="37"/>
      <c r="K34" s="31"/>
    </row>
    <row r="35" spans="1:11" ht="22.5" x14ac:dyDescent="0.2">
      <c r="A35" s="32" t="s">
        <v>36</v>
      </c>
      <c r="B35" s="15" t="s">
        <v>46</v>
      </c>
      <c r="C35" s="81" t="s">
        <v>32</v>
      </c>
      <c r="D35" s="32">
        <v>2015</v>
      </c>
      <c r="E35" s="32">
        <v>2017</v>
      </c>
      <c r="F35" s="36">
        <f>75904-7830.87</f>
        <v>68073.13</v>
      </c>
      <c r="G35" s="36">
        <f>70000-7830.87</f>
        <v>62169.13</v>
      </c>
      <c r="H35" s="30">
        <v>0</v>
      </c>
      <c r="I35" s="36">
        <v>0</v>
      </c>
      <c r="J35" s="36">
        <v>0</v>
      </c>
      <c r="K35" s="30">
        <v>0</v>
      </c>
    </row>
    <row r="36" spans="1:11" x14ac:dyDescent="0.2">
      <c r="A36" s="33"/>
      <c r="B36" s="14" t="s">
        <v>38</v>
      </c>
      <c r="C36" s="82"/>
      <c r="D36" s="33"/>
      <c r="E36" s="33"/>
      <c r="F36" s="37"/>
      <c r="G36" s="37"/>
      <c r="H36" s="31"/>
      <c r="I36" s="37"/>
      <c r="J36" s="37"/>
      <c r="K36" s="31"/>
    </row>
    <row r="37" spans="1:11" x14ac:dyDescent="0.2">
      <c r="A37" s="32" t="s">
        <v>60</v>
      </c>
      <c r="B37" s="14" t="s">
        <v>61</v>
      </c>
      <c r="C37" s="34" t="s">
        <v>32</v>
      </c>
      <c r="D37" s="35" t="s">
        <v>62</v>
      </c>
      <c r="E37" s="35">
        <v>2017</v>
      </c>
      <c r="F37" s="36">
        <v>80911.89</v>
      </c>
      <c r="G37" s="38">
        <v>30000</v>
      </c>
      <c r="H37" s="30">
        <v>0</v>
      </c>
      <c r="I37" s="38">
        <v>0</v>
      </c>
      <c r="J37" s="38">
        <v>0</v>
      </c>
      <c r="K37" s="30">
        <v>30000</v>
      </c>
    </row>
    <row r="38" spans="1:11" x14ac:dyDescent="0.2">
      <c r="A38" s="33"/>
      <c r="B38" s="14" t="s">
        <v>63</v>
      </c>
      <c r="C38" s="34"/>
      <c r="D38" s="35"/>
      <c r="E38" s="35"/>
      <c r="F38" s="37"/>
      <c r="G38" s="39"/>
      <c r="H38" s="31"/>
      <c r="I38" s="39"/>
      <c r="J38" s="39"/>
      <c r="K38" s="31"/>
    </row>
    <row r="39" spans="1:11" ht="24" customHeight="1" x14ac:dyDescent="0.2">
      <c r="A39" s="32" t="s">
        <v>70</v>
      </c>
      <c r="B39" s="13" t="s">
        <v>71</v>
      </c>
      <c r="C39" s="34" t="s">
        <v>32</v>
      </c>
      <c r="D39" s="35" t="s">
        <v>62</v>
      </c>
      <c r="E39" s="35">
        <v>2017</v>
      </c>
      <c r="F39" s="36">
        <v>76815</v>
      </c>
      <c r="G39" s="38">
        <v>27000</v>
      </c>
      <c r="H39" s="30">
        <v>0</v>
      </c>
      <c r="I39" s="38">
        <v>0</v>
      </c>
      <c r="J39" s="38">
        <v>0</v>
      </c>
      <c r="K39" s="30">
        <v>27000</v>
      </c>
    </row>
    <row r="40" spans="1:11" x14ac:dyDescent="0.2">
      <c r="A40" s="33"/>
      <c r="B40" s="14" t="s">
        <v>63</v>
      </c>
      <c r="C40" s="34"/>
      <c r="D40" s="35"/>
      <c r="E40" s="35"/>
      <c r="F40" s="37"/>
      <c r="G40" s="39"/>
      <c r="H40" s="31"/>
      <c r="I40" s="39"/>
      <c r="J40" s="39"/>
      <c r="K40" s="31"/>
    </row>
  </sheetData>
  <mergeCells count="129">
    <mergeCell ref="A1:K1"/>
    <mergeCell ref="A2:K2"/>
    <mergeCell ref="A3:K3"/>
    <mergeCell ref="A4:K4"/>
    <mergeCell ref="H19:H20"/>
    <mergeCell ref="I19:I20"/>
    <mergeCell ref="J19:J20"/>
    <mergeCell ref="G17:G18"/>
    <mergeCell ref="H17:H18"/>
    <mergeCell ref="I17:I18"/>
    <mergeCell ref="J17:J18"/>
    <mergeCell ref="K17:K18"/>
    <mergeCell ref="A17:A18"/>
    <mergeCell ref="C17:C18"/>
    <mergeCell ref="D17:D18"/>
    <mergeCell ref="E17:E18"/>
    <mergeCell ref="F17:F18"/>
    <mergeCell ref="H35:H36"/>
    <mergeCell ref="I35:I36"/>
    <mergeCell ref="J35:J36"/>
    <mergeCell ref="K35:K36"/>
    <mergeCell ref="A35:A36"/>
    <mergeCell ref="D35:D36"/>
    <mergeCell ref="E35:E36"/>
    <mergeCell ref="F35:F36"/>
    <mergeCell ref="C35:C36"/>
    <mergeCell ref="G35:G36"/>
    <mergeCell ref="A27:A28"/>
    <mergeCell ref="A29:A30"/>
    <mergeCell ref="J33:J34"/>
    <mergeCell ref="K33:K34"/>
    <mergeCell ref="E33:E34"/>
    <mergeCell ref="F33:F34"/>
    <mergeCell ref="G33:G34"/>
    <mergeCell ref="H33:H34"/>
    <mergeCell ref="I33:I34"/>
    <mergeCell ref="A33:A34"/>
    <mergeCell ref="C33:C34"/>
    <mergeCell ref="D33:D34"/>
    <mergeCell ref="B8:E8"/>
    <mergeCell ref="B9:E9"/>
    <mergeCell ref="B10:E10"/>
    <mergeCell ref="B11:E11"/>
    <mergeCell ref="B21:E21"/>
    <mergeCell ref="D19:D20"/>
    <mergeCell ref="E19:E20"/>
    <mergeCell ref="C19:C20"/>
    <mergeCell ref="F5:F6"/>
    <mergeCell ref="F13:F14"/>
    <mergeCell ref="F19:F20"/>
    <mergeCell ref="A5:A6"/>
    <mergeCell ref="B5:B6"/>
    <mergeCell ref="C5:C6"/>
    <mergeCell ref="D5:E5"/>
    <mergeCell ref="K5:K6"/>
    <mergeCell ref="G5:J5"/>
    <mergeCell ref="C29:C30"/>
    <mergeCell ref="G27:G28"/>
    <mergeCell ref="J27:J28"/>
    <mergeCell ref="K27:K28"/>
    <mergeCell ref="B12:E12"/>
    <mergeCell ref="C27:C28"/>
    <mergeCell ref="D27:D28"/>
    <mergeCell ref="H29:H30"/>
    <mergeCell ref="I29:I30"/>
    <mergeCell ref="J29:J30"/>
    <mergeCell ref="K29:K30"/>
    <mergeCell ref="D29:D30"/>
    <mergeCell ref="E29:E30"/>
    <mergeCell ref="H27:H28"/>
    <mergeCell ref="A13:A14"/>
    <mergeCell ref="C13:C14"/>
    <mergeCell ref="D13:D14"/>
    <mergeCell ref="E13:E14"/>
    <mergeCell ref="J13:J14"/>
    <mergeCell ref="K13:K14"/>
    <mergeCell ref="I27:I28"/>
    <mergeCell ref="E27:E28"/>
    <mergeCell ref="F29:F30"/>
    <mergeCell ref="G29:G30"/>
    <mergeCell ref="G13:G14"/>
    <mergeCell ref="H13:H14"/>
    <mergeCell ref="I13:I14"/>
    <mergeCell ref="F27:F28"/>
    <mergeCell ref="B24:E24"/>
    <mergeCell ref="B25:E25"/>
    <mergeCell ref="G15:G16"/>
    <mergeCell ref="H15:H16"/>
    <mergeCell ref="I15:I16"/>
    <mergeCell ref="J15:J16"/>
    <mergeCell ref="K15:K16"/>
    <mergeCell ref="K22:K23"/>
    <mergeCell ref="G22:G23"/>
    <mergeCell ref="H22:H23"/>
    <mergeCell ref="I22:I23"/>
    <mergeCell ref="J22:J23"/>
    <mergeCell ref="K19:K20"/>
    <mergeCell ref="G19:G20"/>
    <mergeCell ref="A22:A23"/>
    <mergeCell ref="C22:C23"/>
    <mergeCell ref="D22:D23"/>
    <mergeCell ref="E22:E23"/>
    <mergeCell ref="A15:A16"/>
    <mergeCell ref="C15:C16"/>
    <mergeCell ref="D15:D16"/>
    <mergeCell ref="E15:E16"/>
    <mergeCell ref="F15:F16"/>
    <mergeCell ref="F22:F23"/>
    <mergeCell ref="A19:A20"/>
    <mergeCell ref="H37:H38"/>
    <mergeCell ref="I37:I38"/>
    <mergeCell ref="J37:J38"/>
    <mergeCell ref="K37:K38"/>
    <mergeCell ref="A37:A38"/>
    <mergeCell ref="C37:C38"/>
    <mergeCell ref="D37:D38"/>
    <mergeCell ref="E37:E38"/>
    <mergeCell ref="F37:F38"/>
    <mergeCell ref="G37:G38"/>
    <mergeCell ref="K39:K40"/>
    <mergeCell ref="A39:A40"/>
    <mergeCell ref="C39:C40"/>
    <mergeCell ref="D39:D40"/>
    <mergeCell ref="E39:E40"/>
    <mergeCell ref="F39:F40"/>
    <mergeCell ref="G39:G40"/>
    <mergeCell ref="H39:H40"/>
    <mergeCell ref="I39:I40"/>
    <mergeCell ref="J39:J40"/>
  </mergeCells>
  <pageMargins left="0.74803149606299213" right="0.74803149606299213" top="0.78740157480314965" bottom="0.39370078740157483" header="0.51181102362204722" footer="0"/>
  <pageSetup paperSize="9" orientation="landscape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Zał. Nr 2 do WPF</vt:lpstr>
      <vt:lpstr>'Zał. Nr 2 do WPF'!Tytuły_wydruku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mkachlicka</dc:creator>
  <cp:lastModifiedBy>mlanucha</cp:lastModifiedBy>
  <cp:lastPrinted>2017-09-28T09:50:55Z</cp:lastPrinted>
  <dcterms:created xsi:type="dcterms:W3CDTF">2016-02-11T05:44:01Z</dcterms:created>
  <dcterms:modified xsi:type="dcterms:W3CDTF">2017-09-28T09:51:07Z</dcterms:modified>
</cp:coreProperties>
</file>