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Zał.nr 3" sheetId="18" r:id="rId1"/>
    <sheet name="Zał. nr 4" sheetId="19" r:id="rId2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I7" i="19" l="1"/>
  <c r="J7" i="19"/>
  <c r="H7" i="19"/>
  <c r="I8" i="19"/>
  <c r="J8" i="19"/>
  <c r="H8" i="19"/>
  <c r="J10" i="19"/>
  <c r="F51" i="19"/>
  <c r="G51" i="19"/>
  <c r="H51" i="19"/>
  <c r="E51" i="19"/>
  <c r="F7" i="19"/>
  <c r="G7" i="19"/>
  <c r="E7" i="19"/>
  <c r="F8" i="19"/>
  <c r="G8" i="19"/>
  <c r="E8" i="19"/>
  <c r="G9" i="19"/>
  <c r="I44" i="19" l="1"/>
  <c r="H44" i="19"/>
  <c r="J46" i="19"/>
  <c r="J44" i="19" s="1"/>
  <c r="F44" i="19"/>
  <c r="E44" i="19"/>
  <c r="G45" i="19"/>
  <c r="G44" i="19" s="1"/>
  <c r="I48" i="19" l="1"/>
  <c r="I47" i="19" s="1"/>
  <c r="H48" i="19"/>
  <c r="J50" i="19"/>
  <c r="J48" i="19" s="1"/>
  <c r="J47" i="19" s="1"/>
  <c r="H47" i="19"/>
  <c r="E47" i="19"/>
  <c r="F48" i="19"/>
  <c r="F47" i="19" s="1"/>
  <c r="E48" i="19"/>
  <c r="G49" i="19"/>
  <c r="G48" i="19" s="1"/>
  <c r="G47" i="19" s="1"/>
  <c r="I28" i="19" l="1"/>
  <c r="H28" i="19"/>
  <c r="J35" i="19"/>
  <c r="I41" i="19"/>
  <c r="H41" i="19"/>
  <c r="J43" i="19"/>
  <c r="J41" i="19" s="1"/>
  <c r="F41" i="19"/>
  <c r="F18" i="19" s="1"/>
  <c r="E41" i="19"/>
  <c r="E18" i="19" s="1"/>
  <c r="G42" i="19"/>
  <c r="G41" i="19" s="1"/>
  <c r="G18" i="19" s="1"/>
  <c r="I84" i="18"/>
  <c r="I55" i="18" s="1"/>
  <c r="H84" i="18"/>
  <c r="H55" i="18" s="1"/>
  <c r="J87" i="18"/>
  <c r="J88" i="18"/>
  <c r="J86" i="18"/>
  <c r="E55" i="18"/>
  <c r="F84" i="18"/>
  <c r="F55" i="18" s="1"/>
  <c r="E84" i="18"/>
  <c r="G85" i="18"/>
  <c r="G84" i="18" s="1"/>
  <c r="G55" i="18" s="1"/>
  <c r="I21" i="18"/>
  <c r="I15" i="18" s="1"/>
  <c r="H21" i="18"/>
  <c r="H15" i="18" s="1"/>
  <c r="J24" i="18"/>
  <c r="J25" i="18"/>
  <c r="J26" i="18"/>
  <c r="J27" i="18"/>
  <c r="J28" i="18"/>
  <c r="J29" i="18"/>
  <c r="J30" i="18"/>
  <c r="J23" i="18"/>
  <c r="E15" i="18"/>
  <c r="F21" i="18"/>
  <c r="F15" i="18" s="1"/>
  <c r="E21" i="18"/>
  <c r="G22" i="18"/>
  <c r="G21" i="18" s="1"/>
  <c r="G15" i="18" s="1"/>
  <c r="I18" i="19" l="1"/>
  <c r="I51" i="19" s="1"/>
  <c r="H18" i="19"/>
  <c r="J21" i="18"/>
  <c r="J15" i="18" s="1"/>
  <c r="J84" i="18"/>
  <c r="J55" i="18" s="1"/>
  <c r="J24" i="19"/>
  <c r="G23" i="19"/>
  <c r="G22" i="19" s="1"/>
  <c r="J31" i="19"/>
  <c r="J32" i="19"/>
  <c r="J33" i="19"/>
  <c r="J34" i="19"/>
  <c r="J36" i="19"/>
  <c r="J37" i="19"/>
  <c r="J38" i="19"/>
  <c r="J39" i="19"/>
  <c r="J40" i="19"/>
  <c r="J30" i="19"/>
  <c r="G29" i="19"/>
  <c r="J27" i="19"/>
  <c r="G26" i="19"/>
  <c r="J21" i="19"/>
  <c r="G20" i="19"/>
  <c r="J17" i="19"/>
  <c r="G16" i="19"/>
  <c r="G15" i="19" s="1"/>
  <c r="J14" i="19"/>
  <c r="G13" i="19"/>
  <c r="F11" i="19"/>
  <c r="H11" i="19"/>
  <c r="I11" i="19"/>
  <c r="J11" i="19"/>
  <c r="E11" i="19"/>
  <c r="F12" i="19"/>
  <c r="G12" i="19"/>
  <c r="E12" i="19"/>
  <c r="I12" i="19"/>
  <c r="J12" i="19"/>
  <c r="H12" i="19"/>
  <c r="F15" i="19"/>
  <c r="E15" i="19"/>
  <c r="I15" i="19"/>
  <c r="J15" i="19"/>
  <c r="H15" i="19"/>
  <c r="I19" i="19"/>
  <c r="J19" i="19"/>
  <c r="H19" i="19"/>
  <c r="F19" i="19"/>
  <c r="G19" i="19"/>
  <c r="E19" i="19"/>
  <c r="F22" i="19"/>
  <c r="E22" i="19"/>
  <c r="I22" i="19"/>
  <c r="J22" i="19"/>
  <c r="H22" i="19"/>
  <c r="F25" i="19"/>
  <c r="G25" i="19"/>
  <c r="E25" i="19"/>
  <c r="I25" i="19"/>
  <c r="J25" i="19"/>
  <c r="H25" i="19"/>
  <c r="F28" i="19"/>
  <c r="G28" i="19"/>
  <c r="E28" i="19"/>
  <c r="J28" i="19" l="1"/>
  <c r="J18" i="19" s="1"/>
  <c r="J51" i="19" s="1"/>
  <c r="G11" i="19"/>
  <c r="I48" i="18"/>
  <c r="I31" i="18" s="1"/>
  <c r="H48" i="18"/>
  <c r="H31" i="18" s="1"/>
  <c r="H92" i="18" s="1"/>
  <c r="J51" i="18"/>
  <c r="J50" i="18"/>
  <c r="F48" i="18"/>
  <c r="F31" i="18" s="1"/>
  <c r="E48" i="18"/>
  <c r="E31" i="18" s="1"/>
  <c r="E92" i="18" s="1"/>
  <c r="G49" i="18"/>
  <c r="G48" i="18" s="1"/>
  <c r="G31" i="18" s="1"/>
  <c r="F8" i="18"/>
  <c r="G8" i="18"/>
  <c r="E8" i="18"/>
  <c r="F9" i="18"/>
  <c r="G9" i="18"/>
  <c r="E9" i="18"/>
  <c r="I89" i="18"/>
  <c r="J89" i="18"/>
  <c r="J91" i="18"/>
  <c r="H89" i="18"/>
  <c r="F89" i="18"/>
  <c r="G89" i="18"/>
  <c r="E89" i="18"/>
  <c r="G90" i="18"/>
  <c r="F69" i="18"/>
  <c r="G69" i="18"/>
  <c r="E69" i="18"/>
  <c r="J72" i="18"/>
  <c r="J73" i="18"/>
  <c r="J74" i="18"/>
  <c r="J75" i="18"/>
  <c r="J69" i="18" s="1"/>
  <c r="J76" i="18"/>
  <c r="J77" i="18"/>
  <c r="J78" i="18"/>
  <c r="J79" i="18"/>
  <c r="J80" i="18"/>
  <c r="J81" i="18"/>
  <c r="J82" i="18"/>
  <c r="J83" i="18"/>
  <c r="J71" i="18"/>
  <c r="I69" i="18"/>
  <c r="H69" i="18"/>
  <c r="G70" i="18"/>
  <c r="I56" i="18"/>
  <c r="J56" i="18"/>
  <c r="H56" i="18"/>
  <c r="F56" i="18"/>
  <c r="G56" i="18"/>
  <c r="E56" i="18"/>
  <c r="G57" i="18"/>
  <c r="I52" i="18"/>
  <c r="J52" i="18"/>
  <c r="J54" i="18"/>
  <c r="H52" i="18"/>
  <c r="F52" i="18"/>
  <c r="G52" i="18"/>
  <c r="E52" i="18"/>
  <c r="G53" i="18"/>
  <c r="I32" i="18"/>
  <c r="H32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34" i="18"/>
  <c r="F32" i="18"/>
  <c r="G32" i="18"/>
  <c r="E32" i="18"/>
  <c r="G33" i="18"/>
  <c r="I16" i="18"/>
  <c r="J16" i="18"/>
  <c r="H16" i="18"/>
  <c r="F16" i="18"/>
  <c r="G16" i="18"/>
  <c r="E16" i="18"/>
  <c r="G17" i="18"/>
  <c r="I8" i="18"/>
  <c r="J8" i="18"/>
  <c r="H8" i="18"/>
  <c r="I9" i="18"/>
  <c r="J9" i="18"/>
  <c r="H9" i="18"/>
  <c r="G10" i="18"/>
  <c r="J48" i="18" l="1"/>
  <c r="G92" i="18"/>
  <c r="I92" i="18"/>
  <c r="J32" i="18"/>
  <c r="F92" i="18"/>
  <c r="J31" i="18" l="1"/>
  <c r="J92" i="18" s="1"/>
</calcChain>
</file>

<file path=xl/sharedStrings.xml><?xml version="1.0" encoding="utf-8"?>
<sst xmlns="http://schemas.openxmlformats.org/spreadsheetml/2006/main" count="176" uniqueCount="81">
  <si>
    <t>Rozdział</t>
  </si>
  <si>
    <t>Dział</t>
  </si>
  <si>
    <t>Administracja publiczna</t>
  </si>
  <si>
    <t>Urzędy wojewódzkie</t>
  </si>
  <si>
    <t>Wynagrodzenia osobowe pracowników</t>
  </si>
  <si>
    <t>Składki na ubezpieczenia społeczne</t>
  </si>
  <si>
    <t>Zakup materiałów i wyposażenia</t>
  </si>
  <si>
    <t>Zakup usług pozostałych</t>
  </si>
  <si>
    <t>Podróże służbowe krajowe</t>
  </si>
  <si>
    <t>Pomoc społeczna</t>
  </si>
  <si>
    <t>Dodatki mieszkaniowe</t>
  </si>
  <si>
    <t>Świadczenia społeczne</t>
  </si>
  <si>
    <t>Składki na ubezpieczenie zdrowotne</t>
  </si>
  <si>
    <t>Usługi opiekuńcze i specjalistyczne usługi opiekuńcze</t>
  </si>
  <si>
    <t>Rodzina</t>
  </si>
  <si>
    <t>Wynagrodzenia bezosobowe</t>
  </si>
  <si>
    <t>Zakup energii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</si>
  <si>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</si>
  <si>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</si>
  <si>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</si>
  <si>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Oświata i wychowanie</t>
  </si>
  <si>
    <t>Przedszkola</t>
  </si>
  <si>
    <t>Zasiłki okresowe, celowe i pomoc w naturze oraz składki na ubezpieczenia emerytalne i rentowe</t>
  </si>
  <si>
    <t>Zasiłki stałe</t>
  </si>
  <si>
    <t>Ośrodki pomocy społecznej</t>
  </si>
  <si>
    <t>Plan</t>
  </si>
  <si>
    <t>Pozostała działalność</t>
  </si>
  <si>
    <t>Różne opłaty i składki</t>
  </si>
  <si>
    <t>Ośrodki wsparcia</t>
  </si>
  <si>
    <t>Różne wydatki na rzecz osób fizycznych</t>
  </si>
  <si>
    <t>Zakup usług zdrowotnych</t>
  </si>
  <si>
    <t>Pomoc w zakresie dożywiania</t>
  </si>
  <si>
    <t>Edukacyjna opieka wychowawcza</t>
  </si>
  <si>
    <t>Pomoc materialna dla uczniów o charakterze socjalnym</t>
  </si>
  <si>
    <t>Stypendia dla uczniów</t>
  </si>
  <si>
    <t>Składki na Fundusz Pracy oraz Solidarnościowy Fundusz Wsparcia Osób Niepełnosprawnych</t>
  </si>
  <si>
    <t>Plan po zmianach</t>
  </si>
  <si>
    <t>§</t>
  </si>
  <si>
    <t>Wpływy z usług</t>
  </si>
  <si>
    <t>0830</t>
  </si>
  <si>
    <t xml:space="preserve">Plan dochodów, dotacji i wydatków związanych z realizacją zadań  z zakresu administracji rządowej i innych zadań zleconych gminie ustawami na 2020 rok </t>
  </si>
  <si>
    <t>a) plan dotacji i wydatków</t>
  </si>
  <si>
    <t>Nazwa</t>
  </si>
  <si>
    <t xml:space="preserve"> Wydatki  </t>
  </si>
  <si>
    <t>Dotacje celowe otrzymane z budżetu państwa na realizację zadań bieżących z zakresu administracji rządowej oraz innych zadań zleconych gminie (związkom gmin) ustawami</t>
  </si>
  <si>
    <t xml:space="preserve">Składki na ubezpieczenia społeczne </t>
  </si>
  <si>
    <t xml:space="preserve">Urzędy naczelnych organów władzy państwowej, kontroli i ochrony prawa </t>
  </si>
  <si>
    <t>Wydatki osobowe niezaliczane do wynagrodzeń</t>
  </si>
  <si>
    <t>Dodatkowe wynagrodzenia roczne</t>
  </si>
  <si>
    <t xml:space="preserve">Opłaty z tytułu zakupu usług telekomunikacyjnych </t>
  </si>
  <si>
    <t>Szkolenia pracowników nie będących członkami korpusu służby cywilnej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</si>
  <si>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</si>
  <si>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</si>
  <si>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</si>
  <si>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</si>
  <si>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</si>
  <si>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 xml:space="preserve"> Dochody </t>
  </si>
  <si>
    <t>Wpływy z tytułu zwrotów wypłaconych świadczeń z funduszu alimentacyjnego</t>
  </si>
  <si>
    <t>Ogółem plan dochodów:</t>
  </si>
  <si>
    <t>zmiana</t>
  </si>
  <si>
    <t xml:space="preserve">Plan dochodów i wydatków związanych z realizacją zadań własnych na 2020 rok </t>
  </si>
  <si>
    <t>Oddziały przedszkole przy szkołach podstawowych</t>
  </si>
  <si>
    <t>Dotacje celowe otrzymane z budżetu państwa na realizację własnych zadań bieżących gmin (związków gmin)</t>
  </si>
  <si>
    <t>Składki na ubezpieczenie zdrowotne opłacane za osoby pobierające niektóre świadczenia z pomocy społecznej, niektóre świadczenia rozdzinne oraz za osoby uczestniczące w zajęciach w centrum intergacji społecznej</t>
  </si>
  <si>
    <t>plan po zmianach</t>
  </si>
  <si>
    <t>Dochody</t>
  </si>
  <si>
    <t>Wydatki</t>
  </si>
  <si>
    <t>Burmistrza Rogoźna</t>
  </si>
  <si>
    <t>Burmostrza Rogoźna</t>
  </si>
  <si>
    <t>0980</t>
  </si>
  <si>
    <t>Dotacje</t>
  </si>
  <si>
    <t>Karta Dużej Rodziny</t>
  </si>
  <si>
    <t>Wybory Prezydenta Rzeczypospolitej Polskiej</t>
  </si>
  <si>
    <t>Wynagrodzenie bezosobowe</t>
  </si>
  <si>
    <t>Załącznik nr 3 do Zarządzenia Nr OR.0050.69.2020</t>
  </si>
  <si>
    <t xml:space="preserve">z dnia 16 kwietnia 2020 roku                                                  </t>
  </si>
  <si>
    <t>Działalność usługowa</t>
  </si>
  <si>
    <t>Cmentarze</t>
  </si>
  <si>
    <t>Dotacje celowe otrzymane z budżetu państwa na zadania bieżące realizowane przez gminę na podstawie porozumień z organami administracji rządowej</t>
  </si>
  <si>
    <t>Załącznik nr 4 do  Zarządzenia Nr OR.0050.1.69.2020</t>
  </si>
  <si>
    <t xml:space="preserve">z dnia 16 kwietnia 2020 roku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</si>
</sst>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6" xfId="0" applyBorder="1" applyAlignment="1">
      <alignment wrapText="1"/>
    </xf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0" fontId="0" fillId="5" borderId="6" xfId="0" applyFill="1" applyBorder="1" applyAlignment="1">
      <alignment wrapText="1"/>
    </xf>
    <xf numFmtId="4" fontId="0" fillId="5" borderId="6" xfId="0" applyNumberFormat="1" applyFill="1" applyBorder="1"/>
    <xf numFmtId="0" fontId="8" fillId="5" borderId="6" xfId="0" applyFont="1" applyFill="1" applyBorder="1"/>
    <xf numFmtId="0" fontId="8" fillId="5" borderId="6" xfId="0" applyFont="1" applyFill="1" applyBorder="1" applyAlignment="1">
      <alignment wrapText="1"/>
    </xf>
    <xf numFmtId="4" fontId="8" fillId="5" borderId="6" xfId="0" applyNumberFormat="1" applyFont="1" applyFill="1" applyBorder="1"/>
    <xf numFmtId="0" fontId="0" fillId="0" borderId="6" xfId="0" applyBorder="1"/>
    <xf numFmtId="0" fontId="8" fillId="0" borderId="6" xfId="0" applyFont="1" applyBorder="1"/>
    <xf numFmtId="4" fontId="8" fillId="0" borderId="6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0" borderId="3" xfId="0" applyBorder="1"/>
    <xf numFmtId="4" fontId="8" fillId="0" borderId="2" xfId="0" applyNumberFormat="1" applyFont="1" applyBorder="1"/>
    <xf numFmtId="0" fontId="0" fillId="0" borderId="1" xfId="0" applyBorder="1"/>
    <xf numFmtId="0" fontId="9" fillId="0" borderId="0" xfId="0" applyFont="1"/>
    <xf numFmtId="0" fontId="8" fillId="0" borderId="0" xfId="0" applyFont="1"/>
    <xf numFmtId="0" fontId="11" fillId="0" borderId="6" xfId="0" applyFont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1" fillId="5" borderId="6" xfId="0" applyFont="1" applyFill="1" applyBorder="1" applyAlignment="1">
      <alignment wrapText="1"/>
    </xf>
    <xf numFmtId="0" fontId="11" fillId="5" borderId="6" xfId="0" applyFont="1" applyFill="1" applyBorder="1"/>
    <xf numFmtId="0" fontId="11" fillId="0" borderId="6" xfId="0" applyFont="1" applyBorder="1"/>
    <xf numFmtId="4" fontId="8" fillId="3" borderId="6" xfId="0" applyNumberFormat="1" applyFont="1" applyFill="1" applyBorder="1"/>
    <xf numFmtId="0" fontId="8" fillId="0" borderId="6" xfId="0" applyFont="1" applyBorder="1" applyAlignment="1">
      <alignment wrapText="1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49" fontId="0" fillId="0" borderId="6" xfId="0" applyNumberForma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0" fillId="5" borderId="6" xfId="0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0" fillId="0" borderId="6" xfId="0" applyFont="1" applyBorder="1"/>
    <xf numFmtId="4" fontId="0" fillId="0" borderId="6" xfId="0" applyNumberFormat="1" applyFont="1" applyBorder="1"/>
    <xf numFmtId="0" fontId="0" fillId="4" borderId="6" xfId="0" applyFill="1" applyBorder="1"/>
    <xf numFmtId="0" fontId="0" fillId="0" borderId="7" xfId="0" applyBorder="1"/>
    <xf numFmtId="0" fontId="0" fillId="0" borderId="4" xfId="0" applyBorder="1"/>
    <xf numFmtId="0" fontId="8" fillId="0" borderId="7" xfId="0" applyFont="1" applyBorder="1"/>
    <xf numFmtId="0" fontId="8" fillId="0" borderId="4" xfId="0" applyFont="1" applyBorder="1"/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/>
    <xf numFmtId="0" fontId="0" fillId="0" borderId="5" xfId="0" applyFont="1" applyBorder="1" applyAlignment="1"/>
    <xf numFmtId="0" fontId="0" fillId="0" borderId="5" xfId="0" applyFont="1" applyBorder="1" applyAlignment="1">
      <alignment wrapText="1"/>
    </xf>
    <xf numFmtId="4" fontId="0" fillId="4" borderId="6" xfId="0" applyNumberFormat="1" applyFont="1" applyFill="1" applyBorder="1" applyAlignment="1">
      <alignment horizontal="right"/>
    </xf>
    <xf numFmtId="4" fontId="0" fillId="4" borderId="6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/>
    <xf numFmtId="0" fontId="8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/>
    </xf>
    <xf numFmtId="0" fontId="8" fillId="0" borderId="5" xfId="0" applyFont="1" applyBorder="1" applyAlignment="1"/>
  </cellXfs>
  <cellStyles count="33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workbookViewId="0">
      <selection activeCell="E92" sqref="E92"/>
    </sheetView>
  </sheetViews>
  <sheetFormatPr defaultRowHeight="15" x14ac:dyDescent="0.25"/>
  <cols>
    <col min="1" max="1" width="6.42578125" customWidth="1"/>
    <col min="2" max="2" width="8.42578125" customWidth="1"/>
    <col min="3" max="3" width="6.7109375" customWidth="1"/>
    <col min="4" max="4" width="39.7109375" customWidth="1"/>
    <col min="5" max="5" width="14.28515625" customWidth="1"/>
    <col min="6" max="6" width="13.85546875" customWidth="1"/>
    <col min="7" max="7" width="14.42578125" customWidth="1"/>
    <col min="8" max="9" width="13.85546875" customWidth="1"/>
    <col min="10" max="10" width="14.42578125" customWidth="1"/>
  </cols>
  <sheetData>
    <row r="1" spans="1:10" x14ac:dyDescent="0.25">
      <c r="A1" s="19" t="s">
        <v>74</v>
      </c>
      <c r="H1" s="19"/>
    </row>
    <row r="2" spans="1:10" x14ac:dyDescent="0.25">
      <c r="A2" t="s">
        <v>68</v>
      </c>
    </row>
    <row r="3" spans="1:10" x14ac:dyDescent="0.25">
      <c r="A3" t="s">
        <v>75</v>
      </c>
    </row>
    <row r="4" spans="1:10" x14ac:dyDescent="0.25">
      <c r="A4" s="20" t="s">
        <v>40</v>
      </c>
    </row>
    <row r="5" spans="1:10" x14ac:dyDescent="0.25">
      <c r="A5" t="s">
        <v>41</v>
      </c>
    </row>
    <row r="6" spans="1:10" x14ac:dyDescent="0.25">
      <c r="A6" s="58" t="s">
        <v>1</v>
      </c>
      <c r="B6" s="58" t="s">
        <v>0</v>
      </c>
      <c r="C6" s="60" t="s">
        <v>37</v>
      </c>
      <c r="D6" s="58" t="s">
        <v>42</v>
      </c>
      <c r="E6" s="50" t="s">
        <v>70</v>
      </c>
      <c r="F6" s="51"/>
      <c r="G6" s="52"/>
      <c r="H6" s="50" t="s">
        <v>66</v>
      </c>
      <c r="I6" s="53"/>
      <c r="J6" s="54"/>
    </row>
    <row r="7" spans="1:10" ht="30" x14ac:dyDescent="0.25">
      <c r="A7" s="59"/>
      <c r="B7" s="59"/>
      <c r="C7" s="59"/>
      <c r="D7" s="59"/>
      <c r="E7" s="31" t="s">
        <v>25</v>
      </c>
      <c r="F7" s="31" t="s">
        <v>59</v>
      </c>
      <c r="G7" s="32" t="s">
        <v>36</v>
      </c>
      <c r="H7" s="31" t="s">
        <v>25</v>
      </c>
      <c r="I7" s="31" t="s">
        <v>59</v>
      </c>
      <c r="J7" s="32" t="s">
        <v>36</v>
      </c>
    </row>
    <row r="8" spans="1:10" x14ac:dyDescent="0.25">
      <c r="A8" s="8">
        <v>750</v>
      </c>
      <c r="B8" s="8"/>
      <c r="C8" s="8"/>
      <c r="D8" s="9" t="s">
        <v>2</v>
      </c>
      <c r="E8" s="10">
        <f>E9</f>
        <v>162235</v>
      </c>
      <c r="F8" s="10">
        <f t="shared" ref="F8:G8" si="0">F9</f>
        <v>0</v>
      </c>
      <c r="G8" s="10">
        <f t="shared" si="0"/>
        <v>162235</v>
      </c>
      <c r="H8" s="10">
        <f>H9</f>
        <v>162235.00000000003</v>
      </c>
      <c r="I8" s="10">
        <f t="shared" ref="I8:J8" si="1">I9</f>
        <v>0</v>
      </c>
      <c r="J8" s="10">
        <f t="shared" si="1"/>
        <v>162235.00000000003</v>
      </c>
    </row>
    <row r="9" spans="1:10" x14ac:dyDescent="0.25">
      <c r="A9" s="37"/>
      <c r="B9" s="4">
        <v>75011</v>
      </c>
      <c r="C9" s="5"/>
      <c r="D9" s="6" t="s">
        <v>3</v>
      </c>
      <c r="E9" s="7">
        <f>E10</f>
        <v>162235</v>
      </c>
      <c r="F9" s="7">
        <f t="shared" ref="F9:G9" si="2">F10</f>
        <v>0</v>
      </c>
      <c r="G9" s="7">
        <f t="shared" si="2"/>
        <v>162235</v>
      </c>
      <c r="H9" s="7">
        <f>H10+H11+H12+H13+H14</f>
        <v>162235.00000000003</v>
      </c>
      <c r="I9" s="7">
        <f t="shared" ref="I9:J9" si="3">I10+I11+I12+I13+I14</f>
        <v>0</v>
      </c>
      <c r="J9" s="7">
        <f t="shared" si="3"/>
        <v>162235.00000000003</v>
      </c>
    </row>
    <row r="10" spans="1:10" ht="45.75" x14ac:dyDescent="0.25">
      <c r="A10" s="11"/>
      <c r="B10" s="11"/>
      <c r="C10" s="11">
        <v>2010</v>
      </c>
      <c r="D10" s="21" t="s">
        <v>44</v>
      </c>
      <c r="E10" s="2">
        <v>162235</v>
      </c>
      <c r="F10" s="2"/>
      <c r="G10" s="2">
        <f>E10+F10</f>
        <v>162235</v>
      </c>
      <c r="H10" s="2"/>
      <c r="I10" s="2"/>
      <c r="J10" s="11"/>
    </row>
    <row r="11" spans="1:10" x14ac:dyDescent="0.25">
      <c r="A11" s="11"/>
      <c r="B11" s="11"/>
      <c r="C11" s="11">
        <v>4010</v>
      </c>
      <c r="D11" s="21" t="s">
        <v>4</v>
      </c>
      <c r="E11" s="11"/>
      <c r="F11" s="11"/>
      <c r="G11" s="11"/>
      <c r="H11" s="11">
        <v>134700.97</v>
      </c>
      <c r="I11" s="11"/>
      <c r="J11" s="2">
        <v>134700.97</v>
      </c>
    </row>
    <row r="12" spans="1:10" x14ac:dyDescent="0.25">
      <c r="A12" s="11"/>
      <c r="B12" s="11"/>
      <c r="C12" s="11">
        <v>4110</v>
      </c>
      <c r="D12" s="21" t="s">
        <v>45</v>
      </c>
      <c r="E12" s="11"/>
      <c r="F12" s="11"/>
      <c r="G12" s="11"/>
      <c r="H12" s="11">
        <v>23033.86</v>
      </c>
      <c r="I12" s="11"/>
      <c r="J12" s="2">
        <v>23033.86</v>
      </c>
    </row>
    <row r="13" spans="1:10" ht="23.25" x14ac:dyDescent="0.25">
      <c r="A13" s="11"/>
      <c r="B13" s="11"/>
      <c r="C13" s="11">
        <v>4120</v>
      </c>
      <c r="D13" s="21" t="s">
        <v>35</v>
      </c>
      <c r="E13" s="11"/>
      <c r="F13" s="11"/>
      <c r="G13" s="11"/>
      <c r="H13" s="11">
        <v>3300.17</v>
      </c>
      <c r="I13" s="11"/>
      <c r="J13" s="2">
        <v>3300.17</v>
      </c>
    </row>
    <row r="14" spans="1:10" x14ac:dyDescent="0.25">
      <c r="A14" s="11"/>
      <c r="B14" s="11"/>
      <c r="C14" s="11">
        <v>4210</v>
      </c>
      <c r="D14" s="21" t="s">
        <v>6</v>
      </c>
      <c r="E14" s="11"/>
      <c r="F14" s="11"/>
      <c r="G14" s="11"/>
      <c r="H14" s="2">
        <v>1200</v>
      </c>
      <c r="I14" s="11"/>
      <c r="J14" s="2">
        <v>1200</v>
      </c>
    </row>
    <row r="15" spans="1:10" ht="23.25" x14ac:dyDescent="0.25">
      <c r="A15" s="8">
        <v>751</v>
      </c>
      <c r="B15" s="8"/>
      <c r="C15" s="8"/>
      <c r="D15" s="22" t="s">
        <v>46</v>
      </c>
      <c r="E15" s="10">
        <f>E16+E21</f>
        <v>31500</v>
      </c>
      <c r="F15" s="10">
        <f t="shared" ref="F15:J15" si="4">F16+F21</f>
        <v>0</v>
      </c>
      <c r="G15" s="10">
        <f t="shared" si="4"/>
        <v>31500</v>
      </c>
      <c r="H15" s="10">
        <f t="shared" si="4"/>
        <v>31500</v>
      </c>
      <c r="I15" s="10">
        <f t="shared" si="4"/>
        <v>0</v>
      </c>
      <c r="J15" s="10">
        <f t="shared" si="4"/>
        <v>31500</v>
      </c>
    </row>
    <row r="16" spans="1:10" ht="23.25" x14ac:dyDescent="0.25">
      <c r="A16" s="37"/>
      <c r="B16" s="4">
        <v>75101</v>
      </c>
      <c r="C16" s="5"/>
      <c r="D16" s="23" t="s">
        <v>46</v>
      </c>
      <c r="E16" s="7">
        <f>E17</f>
        <v>3507</v>
      </c>
      <c r="F16" s="7">
        <f t="shared" ref="F16:G16" si="5">F17</f>
        <v>0</v>
      </c>
      <c r="G16" s="7">
        <f t="shared" si="5"/>
        <v>3507</v>
      </c>
      <c r="H16" s="7">
        <f>H18+H19+H20</f>
        <v>3507</v>
      </c>
      <c r="I16" s="7">
        <f t="shared" ref="I16:J16" si="6">I18+I19+I20</f>
        <v>0</v>
      </c>
      <c r="J16" s="7">
        <f t="shared" si="6"/>
        <v>3507</v>
      </c>
    </row>
    <row r="17" spans="1:10" ht="45.75" x14ac:dyDescent="0.25">
      <c r="A17" s="11"/>
      <c r="B17" s="11"/>
      <c r="C17" s="11">
        <v>2010</v>
      </c>
      <c r="D17" s="21" t="s">
        <v>44</v>
      </c>
      <c r="E17" s="2">
        <v>3507</v>
      </c>
      <c r="F17" s="2"/>
      <c r="G17" s="2">
        <f>E17+F17</f>
        <v>3507</v>
      </c>
      <c r="H17" s="2"/>
      <c r="I17" s="2"/>
      <c r="J17" s="11"/>
    </row>
    <row r="18" spans="1:10" x14ac:dyDescent="0.25">
      <c r="A18" s="11"/>
      <c r="B18" s="11"/>
      <c r="C18" s="11">
        <v>4010</v>
      </c>
      <c r="D18" s="21" t="s">
        <v>4</v>
      </c>
      <c r="E18" s="11"/>
      <c r="F18" s="11"/>
      <c r="G18" s="11"/>
      <c r="H18" s="11">
        <v>2933.5</v>
      </c>
      <c r="I18" s="11"/>
      <c r="J18" s="2">
        <v>2933.5</v>
      </c>
    </row>
    <row r="19" spans="1:10" x14ac:dyDescent="0.25">
      <c r="A19" s="11"/>
      <c r="B19" s="11"/>
      <c r="C19" s="11">
        <v>4110</v>
      </c>
      <c r="D19" s="21" t="s">
        <v>5</v>
      </c>
      <c r="E19" s="11"/>
      <c r="F19" s="11"/>
      <c r="G19" s="11"/>
      <c r="H19" s="11">
        <v>501.63</v>
      </c>
      <c r="I19" s="11"/>
      <c r="J19" s="11">
        <v>501.63</v>
      </c>
    </row>
    <row r="20" spans="1:10" ht="23.25" x14ac:dyDescent="0.25">
      <c r="A20" s="11"/>
      <c r="B20" s="11"/>
      <c r="C20" s="11">
        <v>4120</v>
      </c>
      <c r="D20" s="21" t="s">
        <v>35</v>
      </c>
      <c r="E20" s="11"/>
      <c r="F20" s="11"/>
      <c r="G20" s="11"/>
      <c r="H20" s="11">
        <v>71.87</v>
      </c>
      <c r="I20" s="11"/>
      <c r="J20" s="11">
        <v>71.87</v>
      </c>
    </row>
    <row r="21" spans="1:10" x14ac:dyDescent="0.25">
      <c r="A21" s="11"/>
      <c r="B21" s="4">
        <v>75107</v>
      </c>
      <c r="C21" s="5"/>
      <c r="D21" s="34" t="s">
        <v>72</v>
      </c>
      <c r="E21" s="7">
        <f>E22</f>
        <v>27993</v>
      </c>
      <c r="F21" s="7">
        <f t="shared" ref="F21:G21" si="7">F22</f>
        <v>0</v>
      </c>
      <c r="G21" s="7">
        <f t="shared" si="7"/>
        <v>27993</v>
      </c>
      <c r="H21" s="7">
        <f>H23+H24+H25+H26+H27+H28+H29+H30</f>
        <v>27993</v>
      </c>
      <c r="I21" s="7">
        <f t="shared" ref="I21:J21" si="8">I23+I24+I25+I26+I27+I28+I29+I30</f>
        <v>0</v>
      </c>
      <c r="J21" s="7">
        <f t="shared" si="8"/>
        <v>27993</v>
      </c>
    </row>
    <row r="22" spans="1:10" ht="45.75" x14ac:dyDescent="0.25">
      <c r="A22" s="11"/>
      <c r="B22" s="11"/>
      <c r="C22" s="35">
        <v>2010</v>
      </c>
      <c r="D22" s="21" t="s">
        <v>44</v>
      </c>
      <c r="E22" s="36">
        <v>27993</v>
      </c>
      <c r="F22" s="36"/>
      <c r="G22" s="36">
        <f>E22+F22</f>
        <v>27993</v>
      </c>
      <c r="H22" s="36"/>
      <c r="I22" s="36"/>
      <c r="J22" s="36"/>
    </row>
    <row r="23" spans="1:10" x14ac:dyDescent="0.25">
      <c r="A23" s="11"/>
      <c r="B23" s="11"/>
      <c r="C23" s="35">
        <v>3030</v>
      </c>
      <c r="D23" s="21" t="s">
        <v>29</v>
      </c>
      <c r="E23" s="36"/>
      <c r="F23" s="36"/>
      <c r="G23" s="36"/>
      <c r="H23" s="36">
        <v>400</v>
      </c>
      <c r="I23" s="36"/>
      <c r="J23" s="36">
        <f>H23+I23</f>
        <v>400</v>
      </c>
    </row>
    <row r="24" spans="1:10" x14ac:dyDescent="0.25">
      <c r="A24" s="11"/>
      <c r="B24" s="11"/>
      <c r="C24" s="35">
        <v>4110</v>
      </c>
      <c r="D24" s="21" t="s">
        <v>45</v>
      </c>
      <c r="E24" s="36"/>
      <c r="F24" s="36"/>
      <c r="G24" s="36"/>
      <c r="H24" s="36">
        <v>2550</v>
      </c>
      <c r="I24" s="36"/>
      <c r="J24" s="36">
        <f t="shared" ref="J24:J30" si="9">H24+I24</f>
        <v>2550</v>
      </c>
    </row>
    <row r="25" spans="1:10" ht="23.25" x14ac:dyDescent="0.25">
      <c r="A25" s="11"/>
      <c r="B25" s="11"/>
      <c r="C25" s="35">
        <v>4120</v>
      </c>
      <c r="D25" s="21" t="s">
        <v>35</v>
      </c>
      <c r="E25" s="36"/>
      <c r="F25" s="36"/>
      <c r="G25" s="36"/>
      <c r="H25" s="36">
        <v>270</v>
      </c>
      <c r="I25" s="36"/>
      <c r="J25" s="36">
        <f t="shared" si="9"/>
        <v>270</v>
      </c>
    </row>
    <row r="26" spans="1:10" x14ac:dyDescent="0.25">
      <c r="A26" s="11"/>
      <c r="B26" s="11"/>
      <c r="C26" s="35">
        <v>4170</v>
      </c>
      <c r="D26" s="21" t="s">
        <v>15</v>
      </c>
      <c r="E26" s="36"/>
      <c r="F26" s="36"/>
      <c r="G26" s="36"/>
      <c r="H26" s="36">
        <v>18000</v>
      </c>
      <c r="I26" s="36"/>
      <c r="J26" s="36">
        <f t="shared" si="9"/>
        <v>18000</v>
      </c>
    </row>
    <row r="27" spans="1:10" x14ac:dyDescent="0.25">
      <c r="A27" s="11"/>
      <c r="B27" s="11"/>
      <c r="C27" s="35">
        <v>4210</v>
      </c>
      <c r="D27" s="21" t="s">
        <v>6</v>
      </c>
      <c r="E27" s="36"/>
      <c r="F27" s="36"/>
      <c r="G27" s="36"/>
      <c r="H27" s="36">
        <v>5073</v>
      </c>
      <c r="I27" s="36"/>
      <c r="J27" s="36">
        <f t="shared" si="9"/>
        <v>5073</v>
      </c>
    </row>
    <row r="28" spans="1:10" x14ac:dyDescent="0.25">
      <c r="A28" s="11"/>
      <c r="B28" s="11"/>
      <c r="C28" s="35">
        <v>4260</v>
      </c>
      <c r="D28" s="21" t="s">
        <v>16</v>
      </c>
      <c r="E28" s="36"/>
      <c r="F28" s="36"/>
      <c r="G28" s="36"/>
      <c r="H28" s="36">
        <v>100</v>
      </c>
      <c r="I28" s="36"/>
      <c r="J28" s="36">
        <f t="shared" si="9"/>
        <v>100</v>
      </c>
    </row>
    <row r="29" spans="1:10" x14ac:dyDescent="0.25">
      <c r="A29" s="11"/>
      <c r="B29" s="11"/>
      <c r="C29" s="35">
        <v>4300</v>
      </c>
      <c r="D29" s="21" t="s">
        <v>7</v>
      </c>
      <c r="E29" s="36"/>
      <c r="F29" s="36"/>
      <c r="G29" s="36"/>
      <c r="H29" s="36">
        <v>600</v>
      </c>
      <c r="I29" s="36"/>
      <c r="J29" s="36">
        <f t="shared" si="9"/>
        <v>600</v>
      </c>
    </row>
    <row r="30" spans="1:10" x14ac:dyDescent="0.25">
      <c r="A30" s="11"/>
      <c r="B30" s="11"/>
      <c r="C30" s="35">
        <v>4410</v>
      </c>
      <c r="D30" s="21" t="s">
        <v>8</v>
      </c>
      <c r="E30" s="36"/>
      <c r="F30" s="36"/>
      <c r="G30" s="36"/>
      <c r="H30" s="36">
        <v>1000</v>
      </c>
      <c r="I30" s="36"/>
      <c r="J30" s="36">
        <f t="shared" si="9"/>
        <v>1000</v>
      </c>
    </row>
    <row r="31" spans="1:10" x14ac:dyDescent="0.25">
      <c r="A31" s="8">
        <v>852</v>
      </c>
      <c r="B31" s="8"/>
      <c r="C31" s="8"/>
      <c r="D31" s="22" t="s">
        <v>9</v>
      </c>
      <c r="E31" s="10">
        <f>E32+E52+E48</f>
        <v>1199299</v>
      </c>
      <c r="F31" s="10">
        <f t="shared" ref="F31:G31" si="10">F32+F52+F48</f>
        <v>5000</v>
      </c>
      <c r="G31" s="10">
        <f t="shared" si="10"/>
        <v>1204299</v>
      </c>
      <c r="H31" s="10">
        <f>H32+H52+H48</f>
        <v>1199299</v>
      </c>
      <c r="I31" s="10">
        <f t="shared" ref="I31:J31" si="11">I32+I52+I48</f>
        <v>5000</v>
      </c>
      <c r="J31" s="10">
        <f t="shared" si="11"/>
        <v>1204299</v>
      </c>
    </row>
    <row r="32" spans="1:10" x14ac:dyDescent="0.25">
      <c r="A32" s="37"/>
      <c r="B32" s="4">
        <v>85203</v>
      </c>
      <c r="C32" s="5"/>
      <c r="D32" s="23" t="s">
        <v>28</v>
      </c>
      <c r="E32" s="7">
        <f>E33</f>
        <v>700299</v>
      </c>
      <c r="F32" s="7">
        <f t="shared" ref="F32:G32" si="12">F33</f>
        <v>0</v>
      </c>
      <c r="G32" s="7">
        <f t="shared" si="12"/>
        <v>700299</v>
      </c>
      <c r="H32" s="7">
        <f>H34+H35+H36+H37+H38+H39+H40+H41+H42+H44+H43+H45+H46+H47</f>
        <v>700299</v>
      </c>
      <c r="I32" s="7">
        <f t="shared" ref="I32:J32" si="13">I34+I35+I36+I37+I38+I39+I40+I41+I42+I44+I43+I45+I46+I47</f>
        <v>0</v>
      </c>
      <c r="J32" s="7">
        <f t="shared" si="13"/>
        <v>700299</v>
      </c>
    </row>
    <row r="33" spans="1:10" ht="45.75" x14ac:dyDescent="0.25">
      <c r="A33" s="11"/>
      <c r="B33" s="11"/>
      <c r="C33" s="11">
        <v>2010</v>
      </c>
      <c r="D33" s="21" t="s">
        <v>44</v>
      </c>
      <c r="E33" s="2">
        <v>700299</v>
      </c>
      <c r="F33" s="2"/>
      <c r="G33" s="2">
        <f>E33+F33</f>
        <v>700299</v>
      </c>
      <c r="H33" s="2"/>
      <c r="I33" s="2"/>
      <c r="J33" s="11"/>
    </row>
    <row r="34" spans="1:10" x14ac:dyDescent="0.25">
      <c r="A34" s="11"/>
      <c r="B34" s="11"/>
      <c r="C34" s="11">
        <v>3020</v>
      </c>
      <c r="D34" s="21" t="s">
        <v>47</v>
      </c>
      <c r="E34" s="11"/>
      <c r="F34" s="11"/>
      <c r="G34" s="11"/>
      <c r="H34" s="2">
        <v>2000</v>
      </c>
      <c r="I34" s="2"/>
      <c r="J34" s="2">
        <f>H34+I34</f>
        <v>2000</v>
      </c>
    </row>
    <row r="35" spans="1:10" x14ac:dyDescent="0.25">
      <c r="A35" s="11"/>
      <c r="B35" s="11"/>
      <c r="C35" s="11">
        <v>4010</v>
      </c>
      <c r="D35" s="21" t="s">
        <v>4</v>
      </c>
      <c r="E35" s="11"/>
      <c r="F35" s="11"/>
      <c r="G35" s="11"/>
      <c r="H35" s="2">
        <v>350660</v>
      </c>
      <c r="I35" s="2"/>
      <c r="J35" s="2">
        <f t="shared" ref="J35:J47" si="14">H35+I35</f>
        <v>350660</v>
      </c>
    </row>
    <row r="36" spans="1:10" x14ac:dyDescent="0.25">
      <c r="A36" s="11"/>
      <c r="B36" s="11"/>
      <c r="C36" s="11">
        <v>4040</v>
      </c>
      <c r="D36" s="21" t="s">
        <v>48</v>
      </c>
      <c r="E36" s="11"/>
      <c r="F36" s="11"/>
      <c r="G36" s="11"/>
      <c r="H36" s="2">
        <v>20000</v>
      </c>
      <c r="I36" s="2"/>
      <c r="J36" s="2">
        <f t="shared" si="14"/>
        <v>20000</v>
      </c>
    </row>
    <row r="37" spans="1:10" x14ac:dyDescent="0.25">
      <c r="A37" s="11"/>
      <c r="B37" s="11"/>
      <c r="C37" s="11">
        <v>4110</v>
      </c>
      <c r="D37" s="21" t="s">
        <v>5</v>
      </c>
      <c r="E37" s="11"/>
      <c r="F37" s="11"/>
      <c r="G37" s="11"/>
      <c r="H37" s="2">
        <v>64060</v>
      </c>
      <c r="I37" s="2"/>
      <c r="J37" s="2">
        <f t="shared" si="14"/>
        <v>64060</v>
      </c>
    </row>
    <row r="38" spans="1:10" ht="23.25" x14ac:dyDescent="0.25">
      <c r="A38" s="11"/>
      <c r="B38" s="11"/>
      <c r="C38" s="11">
        <v>4120</v>
      </c>
      <c r="D38" s="21" t="s">
        <v>35</v>
      </c>
      <c r="E38" s="11"/>
      <c r="F38" s="11"/>
      <c r="G38" s="11"/>
      <c r="H38" s="2">
        <v>9000</v>
      </c>
      <c r="I38" s="2"/>
      <c r="J38" s="2">
        <f t="shared" si="14"/>
        <v>9000</v>
      </c>
    </row>
    <row r="39" spans="1:10" x14ac:dyDescent="0.25">
      <c r="A39" s="11"/>
      <c r="B39" s="11"/>
      <c r="C39" s="11">
        <v>4170</v>
      </c>
      <c r="D39" s="21" t="s">
        <v>15</v>
      </c>
      <c r="E39" s="11"/>
      <c r="F39" s="11"/>
      <c r="G39" s="11"/>
      <c r="H39" s="2">
        <v>7000</v>
      </c>
      <c r="I39" s="2"/>
      <c r="J39" s="2">
        <f t="shared" si="14"/>
        <v>7000</v>
      </c>
    </row>
    <row r="40" spans="1:10" x14ac:dyDescent="0.25">
      <c r="A40" s="11"/>
      <c r="B40" s="11"/>
      <c r="C40" s="11">
        <v>4210</v>
      </c>
      <c r="D40" s="21" t="s">
        <v>6</v>
      </c>
      <c r="E40" s="11"/>
      <c r="F40" s="11"/>
      <c r="G40" s="11"/>
      <c r="H40" s="2">
        <v>50451</v>
      </c>
      <c r="I40" s="2"/>
      <c r="J40" s="2">
        <f t="shared" si="14"/>
        <v>50451</v>
      </c>
    </row>
    <row r="41" spans="1:10" x14ac:dyDescent="0.25">
      <c r="A41" s="11"/>
      <c r="B41" s="11"/>
      <c r="C41" s="11">
        <v>4260</v>
      </c>
      <c r="D41" s="21" t="s">
        <v>16</v>
      </c>
      <c r="E41" s="11"/>
      <c r="F41" s="11"/>
      <c r="G41" s="11"/>
      <c r="H41" s="2">
        <v>16000</v>
      </c>
      <c r="I41" s="2"/>
      <c r="J41" s="2">
        <f t="shared" si="14"/>
        <v>16000</v>
      </c>
    </row>
    <row r="42" spans="1:10" x14ac:dyDescent="0.25">
      <c r="A42" s="11"/>
      <c r="B42" s="11"/>
      <c r="C42" s="11">
        <v>4280</v>
      </c>
      <c r="D42" s="21" t="s">
        <v>30</v>
      </c>
      <c r="E42" s="11"/>
      <c r="F42" s="11"/>
      <c r="G42" s="11"/>
      <c r="H42" s="2">
        <v>500</v>
      </c>
      <c r="I42" s="2"/>
      <c r="J42" s="2">
        <f t="shared" si="14"/>
        <v>500</v>
      </c>
    </row>
    <row r="43" spans="1:10" x14ac:dyDescent="0.25">
      <c r="A43" s="11"/>
      <c r="B43" s="11"/>
      <c r="C43" s="11">
        <v>4300</v>
      </c>
      <c r="D43" s="21" t="s">
        <v>7</v>
      </c>
      <c r="E43" s="11"/>
      <c r="F43" s="11"/>
      <c r="G43" s="11"/>
      <c r="H43" s="2">
        <v>167000</v>
      </c>
      <c r="I43" s="2"/>
      <c r="J43" s="2">
        <f t="shared" si="14"/>
        <v>167000</v>
      </c>
    </row>
    <row r="44" spans="1:10" x14ac:dyDescent="0.25">
      <c r="A44" s="11"/>
      <c r="B44" s="11"/>
      <c r="C44" s="11">
        <v>4360</v>
      </c>
      <c r="D44" s="21" t="s">
        <v>49</v>
      </c>
      <c r="E44" s="11"/>
      <c r="F44" s="11"/>
      <c r="G44" s="11"/>
      <c r="H44" s="2">
        <v>2000</v>
      </c>
      <c r="I44" s="2"/>
      <c r="J44" s="2">
        <f t="shared" si="14"/>
        <v>2000</v>
      </c>
    </row>
    <row r="45" spans="1:10" x14ac:dyDescent="0.25">
      <c r="A45" s="11"/>
      <c r="B45" s="11"/>
      <c r="C45" s="11">
        <v>4410</v>
      </c>
      <c r="D45" s="21" t="s">
        <v>8</v>
      </c>
      <c r="E45" s="11"/>
      <c r="F45" s="11"/>
      <c r="G45" s="11"/>
      <c r="H45" s="2">
        <v>1000</v>
      </c>
      <c r="I45" s="2"/>
      <c r="J45" s="2">
        <f t="shared" si="14"/>
        <v>1000</v>
      </c>
    </row>
    <row r="46" spans="1:10" x14ac:dyDescent="0.25">
      <c r="A46" s="11"/>
      <c r="B46" s="11"/>
      <c r="C46" s="11">
        <v>4440</v>
      </c>
      <c r="D46" s="21" t="s">
        <v>17</v>
      </c>
      <c r="E46" s="11"/>
      <c r="F46" s="11"/>
      <c r="G46" s="11"/>
      <c r="H46" s="2">
        <v>7628</v>
      </c>
      <c r="I46" s="2"/>
      <c r="J46" s="2">
        <f t="shared" si="14"/>
        <v>7628</v>
      </c>
    </row>
    <row r="47" spans="1:10" ht="23.25" x14ac:dyDescent="0.25">
      <c r="A47" s="11"/>
      <c r="B47" s="11"/>
      <c r="C47" s="11">
        <v>4700</v>
      </c>
      <c r="D47" s="21" t="s">
        <v>50</v>
      </c>
      <c r="E47" s="11"/>
      <c r="F47" s="11"/>
      <c r="G47" s="11"/>
      <c r="H47" s="2">
        <v>3000</v>
      </c>
      <c r="I47" s="2"/>
      <c r="J47" s="2">
        <f t="shared" si="14"/>
        <v>3000</v>
      </c>
    </row>
    <row r="48" spans="1:10" x14ac:dyDescent="0.25">
      <c r="A48" s="11"/>
      <c r="B48" s="4">
        <v>85215</v>
      </c>
      <c r="C48" s="5"/>
      <c r="D48" s="23" t="s">
        <v>10</v>
      </c>
      <c r="E48" s="7">
        <f>E49</f>
        <v>5000</v>
      </c>
      <c r="F48" s="7">
        <f t="shared" ref="F48:G48" si="15">F49</f>
        <v>5000</v>
      </c>
      <c r="G48" s="7">
        <f t="shared" si="15"/>
        <v>10000</v>
      </c>
      <c r="H48" s="7">
        <f>H50+H51</f>
        <v>5000</v>
      </c>
      <c r="I48" s="7">
        <f t="shared" ref="I48:J48" si="16">I50+I51</f>
        <v>5000</v>
      </c>
      <c r="J48" s="7">
        <f t="shared" si="16"/>
        <v>10000</v>
      </c>
    </row>
    <row r="49" spans="1:10" ht="45.75" x14ac:dyDescent="0.25">
      <c r="A49" s="11"/>
      <c r="B49" s="11"/>
      <c r="C49" s="11">
        <v>2010</v>
      </c>
      <c r="D49" s="21" t="s">
        <v>44</v>
      </c>
      <c r="E49" s="2">
        <v>5000</v>
      </c>
      <c r="F49" s="2">
        <v>5000</v>
      </c>
      <c r="G49" s="2">
        <f>E49+F49</f>
        <v>10000</v>
      </c>
      <c r="H49" s="2"/>
      <c r="I49" s="2"/>
      <c r="J49" s="2"/>
    </row>
    <row r="50" spans="1:10" x14ac:dyDescent="0.25">
      <c r="A50" s="11"/>
      <c r="B50" s="11"/>
      <c r="C50" s="11">
        <v>3110</v>
      </c>
      <c r="D50" s="21" t="s">
        <v>11</v>
      </c>
      <c r="E50" s="2"/>
      <c r="F50" s="2"/>
      <c r="G50" s="2"/>
      <c r="H50" s="2">
        <v>4901.96</v>
      </c>
      <c r="I50" s="2">
        <v>4901.96</v>
      </c>
      <c r="J50" s="2">
        <f>H50+I50</f>
        <v>9803.92</v>
      </c>
    </row>
    <row r="51" spans="1:10" x14ac:dyDescent="0.25">
      <c r="A51" s="11"/>
      <c r="B51" s="11"/>
      <c r="C51" s="11">
        <v>4210</v>
      </c>
      <c r="D51" s="21" t="s">
        <v>6</v>
      </c>
      <c r="E51" s="2"/>
      <c r="F51" s="2"/>
      <c r="G51" s="2"/>
      <c r="H51" s="2">
        <v>98.04</v>
      </c>
      <c r="I51" s="2">
        <v>98.04</v>
      </c>
      <c r="J51" s="2">
        <f>H51+I51</f>
        <v>196.08</v>
      </c>
    </row>
    <row r="52" spans="1:10" x14ac:dyDescent="0.25">
      <c r="A52" s="11"/>
      <c r="B52" s="4">
        <v>85228</v>
      </c>
      <c r="C52" s="5"/>
      <c r="D52" s="23" t="s">
        <v>13</v>
      </c>
      <c r="E52" s="7">
        <f>E53</f>
        <v>494000</v>
      </c>
      <c r="F52" s="7">
        <f t="shared" ref="F52:G52" si="17">F53</f>
        <v>0</v>
      </c>
      <c r="G52" s="7">
        <f t="shared" si="17"/>
        <v>494000</v>
      </c>
      <c r="H52" s="7">
        <f>H54</f>
        <v>494000</v>
      </c>
      <c r="I52" s="7">
        <f t="shared" ref="I52:J52" si="18">I54</f>
        <v>0</v>
      </c>
      <c r="J52" s="7">
        <f t="shared" si="18"/>
        <v>494000</v>
      </c>
    </row>
    <row r="53" spans="1:10" ht="47.25" customHeight="1" x14ac:dyDescent="0.25">
      <c r="A53" s="11"/>
      <c r="B53" s="11"/>
      <c r="C53" s="11">
        <v>2010</v>
      </c>
      <c r="D53" s="21" t="s">
        <v>44</v>
      </c>
      <c r="E53" s="2">
        <v>494000</v>
      </c>
      <c r="F53" s="2"/>
      <c r="G53" s="2">
        <f>E53+F53</f>
        <v>494000</v>
      </c>
      <c r="H53" s="2"/>
      <c r="I53" s="2"/>
      <c r="J53" s="11"/>
    </row>
    <row r="54" spans="1:10" x14ac:dyDescent="0.25">
      <c r="A54" s="11"/>
      <c r="B54" s="11"/>
      <c r="C54" s="11">
        <v>4300</v>
      </c>
      <c r="D54" s="21" t="s">
        <v>7</v>
      </c>
      <c r="E54" s="11"/>
      <c r="F54" s="11"/>
      <c r="G54" s="11"/>
      <c r="H54" s="2">
        <v>494000</v>
      </c>
      <c r="I54" s="2"/>
      <c r="J54" s="2">
        <f>H54+I54</f>
        <v>494000</v>
      </c>
    </row>
    <row r="55" spans="1:10" x14ac:dyDescent="0.25">
      <c r="A55" s="8">
        <v>855</v>
      </c>
      <c r="B55" s="8"/>
      <c r="C55" s="8"/>
      <c r="D55" s="22" t="s">
        <v>14</v>
      </c>
      <c r="E55" s="10">
        <f>E56+E89+E69+E84</f>
        <v>25276091</v>
      </c>
      <c r="F55" s="10">
        <f t="shared" ref="F55:J55" si="19">F56+F89+F69+F84</f>
        <v>0</v>
      </c>
      <c r="G55" s="10">
        <f t="shared" si="19"/>
        <v>25276091</v>
      </c>
      <c r="H55" s="10">
        <f t="shared" si="19"/>
        <v>25276091</v>
      </c>
      <c r="I55" s="10">
        <f t="shared" si="19"/>
        <v>0</v>
      </c>
      <c r="J55" s="10">
        <f t="shared" si="19"/>
        <v>25276091</v>
      </c>
    </row>
    <row r="56" spans="1:10" x14ac:dyDescent="0.25">
      <c r="A56" s="37"/>
      <c r="B56" s="4">
        <v>85501</v>
      </c>
      <c r="C56" s="5"/>
      <c r="D56" s="23" t="s">
        <v>51</v>
      </c>
      <c r="E56" s="7">
        <f>E57</f>
        <v>17712550</v>
      </c>
      <c r="F56" s="7">
        <f t="shared" ref="F56:G56" si="20">F57</f>
        <v>0</v>
      </c>
      <c r="G56" s="7">
        <f t="shared" si="20"/>
        <v>17712550</v>
      </c>
      <c r="H56" s="7">
        <f>H58+H59+H60+H61+H62+H63+H64+H65+H66+H67+H68</f>
        <v>17712550</v>
      </c>
      <c r="I56" s="7">
        <f t="shared" ref="I56:J56" si="21">I58+I59+I60+I61+I62+I63+I64+I65+I66+I67+I68</f>
        <v>0</v>
      </c>
      <c r="J56" s="7">
        <f t="shared" si="21"/>
        <v>17712550</v>
      </c>
    </row>
    <row r="57" spans="1:10" ht="75" customHeight="1" x14ac:dyDescent="0.25">
      <c r="A57" s="11"/>
      <c r="B57" s="11"/>
      <c r="C57" s="11">
        <v>2060</v>
      </c>
      <c r="D57" s="21" t="s">
        <v>52</v>
      </c>
      <c r="E57" s="2">
        <v>17712550</v>
      </c>
      <c r="F57" s="2"/>
      <c r="G57" s="2">
        <f>E57+F57</f>
        <v>17712550</v>
      </c>
      <c r="H57" s="2"/>
      <c r="I57" s="2"/>
      <c r="J57" s="11"/>
    </row>
    <row r="58" spans="1:10" x14ac:dyDescent="0.25">
      <c r="A58" s="11"/>
      <c r="B58" s="11"/>
      <c r="C58" s="11">
        <v>3110</v>
      </c>
      <c r="D58" s="21" t="s">
        <v>11</v>
      </c>
      <c r="E58" s="11"/>
      <c r="F58" s="11"/>
      <c r="G58" s="11"/>
      <c r="H58" s="2">
        <v>17538470</v>
      </c>
      <c r="I58" s="2"/>
      <c r="J58" s="2">
        <v>17538470</v>
      </c>
    </row>
    <row r="59" spans="1:10" ht="18.75" customHeight="1" x14ac:dyDescent="0.25">
      <c r="A59" s="11"/>
      <c r="B59" s="11"/>
      <c r="C59" s="11">
        <v>4010</v>
      </c>
      <c r="D59" s="21" t="s">
        <v>4</v>
      </c>
      <c r="E59" s="11"/>
      <c r="F59" s="11"/>
      <c r="G59" s="11"/>
      <c r="H59" s="2">
        <v>110000</v>
      </c>
      <c r="I59" s="2"/>
      <c r="J59" s="2">
        <v>110000</v>
      </c>
    </row>
    <row r="60" spans="1:10" ht="15.75" customHeight="1" x14ac:dyDescent="0.25">
      <c r="A60" s="11"/>
      <c r="B60" s="11"/>
      <c r="C60" s="11">
        <v>4040</v>
      </c>
      <c r="D60" s="21" t="s">
        <v>48</v>
      </c>
      <c r="E60" s="11"/>
      <c r="F60" s="11"/>
      <c r="G60" s="11"/>
      <c r="H60" s="2">
        <v>9770</v>
      </c>
      <c r="I60" s="2"/>
      <c r="J60" s="2">
        <v>9770</v>
      </c>
    </row>
    <row r="61" spans="1:10" ht="14.25" customHeight="1" x14ac:dyDescent="0.25">
      <c r="A61" s="11"/>
      <c r="B61" s="11"/>
      <c r="C61" s="11">
        <v>4110</v>
      </c>
      <c r="D61" s="21" t="s">
        <v>5</v>
      </c>
      <c r="E61" s="11"/>
      <c r="F61" s="11"/>
      <c r="G61" s="11"/>
      <c r="H61" s="2">
        <v>15665</v>
      </c>
      <c r="I61" s="2"/>
      <c r="J61" s="2">
        <v>15665</v>
      </c>
    </row>
    <row r="62" spans="1:10" ht="26.25" customHeight="1" x14ac:dyDescent="0.25">
      <c r="A62" s="11"/>
      <c r="B62" s="11"/>
      <c r="C62" s="11">
        <v>4120</v>
      </c>
      <c r="D62" s="21" t="s">
        <v>35</v>
      </c>
      <c r="E62" s="11"/>
      <c r="F62" s="11"/>
      <c r="G62" s="11"/>
      <c r="H62" s="2">
        <v>2000</v>
      </c>
      <c r="I62" s="2"/>
      <c r="J62" s="2">
        <v>2000</v>
      </c>
    </row>
    <row r="63" spans="1:10" x14ac:dyDescent="0.25">
      <c r="A63" s="11"/>
      <c r="B63" s="11"/>
      <c r="C63" s="11">
        <v>4170</v>
      </c>
      <c r="D63" s="21" t="s">
        <v>15</v>
      </c>
      <c r="E63" s="11"/>
      <c r="F63" s="11"/>
      <c r="G63" s="11"/>
      <c r="H63" s="2"/>
      <c r="I63" s="2"/>
      <c r="J63" s="11">
        <v>0</v>
      </c>
    </row>
    <row r="64" spans="1:10" x14ac:dyDescent="0.25">
      <c r="A64" s="11"/>
      <c r="B64" s="11"/>
      <c r="C64" s="11">
        <v>4210</v>
      </c>
      <c r="D64" s="21" t="s">
        <v>6</v>
      </c>
      <c r="E64" s="11"/>
      <c r="F64" s="11"/>
      <c r="G64" s="11"/>
      <c r="H64" s="2">
        <v>9000</v>
      </c>
      <c r="I64" s="2"/>
      <c r="J64" s="2">
        <v>9000</v>
      </c>
    </row>
    <row r="65" spans="1:10" x14ac:dyDescent="0.25">
      <c r="A65" s="11"/>
      <c r="B65" s="11"/>
      <c r="C65" s="11">
        <v>4260</v>
      </c>
      <c r="D65" s="21" t="s">
        <v>16</v>
      </c>
      <c r="E65" s="11"/>
      <c r="F65" s="11"/>
      <c r="G65" s="11"/>
      <c r="H65" s="2">
        <v>2500</v>
      </c>
      <c r="I65" s="2"/>
      <c r="J65" s="2">
        <v>2500</v>
      </c>
    </row>
    <row r="66" spans="1:10" x14ac:dyDescent="0.25">
      <c r="A66" s="11"/>
      <c r="B66" s="11"/>
      <c r="C66" s="11">
        <v>4300</v>
      </c>
      <c r="D66" s="21" t="s">
        <v>7</v>
      </c>
      <c r="E66" s="11"/>
      <c r="F66" s="11"/>
      <c r="G66" s="11"/>
      <c r="H66" s="2">
        <v>20000</v>
      </c>
      <c r="I66" s="2"/>
      <c r="J66" s="2">
        <v>20000</v>
      </c>
    </row>
    <row r="67" spans="1:10" x14ac:dyDescent="0.25">
      <c r="A67" s="11"/>
      <c r="B67" s="11"/>
      <c r="C67" s="11">
        <v>4440</v>
      </c>
      <c r="D67" s="21" t="s">
        <v>17</v>
      </c>
      <c r="E67" s="11"/>
      <c r="F67" s="11"/>
      <c r="G67" s="11"/>
      <c r="H67" s="2">
        <v>2370</v>
      </c>
      <c r="I67" s="2"/>
      <c r="J67" s="2">
        <v>2370</v>
      </c>
    </row>
    <row r="68" spans="1:10" ht="32.25" customHeight="1" x14ac:dyDescent="0.25">
      <c r="A68" s="11"/>
      <c r="B68" s="11"/>
      <c r="C68" s="11">
        <v>4700</v>
      </c>
      <c r="D68" s="21" t="s">
        <v>18</v>
      </c>
      <c r="E68" s="11"/>
      <c r="F68" s="11"/>
      <c r="G68" s="11"/>
      <c r="H68" s="2">
        <v>2775</v>
      </c>
      <c r="I68" s="2"/>
      <c r="J68" s="2">
        <v>2775</v>
      </c>
    </row>
    <row r="69" spans="1:10" ht="39.75" customHeight="1" x14ac:dyDescent="0.25">
      <c r="A69" s="11"/>
      <c r="B69" s="4">
        <v>85502</v>
      </c>
      <c r="C69" s="5"/>
      <c r="D69" s="23" t="s">
        <v>19</v>
      </c>
      <c r="E69" s="7">
        <f>E70</f>
        <v>7501964</v>
      </c>
      <c r="F69" s="7">
        <f t="shared" ref="F69:G69" si="22">F70</f>
        <v>0</v>
      </c>
      <c r="G69" s="7">
        <f t="shared" si="22"/>
        <v>7501964</v>
      </c>
      <c r="H69" s="7">
        <f>H71+H72+H73+H74+H75+H76+H77+H78+H79+H80+H81+H82+H83</f>
        <v>7501964</v>
      </c>
      <c r="I69" s="7">
        <f t="shared" ref="I69:J69" si="23">I71+I72+I73+I74+I75+I76+I77+I78+I79+I80+I81+I82+I83</f>
        <v>0</v>
      </c>
      <c r="J69" s="7">
        <f t="shared" si="23"/>
        <v>7501964</v>
      </c>
    </row>
    <row r="70" spans="1:10" ht="45.75" x14ac:dyDescent="0.25">
      <c r="A70" s="11"/>
      <c r="B70" s="11"/>
      <c r="C70" s="11">
        <v>2010</v>
      </c>
      <c r="D70" s="21" t="s">
        <v>44</v>
      </c>
      <c r="E70" s="2">
        <v>7501964</v>
      </c>
      <c r="F70" s="2"/>
      <c r="G70" s="2">
        <f>E70+F70</f>
        <v>7501964</v>
      </c>
      <c r="H70" s="2"/>
      <c r="I70" s="2"/>
      <c r="J70" s="11"/>
    </row>
    <row r="71" spans="1:10" x14ac:dyDescent="0.25">
      <c r="A71" s="11"/>
      <c r="B71" s="11"/>
      <c r="C71" s="11">
        <v>3110</v>
      </c>
      <c r="D71" s="21" t="s">
        <v>11</v>
      </c>
      <c r="E71" s="11"/>
      <c r="F71" s="11"/>
      <c r="G71" s="11"/>
      <c r="H71" s="2">
        <v>7045524</v>
      </c>
      <c r="I71" s="2"/>
      <c r="J71" s="2">
        <f>H71+I71</f>
        <v>7045524</v>
      </c>
    </row>
    <row r="72" spans="1:10" ht="16.5" customHeight="1" x14ac:dyDescent="0.25">
      <c r="A72" s="11"/>
      <c r="B72" s="11"/>
      <c r="C72" s="11">
        <v>4010</v>
      </c>
      <c r="D72" s="21" t="s">
        <v>4</v>
      </c>
      <c r="E72" s="11"/>
      <c r="F72" s="11"/>
      <c r="G72" s="11"/>
      <c r="H72" s="2">
        <v>110000</v>
      </c>
      <c r="I72" s="2"/>
      <c r="J72" s="2">
        <f t="shared" ref="J72:J83" si="24">H72+I72</f>
        <v>110000</v>
      </c>
    </row>
    <row r="73" spans="1:10" ht="16.5" customHeight="1" x14ac:dyDescent="0.25">
      <c r="A73" s="11"/>
      <c r="B73" s="11"/>
      <c r="C73" s="11">
        <v>4040</v>
      </c>
      <c r="D73" s="21" t="s">
        <v>48</v>
      </c>
      <c r="E73" s="11"/>
      <c r="F73" s="11"/>
      <c r="G73" s="11"/>
      <c r="H73" s="2">
        <v>16100</v>
      </c>
      <c r="I73" s="2"/>
      <c r="J73" s="2">
        <f t="shared" si="24"/>
        <v>16100</v>
      </c>
    </row>
    <row r="74" spans="1:10" ht="16.5" customHeight="1" x14ac:dyDescent="0.25">
      <c r="A74" s="11"/>
      <c r="B74" s="11"/>
      <c r="C74" s="11">
        <v>4110</v>
      </c>
      <c r="D74" s="21" t="s">
        <v>5</v>
      </c>
      <c r="E74" s="11"/>
      <c r="F74" s="11"/>
      <c r="G74" s="11"/>
      <c r="H74" s="2">
        <v>270350</v>
      </c>
      <c r="I74" s="2"/>
      <c r="J74" s="2">
        <f t="shared" si="24"/>
        <v>270350</v>
      </c>
    </row>
    <row r="75" spans="1:10" ht="24" customHeight="1" x14ac:dyDescent="0.25">
      <c r="A75" s="11"/>
      <c r="B75" s="11"/>
      <c r="C75" s="11">
        <v>4120</v>
      </c>
      <c r="D75" s="21" t="s">
        <v>35</v>
      </c>
      <c r="E75" s="11"/>
      <c r="F75" s="11"/>
      <c r="G75" s="11"/>
      <c r="H75" s="2">
        <v>2820</v>
      </c>
      <c r="I75" s="2"/>
      <c r="J75" s="2">
        <f t="shared" si="24"/>
        <v>2820</v>
      </c>
    </row>
    <row r="76" spans="1:10" x14ac:dyDescent="0.25">
      <c r="A76" s="11"/>
      <c r="B76" s="11"/>
      <c r="C76" s="11">
        <v>4170</v>
      </c>
      <c r="D76" s="21" t="s">
        <v>15</v>
      </c>
      <c r="E76" s="11"/>
      <c r="F76" s="11"/>
      <c r="G76" s="11"/>
      <c r="H76" s="2">
        <v>5000</v>
      </c>
      <c r="I76" s="2"/>
      <c r="J76" s="2">
        <f t="shared" si="24"/>
        <v>5000</v>
      </c>
    </row>
    <row r="77" spans="1:10" x14ac:dyDescent="0.25">
      <c r="A77" s="11"/>
      <c r="B77" s="11"/>
      <c r="C77" s="11">
        <v>4210</v>
      </c>
      <c r="D77" s="21" t="s">
        <v>6</v>
      </c>
      <c r="E77" s="11"/>
      <c r="F77" s="11"/>
      <c r="G77" s="11"/>
      <c r="H77" s="2">
        <v>10000</v>
      </c>
      <c r="I77" s="2"/>
      <c r="J77" s="2">
        <f t="shared" si="24"/>
        <v>10000</v>
      </c>
    </row>
    <row r="78" spans="1:10" x14ac:dyDescent="0.25">
      <c r="A78" s="11"/>
      <c r="B78" s="11"/>
      <c r="C78" s="11">
        <v>4260</v>
      </c>
      <c r="D78" s="21" t="s">
        <v>16</v>
      </c>
      <c r="E78" s="11"/>
      <c r="F78" s="11"/>
      <c r="G78" s="11"/>
      <c r="H78" s="2">
        <v>3000</v>
      </c>
      <c r="I78" s="2"/>
      <c r="J78" s="2">
        <f t="shared" si="24"/>
        <v>3000</v>
      </c>
    </row>
    <row r="79" spans="1:10" x14ac:dyDescent="0.25">
      <c r="A79" s="11"/>
      <c r="B79" s="11"/>
      <c r="C79" s="11">
        <v>4300</v>
      </c>
      <c r="D79" s="21" t="s">
        <v>7</v>
      </c>
      <c r="E79" s="11"/>
      <c r="F79" s="11"/>
      <c r="G79" s="11"/>
      <c r="H79" s="2">
        <v>30000</v>
      </c>
      <c r="I79" s="2"/>
      <c r="J79" s="2">
        <f t="shared" si="24"/>
        <v>30000</v>
      </c>
    </row>
    <row r="80" spans="1:10" x14ac:dyDescent="0.25">
      <c r="A80" s="11"/>
      <c r="B80" s="11"/>
      <c r="C80" s="11">
        <v>4360</v>
      </c>
      <c r="D80" s="21" t="s">
        <v>49</v>
      </c>
      <c r="E80" s="11"/>
      <c r="F80" s="11"/>
      <c r="G80" s="11"/>
      <c r="H80" s="2">
        <v>1000</v>
      </c>
      <c r="I80" s="2"/>
      <c r="J80" s="2">
        <f t="shared" si="24"/>
        <v>1000</v>
      </c>
    </row>
    <row r="81" spans="1:10" x14ac:dyDescent="0.25">
      <c r="A81" s="11"/>
      <c r="B81" s="11"/>
      <c r="C81" s="11">
        <v>4430</v>
      </c>
      <c r="D81" s="21" t="s">
        <v>27</v>
      </c>
      <c r="E81" s="11"/>
      <c r="F81" s="11"/>
      <c r="G81" s="11"/>
      <c r="H81" s="2">
        <v>250</v>
      </c>
      <c r="I81" s="2"/>
      <c r="J81" s="2">
        <f t="shared" si="24"/>
        <v>250</v>
      </c>
    </row>
    <row r="82" spans="1:10" x14ac:dyDescent="0.25">
      <c r="A82" s="11"/>
      <c r="B82" s="11"/>
      <c r="C82" s="11">
        <v>4440</v>
      </c>
      <c r="D82" s="21" t="s">
        <v>17</v>
      </c>
      <c r="E82" s="11"/>
      <c r="F82" s="11"/>
      <c r="G82" s="11"/>
      <c r="H82" s="2">
        <v>4920</v>
      </c>
      <c r="I82" s="2"/>
      <c r="J82" s="2">
        <f t="shared" si="24"/>
        <v>4920</v>
      </c>
    </row>
    <row r="83" spans="1:10" ht="24.75" customHeight="1" x14ac:dyDescent="0.25">
      <c r="A83" s="11"/>
      <c r="B83" s="11"/>
      <c r="C83" s="11">
        <v>4700</v>
      </c>
      <c r="D83" s="21" t="s">
        <v>18</v>
      </c>
      <c r="E83" s="11"/>
      <c r="F83" s="11"/>
      <c r="G83" s="11"/>
      <c r="H83" s="2">
        <v>3000</v>
      </c>
      <c r="I83" s="2"/>
      <c r="J83" s="2">
        <f t="shared" si="24"/>
        <v>3000</v>
      </c>
    </row>
    <row r="84" spans="1:10" ht="24.75" customHeight="1" x14ac:dyDescent="0.25">
      <c r="A84" s="11"/>
      <c r="B84" s="4">
        <v>85503</v>
      </c>
      <c r="C84" s="5"/>
      <c r="D84" s="33" t="s">
        <v>71</v>
      </c>
      <c r="E84" s="7">
        <f>E85</f>
        <v>650</v>
      </c>
      <c r="F84" s="7">
        <f t="shared" ref="F84:G84" si="25">F85</f>
        <v>0</v>
      </c>
      <c r="G84" s="7">
        <f t="shared" si="25"/>
        <v>650</v>
      </c>
      <c r="H84" s="7">
        <f>H86+H87+H88</f>
        <v>649.99999999999989</v>
      </c>
      <c r="I84" s="7">
        <f t="shared" ref="I84:J84" si="26">I86+I87+I88</f>
        <v>0</v>
      </c>
      <c r="J84" s="7">
        <f t="shared" si="26"/>
        <v>649.99999999999989</v>
      </c>
    </row>
    <row r="85" spans="1:10" ht="24.75" customHeight="1" x14ac:dyDescent="0.25">
      <c r="A85" s="11"/>
      <c r="B85" s="11"/>
      <c r="C85" s="11">
        <v>2010</v>
      </c>
      <c r="D85" s="21" t="s">
        <v>44</v>
      </c>
      <c r="E85" s="2">
        <v>650</v>
      </c>
      <c r="F85" s="2"/>
      <c r="G85" s="2">
        <f>E85+F85</f>
        <v>650</v>
      </c>
      <c r="H85" s="2"/>
      <c r="I85" s="2"/>
      <c r="J85" s="2"/>
    </row>
    <row r="86" spans="1:10" ht="14.25" customHeight="1" x14ac:dyDescent="0.25">
      <c r="A86" s="11"/>
      <c r="B86" s="11"/>
      <c r="C86" s="11">
        <v>4010</v>
      </c>
      <c r="D86" s="21" t="s">
        <v>4</v>
      </c>
      <c r="E86" s="2"/>
      <c r="F86" s="2"/>
      <c r="G86" s="2"/>
      <c r="H86" s="2">
        <v>543.16</v>
      </c>
      <c r="I86" s="2"/>
      <c r="J86" s="2">
        <f>H86+I86</f>
        <v>543.16</v>
      </c>
    </row>
    <row r="87" spans="1:10" ht="12.75" customHeight="1" x14ac:dyDescent="0.25">
      <c r="A87" s="11"/>
      <c r="B87" s="11"/>
      <c r="C87" s="11">
        <v>4110</v>
      </c>
      <c r="D87" s="21" t="s">
        <v>5</v>
      </c>
      <c r="E87" s="2"/>
      <c r="F87" s="2"/>
      <c r="G87" s="2"/>
      <c r="H87" s="2">
        <v>93.53</v>
      </c>
      <c r="I87" s="2"/>
      <c r="J87" s="2">
        <f t="shared" ref="J87:J88" si="27">H87+I87</f>
        <v>93.53</v>
      </c>
    </row>
    <row r="88" spans="1:10" ht="24.75" customHeight="1" x14ac:dyDescent="0.25">
      <c r="A88" s="11"/>
      <c r="B88" s="11"/>
      <c r="C88" s="11">
        <v>4120</v>
      </c>
      <c r="D88" s="21" t="s">
        <v>35</v>
      </c>
      <c r="E88" s="2"/>
      <c r="F88" s="2"/>
      <c r="G88" s="2"/>
      <c r="H88" s="2">
        <v>13.31</v>
      </c>
      <c r="I88" s="2"/>
      <c r="J88" s="2">
        <f t="shared" si="27"/>
        <v>13.31</v>
      </c>
    </row>
    <row r="89" spans="1:10" ht="79.5" customHeight="1" x14ac:dyDescent="0.25">
      <c r="A89" s="11"/>
      <c r="B89" s="4">
        <v>85513</v>
      </c>
      <c r="C89" s="5"/>
      <c r="D89" s="23" t="s">
        <v>53</v>
      </c>
      <c r="E89" s="7">
        <f>E90</f>
        <v>60927</v>
      </c>
      <c r="F89" s="7">
        <f t="shared" ref="F89:G89" si="28">F90</f>
        <v>0</v>
      </c>
      <c r="G89" s="7">
        <f t="shared" si="28"/>
        <v>60927</v>
      </c>
      <c r="H89" s="7">
        <f>H91</f>
        <v>60927</v>
      </c>
      <c r="I89" s="7">
        <f t="shared" ref="I89:J89" si="29">I91</f>
        <v>0</v>
      </c>
      <c r="J89" s="7">
        <f t="shared" si="29"/>
        <v>60927</v>
      </c>
    </row>
    <row r="90" spans="1:10" ht="48" customHeight="1" x14ac:dyDescent="0.25">
      <c r="A90" s="11"/>
      <c r="B90" s="11"/>
      <c r="C90" s="11">
        <v>2010</v>
      </c>
      <c r="D90" s="21" t="s">
        <v>44</v>
      </c>
      <c r="E90" s="2">
        <v>60927</v>
      </c>
      <c r="F90" s="2"/>
      <c r="G90" s="2">
        <f>E90+F90</f>
        <v>60927</v>
      </c>
      <c r="H90" s="2"/>
      <c r="I90" s="2"/>
      <c r="J90" s="11"/>
    </row>
    <row r="91" spans="1:10" ht="18" customHeight="1" x14ac:dyDescent="0.25">
      <c r="A91" s="11"/>
      <c r="B91" s="11"/>
      <c r="C91" s="11">
        <v>4130</v>
      </c>
      <c r="D91" s="21" t="s">
        <v>12</v>
      </c>
      <c r="E91" s="11"/>
      <c r="F91" s="11"/>
      <c r="G91" s="11"/>
      <c r="H91" s="2">
        <v>60927</v>
      </c>
      <c r="I91" s="2"/>
      <c r="J91" s="2">
        <f>H91+I91</f>
        <v>60927</v>
      </c>
    </row>
    <row r="92" spans="1:10" x14ac:dyDescent="0.25">
      <c r="A92" s="11"/>
      <c r="B92" s="11"/>
      <c r="C92" s="11"/>
      <c r="D92" s="12" t="s">
        <v>54</v>
      </c>
      <c r="E92" s="13">
        <f>E8+E15+E31+E55</f>
        <v>26669125</v>
      </c>
      <c r="F92" s="17">
        <f t="shared" ref="F92:J92" si="30">F8+F15+F31+F55</f>
        <v>5000</v>
      </c>
      <c r="G92" s="13">
        <f t="shared" si="30"/>
        <v>26674125</v>
      </c>
      <c r="H92" s="13">
        <f t="shared" si="30"/>
        <v>26669125</v>
      </c>
      <c r="I92" s="13">
        <f t="shared" si="30"/>
        <v>5000</v>
      </c>
      <c r="J92" s="13">
        <f t="shared" si="30"/>
        <v>26674125</v>
      </c>
    </row>
    <row r="93" spans="1:10" hidden="1" x14ac:dyDescent="0.25">
      <c r="A93" s="15"/>
      <c r="B93" s="15"/>
      <c r="C93" s="15"/>
      <c r="D93" s="15"/>
      <c r="E93" s="15"/>
      <c r="F93" s="15"/>
      <c r="G93" s="15"/>
      <c r="H93" s="14"/>
      <c r="I93" s="14"/>
      <c r="J93" s="15"/>
    </row>
    <row r="94" spans="1:10" x14ac:dyDescent="0.25">
      <c r="A94" s="18" t="s">
        <v>55</v>
      </c>
      <c r="B94" s="18"/>
      <c r="C94" s="16"/>
      <c r="D94" s="15"/>
      <c r="E94" s="15"/>
      <c r="F94" s="15"/>
      <c r="G94" s="15"/>
      <c r="H94" s="14"/>
      <c r="I94" s="14"/>
      <c r="J94" s="15"/>
    </row>
    <row r="95" spans="1:10" hidden="1" x14ac:dyDescent="0.25">
      <c r="A95" s="15"/>
      <c r="B95" s="15"/>
      <c r="C95" s="15"/>
      <c r="D95" s="15"/>
      <c r="E95" s="15"/>
      <c r="F95" s="15"/>
      <c r="G95" s="15"/>
      <c r="H95" s="14"/>
      <c r="I95" s="14"/>
      <c r="J95" s="15"/>
    </row>
    <row r="96" spans="1:10" x14ac:dyDescent="0.25">
      <c r="A96" s="1" t="s">
        <v>1</v>
      </c>
      <c r="B96" s="1" t="s">
        <v>0</v>
      </c>
      <c r="C96" s="1" t="s">
        <v>37</v>
      </c>
      <c r="D96" s="1" t="s">
        <v>42</v>
      </c>
      <c r="E96" s="1" t="s">
        <v>56</v>
      </c>
      <c r="F96" s="15"/>
      <c r="G96" s="15"/>
      <c r="H96" s="14"/>
      <c r="I96" s="14"/>
      <c r="J96" s="15"/>
    </row>
    <row r="97" spans="1:10" x14ac:dyDescent="0.25">
      <c r="A97" s="11"/>
      <c r="B97" s="11"/>
      <c r="C97" s="11"/>
      <c r="D97" s="11"/>
      <c r="E97" s="11"/>
      <c r="F97" s="15"/>
      <c r="G97" s="15"/>
      <c r="H97" s="14"/>
      <c r="I97" s="14"/>
      <c r="J97" s="15"/>
    </row>
    <row r="98" spans="1:10" x14ac:dyDescent="0.25">
      <c r="A98" s="5">
        <v>852</v>
      </c>
      <c r="B98" s="5"/>
      <c r="C98" s="5"/>
      <c r="D98" s="24" t="s">
        <v>9</v>
      </c>
      <c r="E98" s="7">
        <v>44218</v>
      </c>
      <c r="F98" s="14"/>
      <c r="G98" s="14"/>
      <c r="H98" s="14"/>
      <c r="I98" s="14"/>
      <c r="J98" s="15"/>
    </row>
    <row r="99" spans="1:10" x14ac:dyDescent="0.25">
      <c r="A99" s="11"/>
      <c r="B99" s="4">
        <v>85228</v>
      </c>
      <c r="C99" s="5"/>
      <c r="D99" s="23" t="s">
        <v>13</v>
      </c>
      <c r="E99" s="7">
        <v>44218</v>
      </c>
      <c r="F99" s="14"/>
      <c r="G99" s="14"/>
      <c r="H99" s="14"/>
      <c r="I99" s="14"/>
      <c r="J99" s="15"/>
    </row>
    <row r="100" spans="1:10" x14ac:dyDescent="0.25">
      <c r="A100" s="11"/>
      <c r="B100" s="11"/>
      <c r="C100" s="30" t="s">
        <v>39</v>
      </c>
      <c r="D100" s="25" t="s">
        <v>38</v>
      </c>
      <c r="E100" s="2">
        <v>44218</v>
      </c>
      <c r="F100" s="14"/>
      <c r="G100" s="14"/>
      <c r="H100" s="14"/>
      <c r="I100" s="14"/>
      <c r="J100" s="15"/>
    </row>
    <row r="101" spans="1:10" x14ac:dyDescent="0.25">
      <c r="A101" s="5">
        <v>855</v>
      </c>
      <c r="B101" s="5"/>
      <c r="C101" s="5"/>
      <c r="D101" s="24" t="s">
        <v>14</v>
      </c>
      <c r="E101" s="7">
        <v>278078</v>
      </c>
      <c r="F101" s="14"/>
      <c r="G101" s="14"/>
      <c r="H101" s="14"/>
      <c r="I101" s="14"/>
      <c r="J101" s="15"/>
    </row>
    <row r="102" spans="1:10" ht="34.5" x14ac:dyDescent="0.25">
      <c r="A102" s="11"/>
      <c r="B102" s="4">
        <v>85502</v>
      </c>
      <c r="C102" s="5"/>
      <c r="D102" s="23" t="s">
        <v>19</v>
      </c>
      <c r="E102" s="7">
        <v>278078</v>
      </c>
      <c r="F102" s="14"/>
      <c r="G102" s="14"/>
      <c r="H102" s="14"/>
      <c r="I102" s="14"/>
      <c r="J102" s="15"/>
    </row>
    <row r="103" spans="1:10" ht="23.25" x14ac:dyDescent="0.25">
      <c r="A103" s="11"/>
      <c r="B103" s="11"/>
      <c r="C103" s="30" t="s">
        <v>69</v>
      </c>
      <c r="D103" s="21" t="s">
        <v>57</v>
      </c>
      <c r="E103" s="2">
        <v>278078</v>
      </c>
      <c r="F103" s="14"/>
      <c r="G103" s="14"/>
      <c r="H103" s="14"/>
      <c r="I103" s="14"/>
      <c r="J103" s="15"/>
    </row>
    <row r="104" spans="1:10" ht="15" customHeight="1" x14ac:dyDescent="0.25">
      <c r="A104" s="55" t="s">
        <v>58</v>
      </c>
      <c r="B104" s="56"/>
      <c r="C104" s="56"/>
      <c r="D104" s="57"/>
      <c r="E104" s="13">
        <v>322296</v>
      </c>
      <c r="F104" s="14"/>
      <c r="G104" s="14"/>
      <c r="H104" s="14"/>
      <c r="I104" s="14"/>
      <c r="J104" s="15"/>
    </row>
  </sheetData>
  <mergeCells count="7">
    <mergeCell ref="E6:G6"/>
    <mergeCell ref="H6:J6"/>
    <mergeCell ref="A104:D104"/>
    <mergeCell ref="D6:D7"/>
    <mergeCell ref="C6:C7"/>
    <mergeCell ref="B6:B7"/>
    <mergeCell ref="A6:A7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D9" sqref="D9"/>
    </sheetView>
  </sheetViews>
  <sheetFormatPr defaultRowHeight="15" x14ac:dyDescent="0.25"/>
  <cols>
    <col min="1" max="1" width="6.7109375" customWidth="1"/>
    <col min="3" max="3" width="7.85546875" customWidth="1"/>
    <col min="4" max="4" width="34.28515625" customWidth="1"/>
    <col min="5" max="9" width="14.5703125" customWidth="1"/>
    <col min="10" max="10" width="18.42578125" customWidth="1"/>
  </cols>
  <sheetData>
    <row r="1" spans="1:10" x14ac:dyDescent="0.25">
      <c r="A1" t="s">
        <v>79</v>
      </c>
    </row>
    <row r="2" spans="1:10" x14ac:dyDescent="0.25">
      <c r="A2" t="s">
        <v>67</v>
      </c>
    </row>
    <row r="3" spans="1:10" x14ac:dyDescent="0.25">
      <c r="A3" t="s">
        <v>80</v>
      </c>
    </row>
    <row r="4" spans="1:10" x14ac:dyDescent="0.25">
      <c r="A4" s="20" t="s">
        <v>60</v>
      </c>
    </row>
    <row r="5" spans="1:10" x14ac:dyDescent="0.25">
      <c r="A5" s="67" t="s">
        <v>1</v>
      </c>
      <c r="B5" s="67" t="s">
        <v>0</v>
      </c>
      <c r="C5" s="67" t="s">
        <v>37</v>
      </c>
      <c r="D5" s="67" t="s">
        <v>42</v>
      </c>
      <c r="E5" s="64" t="s">
        <v>65</v>
      </c>
      <c r="F5" s="65"/>
      <c r="G5" s="66"/>
      <c r="H5" s="64" t="s">
        <v>66</v>
      </c>
      <c r="I5" s="65"/>
      <c r="J5" s="66"/>
    </row>
    <row r="6" spans="1:10" ht="30" x14ac:dyDescent="0.25">
      <c r="A6" s="68"/>
      <c r="B6" s="68"/>
      <c r="C6" s="68"/>
      <c r="D6" s="68"/>
      <c r="E6" s="28" t="s">
        <v>56</v>
      </c>
      <c r="F6" s="28" t="s">
        <v>59</v>
      </c>
      <c r="G6" s="29" t="s">
        <v>64</v>
      </c>
      <c r="H6" s="28"/>
      <c r="I6" s="28"/>
      <c r="J6" s="28" t="s">
        <v>43</v>
      </c>
    </row>
    <row r="7" spans="1:10" x14ac:dyDescent="0.25">
      <c r="A7" s="43">
        <v>710</v>
      </c>
      <c r="B7" s="43"/>
      <c r="C7" s="43"/>
      <c r="D7" s="43" t="s">
        <v>76</v>
      </c>
      <c r="E7" s="48">
        <f>E8</f>
        <v>33000</v>
      </c>
      <c r="F7" s="48">
        <f t="shared" ref="F7:G7" si="0">F8</f>
        <v>0</v>
      </c>
      <c r="G7" s="48">
        <f t="shared" si="0"/>
        <v>33000</v>
      </c>
      <c r="H7" s="48">
        <f>H8</f>
        <v>33000</v>
      </c>
      <c r="I7" s="48">
        <f t="shared" ref="I7:J7" si="1">I8</f>
        <v>0</v>
      </c>
      <c r="J7" s="48">
        <f t="shared" si="1"/>
        <v>33000</v>
      </c>
    </row>
    <row r="8" spans="1:10" x14ac:dyDescent="0.25">
      <c r="A8" s="43"/>
      <c r="B8" s="43">
        <v>71035</v>
      </c>
      <c r="C8" s="43"/>
      <c r="D8" s="43" t="s">
        <v>77</v>
      </c>
      <c r="E8" s="48">
        <f>E9</f>
        <v>33000</v>
      </c>
      <c r="F8" s="48">
        <f t="shared" ref="F8:G8" si="2">F9</f>
        <v>0</v>
      </c>
      <c r="G8" s="48">
        <f t="shared" si="2"/>
        <v>33000</v>
      </c>
      <c r="H8" s="49">
        <f>H10</f>
        <v>33000</v>
      </c>
      <c r="I8" s="48">
        <f t="shared" ref="I8:J8" si="3">I10</f>
        <v>0</v>
      </c>
      <c r="J8" s="48">
        <f t="shared" si="3"/>
        <v>33000</v>
      </c>
    </row>
    <row r="9" spans="1:10" ht="75" x14ac:dyDescent="0.25">
      <c r="A9" s="44"/>
      <c r="B9" s="44"/>
      <c r="C9" s="44">
        <v>2020</v>
      </c>
      <c r="D9" s="45" t="s">
        <v>78</v>
      </c>
      <c r="E9" s="46">
        <v>33000</v>
      </c>
      <c r="F9" s="46"/>
      <c r="G9" s="47">
        <f>E9+F9</f>
        <v>33000</v>
      </c>
      <c r="H9" s="46"/>
      <c r="I9" s="46"/>
      <c r="J9" s="46"/>
    </row>
    <row r="10" spans="1:10" x14ac:dyDescent="0.25">
      <c r="A10" s="44"/>
      <c r="B10" s="44"/>
      <c r="C10" s="44">
        <v>4300</v>
      </c>
      <c r="D10" s="45" t="s">
        <v>7</v>
      </c>
      <c r="E10" s="46"/>
      <c r="F10" s="46"/>
      <c r="G10" s="47"/>
      <c r="H10" s="46">
        <v>33000</v>
      </c>
      <c r="I10" s="46"/>
      <c r="J10" s="46">
        <f>H10+I10</f>
        <v>33000</v>
      </c>
    </row>
    <row r="11" spans="1:10" x14ac:dyDescent="0.25">
      <c r="A11" s="12">
        <v>801</v>
      </c>
      <c r="B11" s="12"/>
      <c r="C11" s="12"/>
      <c r="D11" s="27" t="s">
        <v>20</v>
      </c>
      <c r="E11" s="13">
        <f>E12+E15</f>
        <v>597792</v>
      </c>
      <c r="F11" s="13">
        <f t="shared" ref="F11:J11" si="4">F12+F15</f>
        <v>0</v>
      </c>
      <c r="G11" s="13">
        <f t="shared" si="4"/>
        <v>597792</v>
      </c>
      <c r="H11" s="13">
        <f t="shared" si="4"/>
        <v>597792</v>
      </c>
      <c r="I11" s="13">
        <f t="shared" si="4"/>
        <v>0</v>
      </c>
      <c r="J11" s="13">
        <f t="shared" si="4"/>
        <v>597792</v>
      </c>
    </row>
    <row r="12" spans="1:10" ht="30" x14ac:dyDescent="0.25">
      <c r="A12" s="11"/>
      <c r="B12" s="12">
        <v>80103</v>
      </c>
      <c r="C12" s="12"/>
      <c r="D12" s="27" t="s">
        <v>61</v>
      </c>
      <c r="E12" s="13">
        <f>E13</f>
        <v>63228</v>
      </c>
      <c r="F12" s="13">
        <f t="shared" ref="F12:G12" si="5">F13</f>
        <v>0</v>
      </c>
      <c r="G12" s="13">
        <f t="shared" si="5"/>
        <v>63228</v>
      </c>
      <c r="H12" s="13">
        <f>H14</f>
        <v>63228</v>
      </c>
      <c r="I12" s="13">
        <f t="shared" ref="I12:J12" si="6">I14</f>
        <v>0</v>
      </c>
      <c r="J12" s="13">
        <f t="shared" si="6"/>
        <v>63228</v>
      </c>
    </row>
    <row r="13" spans="1:10" ht="50.25" customHeight="1" x14ac:dyDescent="0.25">
      <c r="A13" s="11"/>
      <c r="B13" s="11"/>
      <c r="C13" s="11">
        <v>2030</v>
      </c>
      <c r="D13" s="3" t="s">
        <v>62</v>
      </c>
      <c r="E13" s="2">
        <v>63228</v>
      </c>
      <c r="F13" s="2"/>
      <c r="G13" s="2">
        <f>E13+F13</f>
        <v>63228</v>
      </c>
      <c r="H13" s="2"/>
      <c r="I13" s="2"/>
      <c r="J13" s="11"/>
    </row>
    <row r="14" spans="1:10" ht="30" x14ac:dyDescent="0.25">
      <c r="A14" s="11"/>
      <c r="B14" s="11"/>
      <c r="C14" s="11">
        <v>4010</v>
      </c>
      <c r="D14" s="3" t="s">
        <v>4</v>
      </c>
      <c r="E14" s="11"/>
      <c r="F14" s="2"/>
      <c r="G14" s="2"/>
      <c r="H14" s="2">
        <v>63228</v>
      </c>
      <c r="I14" s="2"/>
      <c r="J14" s="2">
        <f>H14+I14</f>
        <v>63228</v>
      </c>
    </row>
    <row r="15" spans="1:10" x14ac:dyDescent="0.25">
      <c r="A15" s="11"/>
      <c r="B15" s="12">
        <v>80104</v>
      </c>
      <c r="C15" s="12"/>
      <c r="D15" s="27" t="s">
        <v>21</v>
      </c>
      <c r="E15" s="13">
        <f>E16</f>
        <v>534564</v>
      </c>
      <c r="F15" s="13">
        <f t="shared" ref="F15:G15" si="7">F16</f>
        <v>0</v>
      </c>
      <c r="G15" s="13">
        <f t="shared" si="7"/>
        <v>534564</v>
      </c>
      <c r="H15" s="13">
        <f>H17</f>
        <v>534564</v>
      </c>
      <c r="I15" s="13">
        <f t="shared" ref="I15:J15" si="8">I17</f>
        <v>0</v>
      </c>
      <c r="J15" s="13">
        <f t="shared" si="8"/>
        <v>534564</v>
      </c>
    </row>
    <row r="16" spans="1:10" ht="47.25" customHeight="1" x14ac:dyDescent="0.25">
      <c r="A16" s="11"/>
      <c r="B16" s="11"/>
      <c r="C16" s="11">
        <v>2030</v>
      </c>
      <c r="D16" s="3" t="s">
        <v>62</v>
      </c>
      <c r="E16" s="2">
        <v>534564</v>
      </c>
      <c r="F16" s="2"/>
      <c r="G16" s="2">
        <f>E16+F16</f>
        <v>534564</v>
      </c>
      <c r="H16" s="2"/>
      <c r="I16" s="2"/>
      <c r="J16" s="11"/>
    </row>
    <row r="17" spans="1:10" ht="30" x14ac:dyDescent="0.25">
      <c r="A17" s="11"/>
      <c r="B17" s="11"/>
      <c r="C17" s="11">
        <v>4010</v>
      </c>
      <c r="D17" s="3" t="s">
        <v>4</v>
      </c>
      <c r="E17" s="11"/>
      <c r="F17" s="2"/>
      <c r="G17" s="2"/>
      <c r="H17" s="2">
        <v>534564</v>
      </c>
      <c r="I17" s="2"/>
      <c r="J17" s="2">
        <f>H17+I17</f>
        <v>534564</v>
      </c>
    </row>
    <row r="18" spans="1:10" x14ac:dyDescent="0.25">
      <c r="A18" s="12">
        <v>852</v>
      </c>
      <c r="B18" s="12"/>
      <c r="C18" s="12"/>
      <c r="D18" s="27" t="s">
        <v>9</v>
      </c>
      <c r="E18" s="13">
        <f>E19+E22+E25+E28+E41+E44</f>
        <v>765113.29</v>
      </c>
      <c r="F18" s="13">
        <f t="shared" ref="F18:J18" si="9">F19+F22+F25+F28+F41+F44</f>
        <v>5000</v>
      </c>
      <c r="G18" s="13">
        <f t="shared" si="9"/>
        <v>770113.29</v>
      </c>
      <c r="H18" s="13">
        <f t="shared" si="9"/>
        <v>765113.29</v>
      </c>
      <c r="I18" s="13">
        <f t="shared" si="9"/>
        <v>5000</v>
      </c>
      <c r="J18" s="13">
        <f t="shared" si="9"/>
        <v>770113.29</v>
      </c>
    </row>
    <row r="19" spans="1:10" ht="105" x14ac:dyDescent="0.25">
      <c r="A19" s="11"/>
      <c r="B19" s="12">
        <v>85213</v>
      </c>
      <c r="C19" s="12"/>
      <c r="D19" s="27" t="s">
        <v>63</v>
      </c>
      <c r="E19" s="13">
        <f>E20</f>
        <v>52783</v>
      </c>
      <c r="F19" s="13">
        <f t="shared" ref="F19:G19" si="10">F20</f>
        <v>0</v>
      </c>
      <c r="G19" s="13">
        <f t="shared" si="10"/>
        <v>52783</v>
      </c>
      <c r="H19" s="13">
        <f>H21</f>
        <v>52783</v>
      </c>
      <c r="I19" s="13">
        <f t="shared" ref="I19:J19" si="11">I21</f>
        <v>0</v>
      </c>
      <c r="J19" s="13">
        <f t="shared" si="11"/>
        <v>52783</v>
      </c>
    </row>
    <row r="20" spans="1:10" ht="60" x14ac:dyDescent="0.25">
      <c r="A20" s="11"/>
      <c r="B20" s="11"/>
      <c r="C20" s="11">
        <v>2030</v>
      </c>
      <c r="D20" s="3" t="s">
        <v>62</v>
      </c>
      <c r="E20" s="2">
        <v>52783</v>
      </c>
      <c r="F20" s="2"/>
      <c r="G20" s="2">
        <f>E20+F20</f>
        <v>52783</v>
      </c>
      <c r="H20" s="2"/>
      <c r="I20" s="2"/>
      <c r="J20" s="11"/>
    </row>
    <row r="21" spans="1:10" x14ac:dyDescent="0.25">
      <c r="A21" s="11"/>
      <c r="B21" s="11"/>
      <c r="C21" s="11">
        <v>4130</v>
      </c>
      <c r="D21" s="3" t="s">
        <v>12</v>
      </c>
      <c r="E21" s="11"/>
      <c r="F21" s="2"/>
      <c r="G21" s="2"/>
      <c r="H21" s="2">
        <v>52783</v>
      </c>
      <c r="I21" s="2"/>
      <c r="J21" s="2">
        <f>H21+I21</f>
        <v>52783</v>
      </c>
    </row>
    <row r="22" spans="1:10" ht="45" x14ac:dyDescent="0.25">
      <c r="A22" s="11"/>
      <c r="B22" s="12">
        <v>85214</v>
      </c>
      <c r="C22" s="12"/>
      <c r="D22" s="27" t="s">
        <v>22</v>
      </c>
      <c r="E22" s="13">
        <f>E23</f>
        <v>85440</v>
      </c>
      <c r="F22" s="13">
        <f t="shared" ref="F22:G22" si="12">F23</f>
        <v>0</v>
      </c>
      <c r="G22" s="13">
        <f t="shared" si="12"/>
        <v>85440</v>
      </c>
      <c r="H22" s="13">
        <f>H24</f>
        <v>85440</v>
      </c>
      <c r="I22" s="13">
        <f t="shared" ref="I22:J22" si="13">I24</f>
        <v>0</v>
      </c>
      <c r="J22" s="13">
        <f t="shared" si="13"/>
        <v>85440</v>
      </c>
    </row>
    <row r="23" spans="1:10" ht="48.75" customHeight="1" x14ac:dyDescent="0.25">
      <c r="A23" s="11"/>
      <c r="B23" s="11"/>
      <c r="C23" s="11">
        <v>2030</v>
      </c>
      <c r="D23" s="3" t="s">
        <v>62</v>
      </c>
      <c r="E23" s="2">
        <v>85440</v>
      </c>
      <c r="F23" s="2"/>
      <c r="G23" s="2">
        <f>E23+F23</f>
        <v>85440</v>
      </c>
      <c r="H23" s="2"/>
      <c r="I23" s="2"/>
      <c r="J23" s="11"/>
    </row>
    <row r="24" spans="1:10" x14ac:dyDescent="0.25">
      <c r="A24" s="11"/>
      <c r="B24" s="11"/>
      <c r="C24" s="11">
        <v>3110</v>
      </c>
      <c r="D24" s="3" t="s">
        <v>11</v>
      </c>
      <c r="E24" s="11"/>
      <c r="F24" s="2"/>
      <c r="G24" s="2"/>
      <c r="H24" s="2">
        <v>85440</v>
      </c>
      <c r="I24" s="2"/>
      <c r="J24" s="2">
        <f>H24+I24</f>
        <v>85440</v>
      </c>
    </row>
    <row r="25" spans="1:10" x14ac:dyDescent="0.25">
      <c r="A25" s="11"/>
      <c r="B25" s="12">
        <v>85216</v>
      </c>
      <c r="C25" s="12"/>
      <c r="D25" s="27" t="s">
        <v>23</v>
      </c>
      <c r="E25" s="13">
        <f>E26</f>
        <v>346530</v>
      </c>
      <c r="F25" s="13">
        <f t="shared" ref="F25:G25" si="14">F26</f>
        <v>0</v>
      </c>
      <c r="G25" s="13">
        <f t="shared" si="14"/>
        <v>346530</v>
      </c>
      <c r="H25" s="13">
        <f>H27</f>
        <v>346530</v>
      </c>
      <c r="I25" s="13">
        <f t="shared" ref="I25:J25" si="15">I27</f>
        <v>0</v>
      </c>
      <c r="J25" s="13">
        <f t="shared" si="15"/>
        <v>346530</v>
      </c>
    </row>
    <row r="26" spans="1:10" ht="51" customHeight="1" x14ac:dyDescent="0.25">
      <c r="A26" s="11"/>
      <c r="B26" s="11"/>
      <c r="C26" s="11">
        <v>2030</v>
      </c>
      <c r="D26" s="3" t="s">
        <v>62</v>
      </c>
      <c r="E26" s="2">
        <v>346530</v>
      </c>
      <c r="F26" s="2"/>
      <c r="G26" s="2">
        <f>E26+F26</f>
        <v>346530</v>
      </c>
      <c r="H26" s="2"/>
      <c r="I26" s="2"/>
      <c r="J26" s="11"/>
    </row>
    <row r="27" spans="1:10" x14ac:dyDescent="0.25">
      <c r="A27" s="11"/>
      <c r="B27" s="11"/>
      <c r="C27" s="11">
        <v>3110</v>
      </c>
      <c r="D27" s="3" t="s">
        <v>11</v>
      </c>
      <c r="E27" s="11"/>
      <c r="F27" s="2"/>
      <c r="G27" s="2"/>
      <c r="H27" s="2">
        <v>346530</v>
      </c>
      <c r="I27" s="2"/>
      <c r="J27" s="2">
        <f>H27+I27</f>
        <v>346530</v>
      </c>
    </row>
    <row r="28" spans="1:10" x14ac:dyDescent="0.25">
      <c r="A28" s="11"/>
      <c r="B28" s="12">
        <v>85219</v>
      </c>
      <c r="C28" s="12"/>
      <c r="D28" s="27" t="s">
        <v>24</v>
      </c>
      <c r="E28" s="13">
        <f>E29</f>
        <v>164386</v>
      </c>
      <c r="F28" s="13">
        <f t="shared" ref="F28:G28" si="16">F29</f>
        <v>0</v>
      </c>
      <c r="G28" s="13">
        <f t="shared" si="16"/>
        <v>164386</v>
      </c>
      <c r="H28" s="13">
        <f>H30+H31+H32+H33+H34+H36+H37+H38+H39+H40+H35</f>
        <v>164386</v>
      </c>
      <c r="I28" s="13">
        <f t="shared" ref="I28:J28" si="17">I30+I31+I32+I33+I34+I36+I37+I38+I39+I40+I35</f>
        <v>0</v>
      </c>
      <c r="J28" s="13">
        <f t="shared" si="17"/>
        <v>164386</v>
      </c>
    </row>
    <row r="29" spans="1:10" ht="48.75" customHeight="1" x14ac:dyDescent="0.25">
      <c r="A29" s="11"/>
      <c r="B29" s="11"/>
      <c r="C29" s="11">
        <v>2030</v>
      </c>
      <c r="D29" s="3" t="s">
        <v>62</v>
      </c>
      <c r="E29" s="2">
        <v>164386</v>
      </c>
      <c r="F29" s="2"/>
      <c r="G29" s="2">
        <f>E29+F29</f>
        <v>164386</v>
      </c>
      <c r="H29" s="2"/>
      <c r="I29" s="2"/>
      <c r="J29" s="11"/>
    </row>
    <row r="30" spans="1:10" ht="30" x14ac:dyDescent="0.25">
      <c r="A30" s="11"/>
      <c r="B30" s="11"/>
      <c r="C30" s="11">
        <v>3020</v>
      </c>
      <c r="D30" s="3" t="s">
        <v>47</v>
      </c>
      <c r="E30" s="11"/>
      <c r="F30" s="2"/>
      <c r="G30" s="2"/>
      <c r="H30" s="2">
        <v>1000</v>
      </c>
      <c r="I30" s="2"/>
      <c r="J30" s="2">
        <f>H30+I30</f>
        <v>1000</v>
      </c>
    </row>
    <row r="31" spans="1:10" ht="30" x14ac:dyDescent="0.25">
      <c r="A31" s="11"/>
      <c r="B31" s="11"/>
      <c r="C31" s="11">
        <v>4010</v>
      </c>
      <c r="D31" s="3" t="s">
        <v>4</v>
      </c>
      <c r="E31" s="11"/>
      <c r="F31" s="2"/>
      <c r="G31" s="2"/>
      <c r="H31" s="2">
        <v>88000</v>
      </c>
      <c r="I31" s="2"/>
      <c r="J31" s="2">
        <f t="shared" ref="J31:J40" si="18">H31+I31</f>
        <v>88000</v>
      </c>
    </row>
    <row r="32" spans="1:10" x14ac:dyDescent="0.25">
      <c r="A32" s="11"/>
      <c r="B32" s="11"/>
      <c r="C32" s="11">
        <v>4040</v>
      </c>
      <c r="D32" s="3" t="s">
        <v>48</v>
      </c>
      <c r="E32" s="11"/>
      <c r="F32" s="2"/>
      <c r="G32" s="2"/>
      <c r="H32" s="2">
        <v>20500</v>
      </c>
      <c r="I32" s="2"/>
      <c r="J32" s="2">
        <f t="shared" si="18"/>
        <v>20500</v>
      </c>
    </row>
    <row r="33" spans="1:10" x14ac:dyDescent="0.25">
      <c r="A33" s="11"/>
      <c r="B33" s="11"/>
      <c r="C33" s="11">
        <v>4110</v>
      </c>
      <c r="D33" s="3" t="s">
        <v>5</v>
      </c>
      <c r="E33" s="11"/>
      <c r="F33" s="2"/>
      <c r="G33" s="2"/>
      <c r="H33" s="2">
        <v>18860</v>
      </c>
      <c r="I33" s="2"/>
      <c r="J33" s="2">
        <f t="shared" si="18"/>
        <v>18860</v>
      </c>
    </row>
    <row r="34" spans="1:10" ht="45" x14ac:dyDescent="0.25">
      <c r="A34" s="11"/>
      <c r="B34" s="11"/>
      <c r="C34" s="11">
        <v>4120</v>
      </c>
      <c r="D34" s="3" t="s">
        <v>35</v>
      </c>
      <c r="E34" s="11"/>
      <c r="F34" s="2"/>
      <c r="G34" s="2"/>
      <c r="H34" s="2">
        <v>2256</v>
      </c>
      <c r="I34" s="2"/>
      <c r="J34" s="2">
        <f t="shared" si="18"/>
        <v>2256</v>
      </c>
    </row>
    <row r="35" spans="1:10" x14ac:dyDescent="0.25">
      <c r="A35" s="11"/>
      <c r="B35" s="11"/>
      <c r="C35" s="11">
        <v>4170</v>
      </c>
      <c r="D35" s="3" t="s">
        <v>73</v>
      </c>
      <c r="E35" s="11"/>
      <c r="F35" s="2"/>
      <c r="G35" s="2"/>
      <c r="H35" s="2">
        <v>7000</v>
      </c>
      <c r="I35" s="2"/>
      <c r="J35" s="2">
        <f t="shared" si="18"/>
        <v>7000</v>
      </c>
    </row>
    <row r="36" spans="1:10" x14ac:dyDescent="0.25">
      <c r="A36" s="11"/>
      <c r="B36" s="11"/>
      <c r="C36" s="11">
        <v>4210</v>
      </c>
      <c r="D36" s="3" t="s">
        <v>6</v>
      </c>
      <c r="E36" s="11"/>
      <c r="F36" s="2"/>
      <c r="G36" s="2"/>
      <c r="H36" s="2">
        <v>4000</v>
      </c>
      <c r="I36" s="2"/>
      <c r="J36" s="2">
        <f t="shared" si="18"/>
        <v>4000</v>
      </c>
    </row>
    <row r="37" spans="1:10" x14ac:dyDescent="0.25">
      <c r="A37" s="11"/>
      <c r="B37" s="11"/>
      <c r="C37" s="11">
        <v>4260</v>
      </c>
      <c r="D37" s="3" t="s">
        <v>16</v>
      </c>
      <c r="E37" s="11"/>
      <c r="F37" s="2"/>
      <c r="G37" s="2"/>
      <c r="H37" s="2">
        <v>2000</v>
      </c>
      <c r="I37" s="2"/>
      <c r="J37" s="2">
        <f t="shared" si="18"/>
        <v>2000</v>
      </c>
    </row>
    <row r="38" spans="1:10" x14ac:dyDescent="0.25">
      <c r="A38" s="11"/>
      <c r="B38" s="11"/>
      <c r="C38" s="11">
        <v>4300</v>
      </c>
      <c r="D38" s="3" t="s">
        <v>7</v>
      </c>
      <c r="E38" s="11"/>
      <c r="F38" s="2"/>
      <c r="G38" s="2"/>
      <c r="H38" s="2">
        <v>10000</v>
      </c>
      <c r="I38" s="2"/>
      <c r="J38" s="2">
        <f t="shared" si="18"/>
        <v>10000</v>
      </c>
    </row>
    <row r="39" spans="1:10" ht="30" x14ac:dyDescent="0.25">
      <c r="A39" s="11"/>
      <c r="B39" s="11"/>
      <c r="C39" s="11">
        <v>4440</v>
      </c>
      <c r="D39" s="3" t="s">
        <v>17</v>
      </c>
      <c r="E39" s="11"/>
      <c r="F39" s="2"/>
      <c r="G39" s="2"/>
      <c r="H39" s="2">
        <v>8770</v>
      </c>
      <c r="I39" s="2"/>
      <c r="J39" s="2">
        <f t="shared" si="18"/>
        <v>8770</v>
      </c>
    </row>
    <row r="40" spans="1:10" ht="30" x14ac:dyDescent="0.25">
      <c r="A40" s="11"/>
      <c r="B40" s="11"/>
      <c r="C40" s="11">
        <v>4700</v>
      </c>
      <c r="D40" s="3" t="s">
        <v>18</v>
      </c>
      <c r="E40" s="11"/>
      <c r="F40" s="2"/>
      <c r="G40" s="2"/>
      <c r="H40" s="2">
        <v>2000</v>
      </c>
      <c r="I40" s="2"/>
      <c r="J40" s="2">
        <f t="shared" si="18"/>
        <v>2000</v>
      </c>
    </row>
    <row r="41" spans="1:10" x14ac:dyDescent="0.25">
      <c r="A41" s="38"/>
      <c r="B41" s="40">
        <v>85230</v>
      </c>
      <c r="C41" s="41"/>
      <c r="D41" s="42" t="s">
        <v>31</v>
      </c>
      <c r="E41" s="13">
        <f>E42</f>
        <v>115974.29</v>
      </c>
      <c r="F41" s="13">
        <f t="shared" ref="F41:G41" si="19">F42</f>
        <v>0</v>
      </c>
      <c r="G41" s="13">
        <f t="shared" si="19"/>
        <v>115974.29</v>
      </c>
      <c r="H41" s="13">
        <f>H43</f>
        <v>115974.29</v>
      </c>
      <c r="I41" s="13">
        <f t="shared" ref="I41:J41" si="20">I43</f>
        <v>0</v>
      </c>
      <c r="J41" s="13">
        <f t="shared" si="20"/>
        <v>115974.29</v>
      </c>
    </row>
    <row r="42" spans="1:10" ht="44.25" customHeight="1" x14ac:dyDescent="0.25">
      <c r="A42" s="38"/>
      <c r="B42" s="11"/>
      <c r="C42" s="39">
        <v>2030</v>
      </c>
      <c r="D42" s="3" t="s">
        <v>62</v>
      </c>
      <c r="E42" s="2">
        <v>115974.29</v>
      </c>
      <c r="F42" s="2"/>
      <c r="G42" s="2">
        <f>E42+F42</f>
        <v>115974.29</v>
      </c>
      <c r="H42" s="2"/>
      <c r="I42" s="2"/>
      <c r="J42" s="2"/>
    </row>
    <row r="43" spans="1:10" ht="16.5" customHeight="1" x14ac:dyDescent="0.25">
      <c r="A43" s="38"/>
      <c r="B43" s="11"/>
      <c r="C43" s="11">
        <v>3110</v>
      </c>
      <c r="D43" s="3" t="s">
        <v>11</v>
      </c>
      <c r="E43" s="2"/>
      <c r="F43" s="2"/>
      <c r="G43" s="2"/>
      <c r="H43" s="2">
        <v>115974.29</v>
      </c>
      <c r="I43" s="2"/>
      <c r="J43" s="2">
        <f>H43+I43</f>
        <v>115974.29</v>
      </c>
    </row>
    <row r="44" spans="1:10" ht="16.5" customHeight="1" x14ac:dyDescent="0.25">
      <c r="A44" s="38"/>
      <c r="B44" s="12">
        <v>85295</v>
      </c>
      <c r="C44" s="11"/>
      <c r="D44" s="27" t="s">
        <v>26</v>
      </c>
      <c r="E44" s="13">
        <f>E45</f>
        <v>0</v>
      </c>
      <c r="F44" s="13">
        <f t="shared" ref="F44:G44" si="21">F45</f>
        <v>5000</v>
      </c>
      <c r="G44" s="13">
        <f t="shared" si="21"/>
        <v>5000</v>
      </c>
      <c r="H44" s="13">
        <f>H46</f>
        <v>0</v>
      </c>
      <c r="I44" s="13">
        <f t="shared" ref="I44:J44" si="22">I46</f>
        <v>5000</v>
      </c>
      <c r="J44" s="13">
        <f t="shared" si="22"/>
        <v>5000</v>
      </c>
    </row>
    <row r="45" spans="1:10" ht="48.75" customHeight="1" x14ac:dyDescent="0.25">
      <c r="A45" s="38"/>
      <c r="B45" s="11"/>
      <c r="C45" s="11">
        <v>2030</v>
      </c>
      <c r="D45" s="3" t="s">
        <v>62</v>
      </c>
      <c r="E45" s="2">
        <v>0</v>
      </c>
      <c r="F45" s="2">
        <v>5000</v>
      </c>
      <c r="G45" s="2">
        <f>E45+F45</f>
        <v>5000</v>
      </c>
      <c r="H45" s="2"/>
      <c r="I45" s="2"/>
      <c r="J45" s="2"/>
    </row>
    <row r="46" spans="1:10" ht="16.5" customHeight="1" x14ac:dyDescent="0.25">
      <c r="A46" s="38"/>
      <c r="B46" s="11"/>
      <c r="C46" s="11">
        <v>4210</v>
      </c>
      <c r="D46" s="3" t="s">
        <v>6</v>
      </c>
      <c r="E46" s="2"/>
      <c r="F46" s="2"/>
      <c r="G46" s="2"/>
      <c r="H46" s="2">
        <v>0</v>
      </c>
      <c r="I46" s="2">
        <v>5000</v>
      </c>
      <c r="J46" s="2">
        <f>H46+I46</f>
        <v>5000</v>
      </c>
    </row>
    <row r="47" spans="1:10" ht="16.5" customHeight="1" x14ac:dyDescent="0.25">
      <c r="A47" s="40">
        <v>854</v>
      </c>
      <c r="B47" s="12"/>
      <c r="C47" s="12"/>
      <c r="D47" s="27" t="s">
        <v>32</v>
      </c>
      <c r="E47" s="13">
        <f>E48</f>
        <v>0</v>
      </c>
      <c r="F47" s="13">
        <f t="shared" ref="F47:J47" si="23">F48</f>
        <v>147512</v>
      </c>
      <c r="G47" s="13">
        <f t="shared" si="23"/>
        <v>147512</v>
      </c>
      <c r="H47" s="13">
        <f t="shared" si="23"/>
        <v>0</v>
      </c>
      <c r="I47" s="13">
        <f t="shared" si="23"/>
        <v>147512</v>
      </c>
      <c r="J47" s="13">
        <f t="shared" si="23"/>
        <v>147512</v>
      </c>
    </row>
    <row r="48" spans="1:10" ht="16.5" customHeight="1" x14ac:dyDescent="0.25">
      <c r="A48" s="38"/>
      <c r="B48" s="11">
        <v>85415</v>
      </c>
      <c r="C48" s="11"/>
      <c r="D48" s="3" t="s">
        <v>33</v>
      </c>
      <c r="E48" s="2">
        <f>E49</f>
        <v>0</v>
      </c>
      <c r="F48" s="2">
        <f t="shared" ref="F48:G48" si="24">F49</f>
        <v>147512</v>
      </c>
      <c r="G48" s="2">
        <f t="shared" si="24"/>
        <v>147512</v>
      </c>
      <c r="H48" s="2">
        <f>H50</f>
        <v>0</v>
      </c>
      <c r="I48" s="2">
        <f t="shared" ref="I48:J48" si="25">I50</f>
        <v>147512</v>
      </c>
      <c r="J48" s="2">
        <f t="shared" si="25"/>
        <v>147512</v>
      </c>
    </row>
    <row r="49" spans="1:10" ht="44.25" customHeight="1" x14ac:dyDescent="0.25">
      <c r="A49" s="38"/>
      <c r="B49" s="11"/>
      <c r="C49" s="11">
        <v>2030</v>
      </c>
      <c r="D49" s="3" t="s">
        <v>62</v>
      </c>
      <c r="E49" s="2">
        <v>0</v>
      </c>
      <c r="F49" s="2">
        <v>147512</v>
      </c>
      <c r="G49" s="2">
        <f>E49+F49</f>
        <v>147512</v>
      </c>
      <c r="H49" s="2"/>
      <c r="I49" s="2"/>
      <c r="J49" s="2"/>
    </row>
    <row r="50" spans="1:10" ht="16.5" customHeight="1" x14ac:dyDescent="0.25">
      <c r="A50" s="11"/>
      <c r="B50" s="11"/>
      <c r="C50" s="11">
        <v>3240</v>
      </c>
      <c r="D50" s="3" t="s">
        <v>34</v>
      </c>
      <c r="E50" s="2"/>
      <c r="F50" s="2"/>
      <c r="G50" s="2"/>
      <c r="H50" s="2">
        <v>0</v>
      </c>
      <c r="I50" s="2">
        <v>147512</v>
      </c>
      <c r="J50" s="2">
        <f>H50+I50</f>
        <v>147512</v>
      </c>
    </row>
    <row r="51" spans="1:10" x14ac:dyDescent="0.25">
      <c r="A51" s="61" t="s">
        <v>54</v>
      </c>
      <c r="B51" s="62"/>
      <c r="C51" s="62"/>
      <c r="D51" s="63"/>
      <c r="E51" s="26">
        <f>E11+E18+E7+E47</f>
        <v>1395905.29</v>
      </c>
      <c r="F51" s="26">
        <f t="shared" ref="F51:J51" si="26">F11+F18+F7+F47</f>
        <v>152512</v>
      </c>
      <c r="G51" s="26">
        <f t="shared" si="26"/>
        <v>1548417.29</v>
      </c>
      <c r="H51" s="26">
        <f t="shared" si="26"/>
        <v>1395905.29</v>
      </c>
      <c r="I51" s="26">
        <f t="shared" si="26"/>
        <v>152512</v>
      </c>
      <c r="J51" s="26">
        <f t="shared" si="26"/>
        <v>1548417.29</v>
      </c>
    </row>
  </sheetData>
  <mergeCells count="7">
    <mergeCell ref="A51:D51"/>
    <mergeCell ref="E5:G5"/>
    <mergeCell ref="H5:J5"/>
    <mergeCell ref="D5:D6"/>
    <mergeCell ref="C5:C6"/>
    <mergeCell ref="B5:B6"/>
    <mergeCell ref="A5:A6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 3</vt:lpstr>
      <vt:lpstr>Zał.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2020-04-23T13:50:19Z</cp:lastPrinted>
  <dcterms:created xsi:type="dcterms:W3CDTF">2018-11-03T12:53:48Z</dcterms:created>
  <dcterms:modified xsi:type="dcterms:W3CDTF">2020-04-23T13:50:29Z</dcterms:modified>
</cp:coreProperties>
</file>