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17" i="1" l="1"/>
  <c r="H17" i="1"/>
  <c r="I17" i="1"/>
  <c r="J17" i="1"/>
  <c r="K17" i="1"/>
  <c r="F17" i="1"/>
  <c r="F22" i="1"/>
  <c r="G24" i="1" l="1"/>
  <c r="H24" i="1"/>
  <c r="I24" i="1"/>
  <c r="J24" i="1"/>
  <c r="K24" i="1"/>
  <c r="F24" i="1"/>
  <c r="G27" i="1" l="1"/>
  <c r="F27" i="1"/>
  <c r="G25" i="1"/>
  <c r="F25" i="1"/>
  <c r="K11" i="1" l="1"/>
  <c r="G11" i="1"/>
  <c r="K10" i="1"/>
  <c r="J16" i="1"/>
  <c r="J14" i="1" s="1"/>
  <c r="J12" i="1" s="1"/>
  <c r="I16" i="1"/>
  <c r="G16" i="1"/>
  <c r="F10" i="1"/>
  <c r="I12" i="1"/>
  <c r="J11" i="1"/>
  <c r="I11" i="1"/>
  <c r="H11" i="1"/>
  <c r="I10" i="1"/>
  <c r="H10" i="1"/>
  <c r="I9" i="1" l="1"/>
  <c r="J10" i="1"/>
  <c r="J9" i="1" s="1"/>
  <c r="G10" i="1"/>
  <c r="G9" i="1" s="1"/>
  <c r="H9" i="1"/>
  <c r="H16" i="1"/>
  <c r="F16" i="1"/>
  <c r="K16" i="1"/>
  <c r="K9" i="1"/>
  <c r="F11" i="1"/>
  <c r="F9" i="1" s="1"/>
</calcChain>
</file>

<file path=xl/sharedStrings.xml><?xml version="1.0" encoding="utf-8"?>
<sst xmlns="http://schemas.openxmlformats.org/spreadsheetml/2006/main" count="94" uniqueCount="78">
  <si>
    <t>Rady Miejskiej w Rogoźnie</t>
  </si>
  <si>
    <t>Wykaz przedsiewzięć do Wieloletniej Prognozy Finansowej na lata 2016-2026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</si>
  <si>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</si>
  <si>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</si>
  <si>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</si>
  <si>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</si>
  <si>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</si>
  <si>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</si>
  <si>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</si>
  <si>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</si>
  <si>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</si>
  <si>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</si>
  <si>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</si>
  <si>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</si>
  <si>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</si>
  <si>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</si>
  <si>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</si>
  <si>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</si>
  <si>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</si>
  <si>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</si>
  <si>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</si>
  <si>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</si>
  <si>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</si>
  <si>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</si>
  <si>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</si>
  <si>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</si>
  <si>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</si>
  <si>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</si>
  <si>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</si>
  <si>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</si>
  <si>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</si>
  <si>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</si>
  <si>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</si>
  <si>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</si>
  <si>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</si>
  <si>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1.3.1.1</t>
  </si>
  <si>
    <t>Plan gospodarki niskoemisyjnej dla Gminy Rogoźno - Ochrona Powietrza</t>
  </si>
  <si>
    <t>Urząd Miejski w Rogoźnie</t>
  </si>
  <si>
    <t>1.3.1.2</t>
  </si>
  <si>
    <t>Odszkodowanie za nabyte działki 281/3; 218/9; 219/1 - obowiązek wynikający z Miejscowego Planu Zagospodarowania Prrzestrzennego - droga publiczna gminna</t>
  </si>
  <si>
    <t>1.3.2.</t>
  </si>
  <si>
    <t>1.3.2.1</t>
  </si>
  <si>
    <t>Przebudowa drogi nr 272520P w Gościejewie 
- dojazd do gruntów rolnych</t>
  </si>
  <si>
    <t>1.3.2.2</t>
  </si>
  <si>
    <t>Przebudowa ulicy Fabrycznej
- Bezpieczeństwo - Dostępność-Rozwój</t>
  </si>
  <si>
    <t>1.3.2.3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</si>
  <si>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</si>
  <si>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</si>
  <si>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1.3.2.4</t>
  </si>
  <si>
    <t>"Dofinansowanie modernizacji Schroniska dla Bezdomnych Zwierząt AZOREK w Obornikach"</t>
  </si>
  <si>
    <t>Cel: opieka nad zwierzętami bezdomnymi</t>
  </si>
  <si>
    <t>1.3.2.5</t>
  </si>
  <si>
    <t>Cel: poprawa bezpieczeństwa mieszkańców</t>
  </si>
  <si>
    <t>1.3.2.6</t>
  </si>
  <si>
    <t>"Aktualizacja dokumentacji przebudowy drogi gminnej w m. Parkowo"</t>
  </si>
  <si>
    <t>1.3.2.7</t>
  </si>
  <si>
    <t>Przebudowa  budynku pawilonu lekcyjnego przy ul. Kościuszki 41 w Rogoźnie na pomieszczenia biurowe dla usług socjalno - oświatowych</t>
  </si>
  <si>
    <t>Cel: poprawa bezpieczeństwa i komunikacji</t>
  </si>
  <si>
    <t>Cel: poprawa bazy lokalowej i warunków pracy</t>
  </si>
  <si>
    <t>1.3.2.8</t>
  </si>
  <si>
    <t>"Rozbudowa budynku remizy  OSP Owieczki - etap II"</t>
  </si>
  <si>
    <t>Cel: Bezpieczeństwo publiczne</t>
  </si>
  <si>
    <t>1.3.2.9</t>
  </si>
  <si>
    <t>"Dofinansowanie rozbudowy oddziałów szpitala w Obornikach"</t>
  </si>
  <si>
    <t>Cel: Ochrona zdrowia</t>
  </si>
  <si>
    <t>"Dofinansowanie przebudowy drogi powiatowej nr 2030P na odcinku ul. Za Jeziorem w Rogoźnie na dlugości 0,7 km"</t>
  </si>
  <si>
    <t>1.3.2.10</t>
  </si>
  <si>
    <t>"Budowa zewnetrznej klatki schodowej do budynku gminnego"</t>
  </si>
  <si>
    <t>Cel: poprawa bezpeiczeństwa</t>
  </si>
  <si>
    <t>z dnia 21 wrzesnia 2016 roku</t>
  </si>
  <si>
    <t>1.3.1.3</t>
  </si>
  <si>
    <t>Dowozy uczniów do szkół</t>
  </si>
  <si>
    <t>1.3.1.4</t>
  </si>
  <si>
    <t>Gospodarowanie odpadami komunalnymi</t>
  </si>
  <si>
    <t>Cel: zadanie własne gminy</t>
  </si>
  <si>
    <t>Cel: odbiór odpadów od mieszkańców</t>
  </si>
  <si>
    <t>Centrum Usług Wspólnych w Rogoźnie</t>
  </si>
  <si>
    <t>Załącznik Nr 2 do Uchwały NrXXX/287/2016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</si>
</sst>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4" fillId="0" borderId="0"/>
  </cellStyleXfs>
  <cellXfs count="76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top"/>
    </xf>
    <xf numFmtId="49" fontId="15" fillId="0" borderId="6" xfId="1" applyNumberFormat="1" applyFont="1" applyBorder="1" applyAlignment="1">
      <alignment horizontal="left" vertical="top" wrapText="1"/>
    </xf>
    <xf numFmtId="0" fontId="15" fillId="0" borderId="6" xfId="1" applyFont="1" applyBorder="1" applyAlignment="1">
      <alignment horizontal="left" vertical="top" wrapText="1"/>
    </xf>
    <xf numFmtId="0" fontId="15" fillId="0" borderId="5" xfId="1" applyFont="1" applyBorder="1" applyAlignment="1">
      <alignment horizontal="left" vertical="top" wrapText="1"/>
    </xf>
    <xf numFmtId="0" fontId="16" fillId="0" borderId="6" xfId="1" applyFont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Normal="100" workbookViewId="0">
      <selection activeCell="I5" sqref="I5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77</v>
      </c>
    </row>
    <row r="2" spans="1:11" x14ac:dyDescent="0.2">
      <c r="A2" s="1" t="s">
        <v>0</v>
      </c>
      <c r="B2" s="1"/>
    </row>
    <row r="3" spans="1:11" x14ac:dyDescent="0.2">
      <c r="A3" s="1" t="s">
        <v>69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1</v>
      </c>
      <c r="B5" s="4"/>
      <c r="C5" s="4"/>
      <c r="D5" s="4"/>
      <c r="E5" s="4"/>
      <c r="F5" s="4"/>
    </row>
    <row r="6" spans="1:11" ht="12.75" customHeight="1" x14ac:dyDescent="0.2">
      <c r="A6" s="47" t="s">
        <v>2</v>
      </c>
      <c r="B6" s="47" t="s">
        <v>3</v>
      </c>
      <c r="C6" s="49" t="s">
        <v>4</v>
      </c>
      <c r="D6" s="51" t="s">
        <v>5</v>
      </c>
      <c r="E6" s="52"/>
      <c r="F6" s="49" t="s">
        <v>6</v>
      </c>
      <c r="G6" s="59" t="s">
        <v>7</v>
      </c>
      <c r="H6" s="60"/>
      <c r="I6" s="60"/>
      <c r="J6" s="61"/>
      <c r="K6" s="53" t="s">
        <v>8</v>
      </c>
    </row>
    <row r="7" spans="1:11" ht="21.75" customHeight="1" x14ac:dyDescent="0.2">
      <c r="A7" s="48"/>
      <c r="B7" s="48"/>
      <c r="C7" s="50"/>
      <c r="D7" s="5" t="s">
        <v>9</v>
      </c>
      <c r="E7" s="5" t="s">
        <v>10</v>
      </c>
      <c r="F7" s="50"/>
      <c r="G7" s="5">
        <v>2016</v>
      </c>
      <c r="H7" s="5">
        <v>2017</v>
      </c>
      <c r="I7" s="5">
        <v>2018</v>
      </c>
      <c r="J7" s="5">
        <v>2019</v>
      </c>
      <c r="K7" s="54"/>
    </row>
    <row r="8" spans="1:11" x14ac:dyDescent="0.2">
      <c r="A8" s="6" t="s">
        <v>11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16</v>
      </c>
      <c r="G8" s="7" t="s">
        <v>17</v>
      </c>
      <c r="H8" s="8" t="s">
        <v>18</v>
      </c>
      <c r="I8" s="8" t="s">
        <v>19</v>
      </c>
      <c r="J8" s="8" t="s">
        <v>20</v>
      </c>
      <c r="K8" s="8">
        <v>11</v>
      </c>
    </row>
    <row r="9" spans="1:11" x14ac:dyDescent="0.2">
      <c r="A9" s="9"/>
      <c r="B9" s="55" t="s">
        <v>21</v>
      </c>
      <c r="C9" s="56"/>
      <c r="D9" s="56"/>
      <c r="E9" s="57"/>
      <c r="F9" s="10">
        <f>F10+F11</f>
        <v>9896604.3200000003</v>
      </c>
      <c r="G9" s="10">
        <f t="shared" ref="G9:K9" si="0">G10+G11</f>
        <v>5950737.46</v>
      </c>
      <c r="H9" s="10">
        <f t="shared" si="0"/>
        <v>2583110.4199999995</v>
      </c>
      <c r="I9" s="10">
        <f t="shared" si="0"/>
        <v>0</v>
      </c>
      <c r="J9" s="10">
        <f t="shared" si="0"/>
        <v>0</v>
      </c>
      <c r="K9" s="10">
        <f t="shared" si="0"/>
        <v>584111.24</v>
      </c>
    </row>
    <row r="10" spans="1:11" x14ac:dyDescent="0.2">
      <c r="A10" s="11" t="s">
        <v>22</v>
      </c>
      <c r="B10" s="44" t="s">
        <v>23</v>
      </c>
      <c r="C10" s="45"/>
      <c r="D10" s="45"/>
      <c r="E10" s="46"/>
      <c r="F10" s="12">
        <f>F13+F17</f>
        <v>5170119.6399999997</v>
      </c>
      <c r="G10" s="12">
        <f t="shared" ref="G10:K10" si="1">G13+G17</f>
        <v>2603700</v>
      </c>
      <c r="H10" s="12">
        <f t="shared" si="1"/>
        <v>2540503.6399999997</v>
      </c>
      <c r="I10" s="12">
        <f t="shared" si="1"/>
        <v>0</v>
      </c>
      <c r="J10" s="12">
        <f t="shared" si="1"/>
        <v>0</v>
      </c>
      <c r="K10" s="12">
        <f t="shared" si="1"/>
        <v>567484</v>
      </c>
    </row>
    <row r="11" spans="1:11" x14ac:dyDescent="0.2">
      <c r="A11" s="11" t="s">
        <v>24</v>
      </c>
      <c r="B11" s="44" t="s">
        <v>25</v>
      </c>
      <c r="C11" s="45"/>
      <c r="D11" s="45"/>
      <c r="E11" s="46"/>
      <c r="F11" s="12">
        <f>F24</f>
        <v>4726484.68</v>
      </c>
      <c r="G11" s="12">
        <f t="shared" ref="G11:K11" si="2">G24</f>
        <v>3347037.46</v>
      </c>
      <c r="H11" s="12">
        <f t="shared" si="2"/>
        <v>42606.78</v>
      </c>
      <c r="I11" s="12">
        <f t="shared" si="2"/>
        <v>0</v>
      </c>
      <c r="J11" s="12">
        <f t="shared" si="2"/>
        <v>0</v>
      </c>
      <c r="K11" s="12">
        <f t="shared" si="2"/>
        <v>16627.239999999998</v>
      </c>
    </row>
    <row r="12" spans="1:11" ht="51.75" customHeight="1" x14ac:dyDescent="0.2">
      <c r="A12" s="11" t="s">
        <v>26</v>
      </c>
      <c r="B12" s="51" t="s">
        <v>27</v>
      </c>
      <c r="C12" s="58"/>
      <c r="D12" s="58"/>
      <c r="E12" s="52"/>
      <c r="F12" s="10">
        <v>0</v>
      </c>
      <c r="G12" s="10">
        <v>0</v>
      </c>
      <c r="H12" s="10">
        <v>0</v>
      </c>
      <c r="I12" s="10">
        <f t="shared" ref="I12:J12" si="3">I13+I14</f>
        <v>0</v>
      </c>
      <c r="J12" s="10">
        <f t="shared" si="3"/>
        <v>0</v>
      </c>
      <c r="K12" s="10">
        <v>0</v>
      </c>
    </row>
    <row r="13" spans="1:11" x14ac:dyDescent="0.2">
      <c r="A13" s="11" t="s">
        <v>28</v>
      </c>
      <c r="B13" s="44" t="s">
        <v>23</v>
      </c>
      <c r="C13" s="45"/>
      <c r="D13" s="45"/>
      <c r="E13" s="46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29</v>
      </c>
      <c r="B14" s="44" t="s">
        <v>25</v>
      </c>
      <c r="C14" s="45"/>
      <c r="D14" s="45"/>
      <c r="E14" s="46"/>
      <c r="F14" s="12">
        <v>0</v>
      </c>
      <c r="G14" s="12">
        <v>0</v>
      </c>
      <c r="H14" s="12">
        <v>0</v>
      </c>
      <c r="I14" s="12">
        <v>0</v>
      </c>
      <c r="J14" s="12">
        <f t="shared" ref="J14" si="4">J16+J15</f>
        <v>0</v>
      </c>
      <c r="K14" s="12">
        <v>0</v>
      </c>
    </row>
    <row r="15" spans="1:11" ht="27.75" customHeight="1" x14ac:dyDescent="0.2">
      <c r="A15" s="11" t="s">
        <v>30</v>
      </c>
      <c r="B15" s="55" t="s">
        <v>31</v>
      </c>
      <c r="C15" s="56"/>
      <c r="D15" s="56"/>
      <c r="E15" s="57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55" t="s">
        <v>33</v>
      </c>
      <c r="C16" s="56"/>
      <c r="D16" s="56"/>
      <c r="E16" s="57"/>
      <c r="F16" s="10">
        <f t="shared" ref="F16:K16" si="5">F24+F17</f>
        <v>9896604.3200000003</v>
      </c>
      <c r="G16" s="10">
        <f t="shared" si="5"/>
        <v>5950737.46</v>
      </c>
      <c r="H16" s="10">
        <f t="shared" si="5"/>
        <v>2583110.4199999995</v>
      </c>
      <c r="I16" s="10">
        <f t="shared" si="5"/>
        <v>0</v>
      </c>
      <c r="J16" s="10">
        <f t="shared" si="5"/>
        <v>0</v>
      </c>
      <c r="K16" s="10">
        <f t="shared" si="5"/>
        <v>584111.24</v>
      </c>
    </row>
    <row r="17" spans="1:11" ht="14.25" customHeight="1" x14ac:dyDescent="0.2">
      <c r="A17" s="13" t="s">
        <v>34</v>
      </c>
      <c r="B17" s="14" t="s">
        <v>23</v>
      </c>
      <c r="C17" s="15"/>
      <c r="D17" s="15"/>
      <c r="E17" s="16"/>
      <c r="F17" s="17">
        <f>F18+F19+F20+F22</f>
        <v>5170119.6399999997</v>
      </c>
      <c r="G17" s="17">
        <f t="shared" ref="G17:K17" si="6">G18+G19+G20+G22</f>
        <v>2603700</v>
      </c>
      <c r="H17" s="17">
        <f t="shared" si="6"/>
        <v>2540503.6399999997</v>
      </c>
      <c r="I17" s="17">
        <f t="shared" si="6"/>
        <v>0</v>
      </c>
      <c r="J17" s="17">
        <f t="shared" si="6"/>
        <v>0</v>
      </c>
      <c r="K17" s="17">
        <f t="shared" si="6"/>
        <v>567484</v>
      </c>
    </row>
    <row r="18" spans="1:11" ht="36" customHeight="1" x14ac:dyDescent="0.2">
      <c r="A18" s="13" t="s">
        <v>35</v>
      </c>
      <c r="B18" s="33" t="s">
        <v>36</v>
      </c>
      <c r="C18" s="34" t="s">
        <v>37</v>
      </c>
      <c r="D18" s="35">
        <v>2015</v>
      </c>
      <c r="E18" s="36">
        <v>2016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</row>
    <row r="19" spans="1:11" ht="51" customHeight="1" x14ac:dyDescent="0.2">
      <c r="A19" s="13" t="s">
        <v>38</v>
      </c>
      <c r="B19" s="33" t="s">
        <v>39</v>
      </c>
      <c r="C19" s="34" t="s">
        <v>37</v>
      </c>
      <c r="D19" s="35">
        <v>2015</v>
      </c>
      <c r="E19" s="36">
        <v>2016</v>
      </c>
      <c r="F19" s="29">
        <v>100916</v>
      </c>
      <c r="G19" s="29">
        <v>75000</v>
      </c>
      <c r="H19" s="29">
        <v>0</v>
      </c>
      <c r="I19" s="29">
        <v>0</v>
      </c>
      <c r="J19" s="29">
        <v>0</v>
      </c>
      <c r="K19" s="29">
        <v>0</v>
      </c>
    </row>
    <row r="20" spans="1:11" ht="19.5" customHeight="1" x14ac:dyDescent="0.2">
      <c r="A20" s="72" t="s">
        <v>70</v>
      </c>
      <c r="B20" s="33" t="s">
        <v>71</v>
      </c>
      <c r="C20" s="40" t="s">
        <v>76</v>
      </c>
      <c r="D20" s="40">
        <v>2016</v>
      </c>
      <c r="E20" s="42">
        <v>2017</v>
      </c>
      <c r="F20" s="38">
        <v>1510027</v>
      </c>
      <c r="G20" s="38">
        <v>684000</v>
      </c>
      <c r="H20" s="38">
        <v>826027</v>
      </c>
      <c r="I20" s="38">
        <v>0</v>
      </c>
      <c r="J20" s="38">
        <v>0</v>
      </c>
      <c r="K20" s="38">
        <v>567484</v>
      </c>
    </row>
    <row r="21" spans="1:11" ht="17.25" customHeight="1" x14ac:dyDescent="0.2">
      <c r="A21" s="73"/>
      <c r="B21" s="33" t="s">
        <v>74</v>
      </c>
      <c r="C21" s="41"/>
      <c r="D21" s="41"/>
      <c r="E21" s="43"/>
      <c r="F21" s="39"/>
      <c r="G21" s="39"/>
      <c r="H21" s="39"/>
      <c r="I21" s="39"/>
      <c r="J21" s="39"/>
      <c r="K21" s="39"/>
    </row>
    <row r="22" spans="1:11" ht="18.75" customHeight="1" x14ac:dyDescent="0.2">
      <c r="A22" s="72" t="s">
        <v>72</v>
      </c>
      <c r="B22" s="33" t="s">
        <v>73</v>
      </c>
      <c r="C22" s="42" t="s">
        <v>37</v>
      </c>
      <c r="D22" s="42">
        <v>2016</v>
      </c>
      <c r="E22" s="42">
        <v>2017</v>
      </c>
      <c r="F22" s="38">
        <f>1844700+1714476.64</f>
        <v>3559176.6399999997</v>
      </c>
      <c r="G22" s="38">
        <v>1844700</v>
      </c>
      <c r="H22" s="38">
        <v>1714476.64</v>
      </c>
      <c r="I22" s="38">
        <v>0</v>
      </c>
      <c r="J22" s="38">
        <v>0</v>
      </c>
      <c r="K22" s="38">
        <v>0</v>
      </c>
    </row>
    <row r="23" spans="1:11" ht="16.5" customHeight="1" x14ac:dyDescent="0.2">
      <c r="A23" s="73"/>
      <c r="B23" s="33" t="s">
        <v>75</v>
      </c>
      <c r="C23" s="43"/>
      <c r="D23" s="43"/>
      <c r="E23" s="43"/>
      <c r="F23" s="39"/>
      <c r="G23" s="39"/>
      <c r="H23" s="39"/>
      <c r="I23" s="39"/>
      <c r="J23" s="39"/>
      <c r="K23" s="39"/>
    </row>
    <row r="24" spans="1:11" ht="18.75" customHeight="1" x14ac:dyDescent="0.2">
      <c r="A24" s="13" t="s">
        <v>40</v>
      </c>
      <c r="B24" s="14" t="s">
        <v>25</v>
      </c>
      <c r="C24" s="32"/>
      <c r="D24" s="31"/>
      <c r="E24" s="31"/>
      <c r="F24" s="17">
        <f>F27+F25+F26+F29+F31+F33+F35+F37+F39+F41</f>
        <v>4726484.68</v>
      </c>
      <c r="G24" s="17">
        <f t="shared" ref="G24:K24" si="7">G27+G25+G26+G29+G31+G33+G35+G37+G39+G41</f>
        <v>3347037.46</v>
      </c>
      <c r="H24" s="17">
        <f t="shared" si="7"/>
        <v>42606.78</v>
      </c>
      <c r="I24" s="17">
        <f t="shared" si="7"/>
        <v>0</v>
      </c>
      <c r="J24" s="17">
        <f t="shared" si="7"/>
        <v>0</v>
      </c>
      <c r="K24" s="17">
        <f t="shared" si="7"/>
        <v>16627.239999999998</v>
      </c>
    </row>
    <row r="25" spans="1:11" ht="23.25" customHeight="1" x14ac:dyDescent="0.2">
      <c r="A25" s="11" t="s">
        <v>41</v>
      </c>
      <c r="B25" s="18" t="s">
        <v>42</v>
      </c>
      <c r="C25" s="30" t="s">
        <v>37</v>
      </c>
      <c r="D25" s="24">
        <v>2009</v>
      </c>
      <c r="E25" s="24">
        <v>2016</v>
      </c>
      <c r="F25" s="37">
        <f>532742.98-31000</f>
        <v>501742.98</v>
      </c>
      <c r="G25" s="37">
        <f>505158-31000</f>
        <v>474158</v>
      </c>
      <c r="H25" s="37">
        <v>0</v>
      </c>
      <c r="I25" s="37">
        <v>0</v>
      </c>
      <c r="J25" s="37">
        <v>0</v>
      </c>
      <c r="K25" s="37">
        <v>0</v>
      </c>
    </row>
    <row r="26" spans="1:11" ht="23.25" customHeight="1" x14ac:dyDescent="0.2">
      <c r="A26" s="11" t="s">
        <v>43</v>
      </c>
      <c r="B26" s="18" t="s">
        <v>44</v>
      </c>
      <c r="C26" s="30" t="s">
        <v>37</v>
      </c>
      <c r="D26" s="19">
        <v>2009</v>
      </c>
      <c r="E26" s="19">
        <v>2016</v>
      </c>
      <c r="F26" s="20">
        <v>1782242.84</v>
      </c>
      <c r="G26" s="20">
        <v>1720651</v>
      </c>
      <c r="H26" s="20">
        <v>0</v>
      </c>
      <c r="I26" s="20">
        <v>0</v>
      </c>
      <c r="J26" s="20">
        <v>0</v>
      </c>
      <c r="K26" s="20">
        <v>635.69000000000005</v>
      </c>
    </row>
    <row r="27" spans="1:11" ht="22.5" x14ac:dyDescent="0.2">
      <c r="A27" s="66" t="s">
        <v>45</v>
      </c>
      <c r="B27" s="21" t="s">
        <v>46</v>
      </c>
      <c r="C27" s="68" t="s">
        <v>37</v>
      </c>
      <c r="D27" s="70">
        <v>2014</v>
      </c>
      <c r="E27" s="70">
        <v>2016</v>
      </c>
      <c r="F27" s="64">
        <f>1009400.09-6563</f>
        <v>1002837.09</v>
      </c>
      <c r="G27" s="64">
        <f>256152-6563</f>
        <v>249589</v>
      </c>
      <c r="H27" s="64">
        <v>0</v>
      </c>
      <c r="I27" s="64">
        <v>0</v>
      </c>
      <c r="J27" s="64">
        <v>0</v>
      </c>
      <c r="K27" s="64">
        <v>0</v>
      </c>
    </row>
    <row r="28" spans="1:11" x14ac:dyDescent="0.2">
      <c r="A28" s="67"/>
      <c r="B28" s="22" t="s">
        <v>47</v>
      </c>
      <c r="C28" s="69"/>
      <c r="D28" s="71"/>
      <c r="E28" s="71"/>
      <c r="F28" s="65"/>
      <c r="G28" s="65"/>
      <c r="H28" s="65"/>
      <c r="I28" s="65"/>
      <c r="J28" s="65"/>
      <c r="K28" s="65"/>
    </row>
    <row r="29" spans="1:11" ht="38.25" customHeight="1" x14ac:dyDescent="0.2">
      <c r="A29" s="19" t="s">
        <v>48</v>
      </c>
      <c r="B29" s="18" t="s">
        <v>49</v>
      </c>
      <c r="C29" s="68" t="s">
        <v>37</v>
      </c>
      <c r="D29" s="62">
        <v>2016</v>
      </c>
      <c r="E29" s="62">
        <v>2017</v>
      </c>
      <c r="F29" s="38">
        <v>142022.59</v>
      </c>
      <c r="G29" s="38">
        <v>99415.81</v>
      </c>
      <c r="H29" s="38">
        <v>42606.78</v>
      </c>
      <c r="I29" s="38">
        <v>0</v>
      </c>
      <c r="J29" s="38">
        <v>0</v>
      </c>
      <c r="K29" s="38">
        <v>0</v>
      </c>
    </row>
    <row r="30" spans="1:11" x14ac:dyDescent="0.2">
      <c r="A30" s="23"/>
      <c r="B30" s="24" t="s">
        <v>50</v>
      </c>
      <c r="C30" s="69"/>
      <c r="D30" s="63"/>
      <c r="E30" s="63"/>
      <c r="F30" s="39"/>
      <c r="G30" s="39"/>
      <c r="H30" s="39"/>
      <c r="I30" s="39"/>
      <c r="J30" s="39"/>
      <c r="K30" s="39"/>
    </row>
    <row r="31" spans="1:11" ht="33.75" x14ac:dyDescent="0.2">
      <c r="A31" s="74" t="s">
        <v>51</v>
      </c>
      <c r="B31" s="18" t="s">
        <v>65</v>
      </c>
      <c r="C31" s="68" t="s">
        <v>37</v>
      </c>
      <c r="D31" s="62">
        <v>2015</v>
      </c>
      <c r="E31" s="62">
        <v>2016</v>
      </c>
      <c r="F31" s="38">
        <v>50000</v>
      </c>
      <c r="G31" s="38">
        <v>40160</v>
      </c>
      <c r="H31" s="38">
        <v>0</v>
      </c>
      <c r="I31" s="38">
        <v>0</v>
      </c>
      <c r="J31" s="38">
        <v>0</v>
      </c>
      <c r="K31" s="38">
        <v>0</v>
      </c>
    </row>
    <row r="32" spans="1:11" x14ac:dyDescent="0.2">
      <c r="A32" s="74"/>
      <c r="B32" s="18" t="s">
        <v>52</v>
      </c>
      <c r="C32" s="69"/>
      <c r="D32" s="63"/>
      <c r="E32" s="63"/>
      <c r="F32" s="39"/>
      <c r="G32" s="39"/>
      <c r="H32" s="39"/>
      <c r="I32" s="39"/>
      <c r="J32" s="39"/>
      <c r="K32" s="39"/>
    </row>
    <row r="33" spans="1:11" ht="22.5" x14ac:dyDescent="0.2">
      <c r="A33" s="62" t="s">
        <v>53</v>
      </c>
      <c r="B33" s="18" t="s">
        <v>54</v>
      </c>
      <c r="C33" s="68" t="s">
        <v>37</v>
      </c>
      <c r="D33" s="62">
        <v>2010</v>
      </c>
      <c r="E33" s="62">
        <v>2016</v>
      </c>
      <c r="F33" s="38">
        <v>13489</v>
      </c>
      <c r="G33" s="38">
        <v>5500</v>
      </c>
      <c r="H33" s="38">
        <v>0</v>
      </c>
      <c r="I33" s="38">
        <v>0</v>
      </c>
      <c r="J33" s="38">
        <v>0</v>
      </c>
      <c r="K33" s="38">
        <v>0</v>
      </c>
    </row>
    <row r="34" spans="1:11" x14ac:dyDescent="0.2">
      <c r="A34" s="63"/>
      <c r="B34" s="24" t="s">
        <v>57</v>
      </c>
      <c r="C34" s="69"/>
      <c r="D34" s="63"/>
      <c r="E34" s="63"/>
      <c r="F34" s="39"/>
      <c r="G34" s="39"/>
      <c r="H34" s="39"/>
      <c r="I34" s="39"/>
      <c r="J34" s="39"/>
      <c r="K34" s="39"/>
    </row>
    <row r="35" spans="1:11" ht="45" x14ac:dyDescent="0.2">
      <c r="A35" s="62" t="s">
        <v>55</v>
      </c>
      <c r="B35" s="25" t="s">
        <v>56</v>
      </c>
      <c r="C35" s="68" t="s">
        <v>37</v>
      </c>
      <c r="D35" s="62">
        <v>2015</v>
      </c>
      <c r="E35" s="62">
        <v>2016</v>
      </c>
      <c r="F35" s="38">
        <v>402483.49</v>
      </c>
      <c r="G35" s="38">
        <v>100000</v>
      </c>
      <c r="H35" s="38">
        <v>0</v>
      </c>
      <c r="I35" s="38">
        <v>0</v>
      </c>
      <c r="J35" s="38">
        <v>0</v>
      </c>
      <c r="K35" s="38">
        <v>2404.91</v>
      </c>
    </row>
    <row r="36" spans="1:11" x14ac:dyDescent="0.2">
      <c r="A36" s="63"/>
      <c r="B36" s="24" t="s">
        <v>58</v>
      </c>
      <c r="C36" s="69"/>
      <c r="D36" s="63"/>
      <c r="E36" s="63"/>
      <c r="F36" s="39"/>
      <c r="G36" s="39"/>
      <c r="H36" s="39"/>
      <c r="I36" s="39"/>
      <c r="J36" s="39"/>
      <c r="K36" s="39"/>
    </row>
    <row r="37" spans="1:11" ht="22.5" x14ac:dyDescent="0.2">
      <c r="A37" s="62" t="s">
        <v>59</v>
      </c>
      <c r="B37" s="26" t="s">
        <v>60</v>
      </c>
      <c r="C37" s="68" t="s">
        <v>37</v>
      </c>
      <c r="D37" s="62">
        <v>2015</v>
      </c>
      <c r="E37" s="62">
        <v>2016</v>
      </c>
      <c r="F37" s="38">
        <v>51666.69</v>
      </c>
      <c r="G37" s="38">
        <v>20000</v>
      </c>
      <c r="H37" s="38">
        <v>0</v>
      </c>
      <c r="I37" s="38">
        <v>0</v>
      </c>
      <c r="J37" s="38">
        <v>0</v>
      </c>
      <c r="K37" s="38">
        <v>13586.64</v>
      </c>
    </row>
    <row r="38" spans="1:11" x14ac:dyDescent="0.2">
      <c r="A38" s="63"/>
      <c r="B38" s="24" t="s">
        <v>61</v>
      </c>
      <c r="C38" s="69"/>
      <c r="D38" s="63"/>
      <c r="E38" s="63"/>
      <c r="F38" s="39"/>
      <c r="G38" s="39"/>
      <c r="H38" s="39"/>
      <c r="I38" s="39"/>
      <c r="J38" s="39"/>
      <c r="K38" s="39"/>
    </row>
    <row r="39" spans="1:11" ht="22.5" x14ac:dyDescent="0.2">
      <c r="A39" s="62" t="s">
        <v>62</v>
      </c>
      <c r="B39" s="27" t="s">
        <v>63</v>
      </c>
      <c r="C39" s="68" t="s">
        <v>37</v>
      </c>
      <c r="D39" s="62">
        <v>2015</v>
      </c>
      <c r="E39" s="62">
        <v>2016</v>
      </c>
      <c r="F39" s="38">
        <v>600000</v>
      </c>
      <c r="G39" s="38">
        <v>500000</v>
      </c>
      <c r="H39" s="38">
        <v>0</v>
      </c>
      <c r="I39" s="38">
        <v>0</v>
      </c>
      <c r="J39" s="38">
        <v>0</v>
      </c>
      <c r="K39" s="38">
        <v>0</v>
      </c>
    </row>
    <row r="40" spans="1:11" x14ac:dyDescent="0.2">
      <c r="A40" s="63"/>
      <c r="B40" s="24" t="s">
        <v>64</v>
      </c>
      <c r="C40" s="69"/>
      <c r="D40" s="63"/>
      <c r="E40" s="63"/>
      <c r="F40" s="39"/>
      <c r="G40" s="39"/>
      <c r="H40" s="39"/>
      <c r="I40" s="39"/>
      <c r="J40" s="39"/>
      <c r="K40" s="39"/>
    </row>
    <row r="41" spans="1:11" ht="22.5" x14ac:dyDescent="0.2">
      <c r="A41" s="74" t="s">
        <v>66</v>
      </c>
      <c r="B41" s="28" t="s">
        <v>67</v>
      </c>
      <c r="C41" s="75" t="s">
        <v>37</v>
      </c>
      <c r="D41" s="74">
        <v>2015</v>
      </c>
      <c r="E41" s="74">
        <v>2016</v>
      </c>
      <c r="F41" s="38">
        <v>180000</v>
      </c>
      <c r="G41" s="38">
        <v>137563.65</v>
      </c>
      <c r="H41" s="38">
        <v>0</v>
      </c>
      <c r="I41" s="38">
        <v>0</v>
      </c>
      <c r="J41" s="38">
        <v>0</v>
      </c>
      <c r="K41" s="38">
        <v>0</v>
      </c>
    </row>
    <row r="42" spans="1:11" x14ac:dyDescent="0.2">
      <c r="A42" s="74"/>
      <c r="B42" s="24" t="s">
        <v>68</v>
      </c>
      <c r="C42" s="75"/>
      <c r="D42" s="74"/>
      <c r="E42" s="74"/>
      <c r="F42" s="39"/>
      <c r="G42" s="39"/>
      <c r="H42" s="39"/>
      <c r="I42" s="39"/>
      <c r="J42" s="39"/>
      <c r="K42" s="39"/>
    </row>
  </sheetData>
  <mergeCells count="114">
    <mergeCell ref="A41:A42"/>
    <mergeCell ref="F41:F42"/>
    <mergeCell ref="G41:G42"/>
    <mergeCell ref="H41:H42"/>
    <mergeCell ref="I41:I42"/>
    <mergeCell ref="J41:J42"/>
    <mergeCell ref="K41:K42"/>
    <mergeCell ref="J39:J40"/>
    <mergeCell ref="K39:K40"/>
    <mergeCell ref="E39:E40"/>
    <mergeCell ref="F39:F40"/>
    <mergeCell ref="G39:G40"/>
    <mergeCell ref="H39:H40"/>
    <mergeCell ref="I39:I40"/>
    <mergeCell ref="C41:C42"/>
    <mergeCell ref="D41:D42"/>
    <mergeCell ref="E41:E42"/>
    <mergeCell ref="J35:J36"/>
    <mergeCell ref="K35:K36"/>
    <mergeCell ref="D37:D38"/>
    <mergeCell ref="E37:E38"/>
    <mergeCell ref="F37:F38"/>
    <mergeCell ref="G37:G38"/>
    <mergeCell ref="H37:H38"/>
    <mergeCell ref="I37:I38"/>
    <mergeCell ref="J37:J38"/>
    <mergeCell ref="K37:K38"/>
    <mergeCell ref="E35:E36"/>
    <mergeCell ref="F35:F36"/>
    <mergeCell ref="G35:G36"/>
    <mergeCell ref="H35:H36"/>
    <mergeCell ref="I35:I36"/>
    <mergeCell ref="E33:E34"/>
    <mergeCell ref="F33:F34"/>
    <mergeCell ref="G33:G34"/>
    <mergeCell ref="H33:H34"/>
    <mergeCell ref="I29:I30"/>
    <mergeCell ref="I33:I34"/>
    <mergeCell ref="C39:C40"/>
    <mergeCell ref="A39:A40"/>
    <mergeCell ref="D39:D40"/>
    <mergeCell ref="A33:A34"/>
    <mergeCell ref="C33:C34"/>
    <mergeCell ref="D33:D34"/>
    <mergeCell ref="C35:C36"/>
    <mergeCell ref="C37:C38"/>
    <mergeCell ref="A35:A36"/>
    <mergeCell ref="D35:D36"/>
    <mergeCell ref="A37:A38"/>
    <mergeCell ref="C29:C30"/>
    <mergeCell ref="D29:D30"/>
    <mergeCell ref="E29:E30"/>
    <mergeCell ref="F29:F30"/>
    <mergeCell ref="A31:A32"/>
    <mergeCell ref="C31:C32"/>
    <mergeCell ref="D31:D32"/>
    <mergeCell ref="J33:J34"/>
    <mergeCell ref="K33:K34"/>
    <mergeCell ref="I31:I32"/>
    <mergeCell ref="J31:J32"/>
    <mergeCell ref="K31:K32"/>
    <mergeCell ref="J29:J30"/>
    <mergeCell ref="K29:K30"/>
    <mergeCell ref="G31:G32"/>
    <mergeCell ref="H31:H32"/>
    <mergeCell ref="H29:H30"/>
    <mergeCell ref="G29:G30"/>
    <mergeCell ref="E31:E32"/>
    <mergeCell ref="F31:F32"/>
    <mergeCell ref="K27:K28"/>
    <mergeCell ref="B14:E14"/>
    <mergeCell ref="B15:E15"/>
    <mergeCell ref="B16:E16"/>
    <mergeCell ref="A27:A28"/>
    <mergeCell ref="C27:C28"/>
    <mergeCell ref="D27:D28"/>
    <mergeCell ref="E27:E28"/>
    <mergeCell ref="F27:F28"/>
    <mergeCell ref="G27:G28"/>
    <mergeCell ref="H27:H28"/>
    <mergeCell ref="I27:I28"/>
    <mergeCell ref="J27:J28"/>
    <mergeCell ref="A20:A21"/>
    <mergeCell ref="A22:A23"/>
    <mergeCell ref="F20:F21"/>
    <mergeCell ref="H22:H23"/>
    <mergeCell ref="I22:I23"/>
    <mergeCell ref="J22:J23"/>
    <mergeCell ref="K22:K23"/>
    <mergeCell ref="D22:D23"/>
    <mergeCell ref="E22:E23"/>
    <mergeCell ref="B13:E13"/>
    <mergeCell ref="A6:A7"/>
    <mergeCell ref="B6:B7"/>
    <mergeCell ref="C6:C7"/>
    <mergeCell ref="D6:E6"/>
    <mergeCell ref="K6:K7"/>
    <mergeCell ref="B9:E9"/>
    <mergeCell ref="B10:E10"/>
    <mergeCell ref="B11:E11"/>
    <mergeCell ref="B12:E12"/>
    <mergeCell ref="F6:F7"/>
    <mergeCell ref="G6:J6"/>
    <mergeCell ref="J20:J21"/>
    <mergeCell ref="K20:K21"/>
    <mergeCell ref="C20:C21"/>
    <mergeCell ref="D20:D21"/>
    <mergeCell ref="E20:E21"/>
    <mergeCell ref="F22:F23"/>
    <mergeCell ref="G22:G23"/>
    <mergeCell ref="C22:C23"/>
    <mergeCell ref="G20:G21"/>
    <mergeCell ref="H20:H21"/>
    <mergeCell ref="I20:I21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2016-09-22T08:18:14Z</cp:lastPrinted>
  <dcterms:created xsi:type="dcterms:W3CDTF">2016-02-11T05:44:01Z</dcterms:created>
  <dcterms:modified xsi:type="dcterms:W3CDTF">2016-09-22T08:18:29Z</dcterms:modified>
</cp:coreProperties>
</file>