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activeTab="2"/>
  </bookViews>
  <sheets>
    <sheet name="Zał. nr 1" sheetId="25" r:id="rId1"/>
    <sheet name="Zał. nr 2" sheetId="26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Zał. Nr 1 Przedsięwzięcia " sheetId="20" r:id="rId11"/>
    <sheet name="Tabela nr 1." sheetId="24" r:id="rId12"/>
    <sheet name="Tabela Nr 2" sheetId="17" r:id="rId13"/>
  </sheets>
  <definedNames>
    <definedName name="_xlnm._FilterDatabase" localSheetId="10" hidden="1">'Zał. Nr 1 Przedsięwzięcia '!$A$7:$IQ$142</definedName>
    <definedName name="Excel_BuiltIn_Print_Titles_2" localSheetId="11">#REF!</definedName>
    <definedName name="Excel_BuiltIn_Print_Titles_2" localSheetId="12">#REF!</definedName>
    <definedName name="Excel_BuiltIn_Print_Titles_2" localSheetId="10">#REF!</definedName>
    <definedName name="Excel_BuiltIn_Print_Titles_2">#REF!</definedName>
    <definedName name="Excel_BuiltIn_Print_Titles_2_1" localSheetId="11">#REF!</definedName>
    <definedName name="Excel_BuiltIn_Print_Titles_2_1" localSheetId="12">#REF!</definedName>
    <definedName name="Excel_BuiltIn_Print_Titles_2_1" localSheetId="10">#REF!</definedName>
    <definedName name="Excel_BuiltIn_Print_Titles_2_1">#REF!</definedName>
    <definedName name="Excel_BuiltIn_Print_Titles_2_1_1" localSheetId="12">#REF!</definedName>
    <definedName name="Excel_BuiltIn_Print_Titles_2_1_1">#REF!</definedName>
    <definedName name="Excel_BuiltIn_Print_Titles_3_1" localSheetId="12">#REF!</definedName>
    <definedName name="Excel_BuiltIn_Print_Titles_3_1">#REF!</definedName>
    <definedName name="Excel_BuiltIn_Print_Titles_3_1_1" localSheetId="11">#REF!</definedName>
    <definedName name="Excel_BuiltIn_Print_Titles_3_1_1" localSheetId="12">#REF!</definedName>
    <definedName name="Excel_BuiltIn_Print_Titles_3_1_1" localSheetId="10">#REF!</definedName>
    <definedName name="Excel_BuiltIn_Print_Titles_3_1_1">#REF!</definedName>
    <definedName name="Excel_BuiltIn_Print_Titles_5" localSheetId="11">#REF!</definedName>
    <definedName name="Excel_BuiltIn_Print_Titles_5" localSheetId="12">#REF!</definedName>
    <definedName name="Excel_BuiltIn_Print_Titles_5" localSheetId="10">#REF!</definedName>
    <definedName name="Excel_BuiltIn_Print_Titles_5">#REF!</definedName>
    <definedName name="Excel_BuiltIn_Print_Titles_5_1" localSheetId="12">#REF!</definedName>
    <definedName name="Excel_BuiltIn_Print_Titles_5_1">#REF!</definedName>
    <definedName name="Excel_BuiltIn_Print_Titles_6" localSheetId="11">#REF!</definedName>
    <definedName name="Excel_BuiltIn_Print_Titles_6" localSheetId="12">#REF!</definedName>
    <definedName name="Excel_BuiltIn_Print_Titles_6" localSheetId="10">#REF!</definedName>
    <definedName name="Excel_BuiltIn_Print_Titles_6">#REF!</definedName>
    <definedName name="Excel_BuiltIn_Print_Titles_6_1" localSheetId="12">#REF!</definedName>
    <definedName name="Excel_BuiltIn_Print_Titles_6_1">#REF!</definedName>
    <definedName name="Excel_BuiltIn_Print_Titles_8" localSheetId="11">#REF!</definedName>
    <definedName name="Excel_BuiltIn_Print_Titles_8" localSheetId="12">#REF!</definedName>
    <definedName name="Excel_BuiltIn_Print_Titles_8" localSheetId="10">#REF!</definedName>
    <definedName name="Excel_BuiltIn_Print_Titles_8">#REF!</definedName>
    <definedName name="Excel_BuiltIn_Print_Titles_8_1" localSheetId="12">#REF!</definedName>
    <definedName name="Excel_BuiltIn_Print_Titles_8_1">#REF!</definedName>
    <definedName name="_xlnm.Print_Titles" localSheetId="11">'Tabela nr 1.'!$3:$3</definedName>
    <definedName name="_xlnm.Print_Titles" localSheetId="6">'zał nr 7'!$7:$7</definedName>
    <definedName name="_xlnm.Print_Titles" localSheetId="0">'Zał. nr 1'!$3:$3</definedName>
    <definedName name="_xlnm.Print_Titles" localSheetId="10">'Zał. Nr 1 Przedsięwzięcia '!$7:$7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G21" i="2" l="1"/>
  <c r="F21" i="2"/>
  <c r="I20" i="2"/>
  <c r="I21" i="2"/>
  <c r="I19" i="2"/>
  <c r="I12" i="2"/>
  <c r="C96" i="24" l="1"/>
  <c r="D92" i="24"/>
  <c r="D85" i="24"/>
  <c r="D78" i="24"/>
  <c r="D73" i="24"/>
  <c r="D67" i="24"/>
  <c r="D59" i="24"/>
  <c r="D54" i="24"/>
  <c r="D51" i="24"/>
  <c r="D47" i="24"/>
  <c r="D44" i="24"/>
  <c r="D36" i="24"/>
  <c r="D31" i="24"/>
  <c r="D26" i="24"/>
  <c r="D18" i="24"/>
  <c r="D13" i="24"/>
  <c r="D9" i="24"/>
  <c r="D4" i="24"/>
  <c r="D96" i="24" l="1"/>
  <c r="E57" i="5"/>
  <c r="E56" i="5" s="1"/>
  <c r="E51" i="5"/>
  <c r="E50" i="5" s="1"/>
  <c r="E24" i="5"/>
  <c r="E22" i="5"/>
  <c r="F147" i="20" l="1"/>
  <c r="F148" i="20"/>
  <c r="E74" i="5"/>
  <c r="E73" i="5" s="1"/>
  <c r="E72" i="5" s="1"/>
  <c r="E69" i="5"/>
  <c r="E68" i="5" s="1"/>
  <c r="E67" i="5" s="1"/>
  <c r="E66" i="5" l="1"/>
  <c r="E71" i="5"/>
  <c r="E77" i="5" l="1"/>
  <c r="I15" i="2" l="1"/>
  <c r="I11" i="2" l="1"/>
  <c r="I10" i="2"/>
  <c r="I14" i="2" l="1"/>
  <c r="E26" i="17" l="1"/>
  <c r="E25" i="17"/>
  <c r="E21" i="17"/>
  <c r="E27" i="17"/>
  <c r="F140" i="20"/>
  <c r="F126" i="20" s="1"/>
  <c r="F125" i="20" s="1"/>
  <c r="F127" i="20"/>
  <c r="F116" i="20"/>
  <c r="F99" i="20"/>
  <c r="F96" i="20"/>
  <c r="F93" i="20"/>
  <c r="F92" i="20" s="1"/>
  <c r="F90" i="20"/>
  <c r="F88" i="20"/>
  <c r="F84" i="20"/>
  <c r="F77" i="20"/>
  <c r="F64" i="20"/>
  <c r="F60" i="20"/>
  <c r="F57" i="20"/>
  <c r="F54" i="20"/>
  <c r="F49" i="20"/>
  <c r="F44" i="20"/>
  <c r="F40" i="20"/>
  <c r="F39" i="20" s="1"/>
  <c r="F38" i="20" s="1"/>
  <c r="F36" i="20"/>
  <c r="F32" i="20"/>
  <c r="F25" i="20"/>
  <c r="F17" i="20"/>
  <c r="F16" i="20" s="1"/>
  <c r="F15" i="20" s="1"/>
  <c r="F12" i="20"/>
  <c r="F10" i="20"/>
  <c r="E16" i="7"/>
  <c r="G18" i="6"/>
  <c r="F18" i="6"/>
  <c r="D18" i="6"/>
  <c r="F8" i="4"/>
  <c r="E8" i="4"/>
  <c r="F9" i="4"/>
  <c r="E9" i="4"/>
  <c r="F12" i="4"/>
  <c r="E12" i="4"/>
  <c r="F42" i="3"/>
  <c r="E42" i="3"/>
  <c r="I16" i="2"/>
  <c r="I17" i="2"/>
  <c r="I18" i="2"/>
  <c r="I9" i="2"/>
  <c r="I8" i="2"/>
  <c r="I13" i="2"/>
  <c r="F53" i="20" l="1"/>
  <c r="F95" i="20"/>
  <c r="F9" i="20"/>
  <c r="F8" i="20" s="1"/>
  <c r="F31" i="20"/>
  <c r="F30" i="20" s="1"/>
  <c r="F43" i="20"/>
  <c r="F42" i="20" s="1"/>
  <c r="F52" i="20"/>
  <c r="E23" i="17"/>
  <c r="F145" i="20" l="1"/>
  <c r="E19" i="3"/>
  <c r="E22" i="17" l="1"/>
  <c r="E16" i="17"/>
  <c r="E14" i="17" s="1"/>
  <c r="E13" i="17" s="1"/>
  <c r="E7" i="17"/>
  <c r="E6" i="17" s="1"/>
  <c r="E10" i="17" s="1"/>
  <c r="E31" i="17" l="1"/>
  <c r="E19" i="5" l="1"/>
  <c r="E18" i="5" s="1"/>
  <c r="E37" i="5"/>
  <c r="E36" i="5" s="1"/>
  <c r="E35" i="5" s="1"/>
  <c r="E28" i="5" l="1"/>
  <c r="E60" i="5"/>
  <c r="E26" i="5"/>
  <c r="E21" i="5" s="1"/>
  <c r="F9" i="3" l="1"/>
  <c r="G29" i="8" l="1"/>
  <c r="G26" i="8"/>
  <c r="G23" i="8"/>
  <c r="G22" i="8" s="1"/>
  <c r="G15" i="8"/>
  <c r="G14" i="8" s="1"/>
  <c r="G17" i="8" s="1"/>
  <c r="E28" i="7"/>
  <c r="E26" i="7"/>
  <c r="E23" i="7"/>
  <c r="E19" i="7"/>
  <c r="E10" i="7"/>
  <c r="E9" i="7" s="1"/>
  <c r="E12" i="7" s="1"/>
  <c r="I21" i="6"/>
  <c r="H21" i="6"/>
  <c r="G21" i="6"/>
  <c r="F21" i="6"/>
  <c r="D21" i="6"/>
  <c r="E59" i="5"/>
  <c r="E54" i="5"/>
  <c r="E53" i="5" s="1"/>
  <c r="E46" i="5" s="1"/>
  <c r="E48" i="5"/>
  <c r="E47" i="5" s="1"/>
  <c r="E44" i="5"/>
  <c r="E42" i="5"/>
  <c r="E33" i="5"/>
  <c r="E31" i="5"/>
  <c r="E15" i="5"/>
  <c r="E13" i="5"/>
  <c r="E11" i="5"/>
  <c r="F25" i="4"/>
  <c r="E25" i="4"/>
  <c r="F22" i="4"/>
  <c r="E22" i="4"/>
  <c r="F19" i="4"/>
  <c r="E19" i="4"/>
  <c r="F16" i="4"/>
  <c r="E16" i="4"/>
  <c r="F45" i="3"/>
  <c r="E45" i="3"/>
  <c r="F39" i="3"/>
  <c r="E39" i="3"/>
  <c r="F25" i="3"/>
  <c r="E25" i="3"/>
  <c r="F19" i="3"/>
  <c r="F18" i="3" s="1"/>
  <c r="E18" i="3"/>
  <c r="E9" i="3"/>
  <c r="E8" i="3" s="1"/>
  <c r="E23" i="1"/>
  <c r="D23" i="1"/>
  <c r="F24" i="3" l="1"/>
  <c r="E24" i="3"/>
  <c r="E48" i="3" s="1"/>
  <c r="D24" i="1"/>
  <c r="F15" i="4"/>
  <c r="F38" i="4" s="1"/>
  <c r="G25" i="8"/>
  <c r="G40" i="8" s="1"/>
  <c r="E15" i="7"/>
  <c r="E30" i="7" s="1"/>
  <c r="E41" i="5"/>
  <c r="E40" i="5" s="1"/>
  <c r="E30" i="5"/>
  <c r="E17" i="5" s="1"/>
  <c r="E8" i="5" s="1"/>
  <c r="E10" i="5"/>
  <c r="E9" i="5" s="1"/>
  <c r="E15" i="4"/>
  <c r="E38" i="4" s="1"/>
  <c r="F8" i="3"/>
  <c r="E39" i="5" l="1"/>
  <c r="F48" i="3"/>
  <c r="E62" i="5" l="1"/>
</calcChain>
</file>

<file path=xl/sharedStrings.xml><?xml version="1.0" encoding="utf-8"?>
<sst xmlns="http://schemas.openxmlformats.org/spreadsheetml/2006/main" count="2498" uniqueCount="1023">
  <si>
    <t>PLAN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</si>
  <si>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</si>
  <si>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</si>
  <si>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</si>
  <si>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</si>
  <si>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</si>
  <si>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</si>
  <si>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</si>
  <si>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</si>
  <si>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</si>
  <si>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</si>
  <si>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</si>
  <si>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</si>
  <si>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</si>
  <si>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</si>
  <si>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</si>
  <si>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</si>
  <si>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</si>
  <si>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</si>
  <si>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</si>
  <si>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</si>
  <si>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5.</t>
  </si>
  <si>
    <t>900</t>
  </si>
  <si>
    <t>w tym:</t>
  </si>
  <si>
    <t>6.</t>
  </si>
  <si>
    <t>7.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</si>
  <si>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</si>
  <si>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</si>
  <si>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</si>
  <si>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</si>
  <si>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</si>
  <si>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</si>
  <si>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</si>
  <si>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</si>
  <si>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</si>
  <si>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</si>
  <si>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</si>
  <si>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</si>
  <si>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</si>
  <si>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</si>
  <si>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</si>
  <si>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</si>
  <si>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</si>
  <si>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</si>
  <si>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</si>
  <si>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</si>
  <si>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</si>
  <si>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</si>
  <si>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</si>
  <si>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</si>
  <si>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</si>
  <si>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</si>
  <si>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</si>
  <si>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</si>
  <si>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</si>
  <si>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</si>
  <si>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</si>
  <si>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</si>
  <si>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</si>
  <si>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</si>
  <si>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</si>
  <si>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</si>
  <si>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</si>
  <si>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</si>
  <si>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</si>
  <si>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</si>
  <si>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</si>
  <si>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</si>
  <si>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</si>
  <si>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</si>
  <si>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</si>
  <si>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</si>
  <si>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</si>
  <si>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</si>
  <si>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</si>
  <si>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</si>
  <si>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</si>
  <si>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</si>
  <si>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</si>
  <si>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</si>
  <si>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</si>
  <si>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</si>
  <si>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</si>
  <si>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</si>
  <si>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</si>
  <si>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</si>
  <si>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</si>
  <si>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</si>
  <si>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</si>
  <si>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</si>
  <si>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</si>
  <si>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</si>
  <si>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</si>
  <si>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</si>
  <si>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</si>
  <si>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</si>
  <si>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</si>
  <si>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</si>
  <si>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</si>
  <si>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</si>
  <si>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</si>
  <si>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</si>
  <si>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</si>
  <si>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</si>
  <si>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</si>
  <si>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</si>
  <si>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</si>
  <si>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</si>
  <si>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</si>
  <si>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</si>
  <si>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</si>
  <si>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</si>
  <si>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</si>
  <si>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</si>
  <si>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</si>
  <si>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</si>
  <si>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</si>
  <si>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</si>
  <si>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</si>
  <si>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</si>
  <si>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</si>
  <si>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</si>
  <si>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</si>
  <si>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Komendy wojewódzkie Policji</t>
  </si>
  <si>
    <t>Wpłaty jednostek na fundusz celowy</t>
  </si>
  <si>
    <t>Zwalczanie narkomanii</t>
  </si>
  <si>
    <t>Wynagrodzenia bezosobowe</t>
  </si>
  <si>
    <t>Sołectwo</t>
  </si>
  <si>
    <t>Drogi publiczne gminne</t>
  </si>
  <si>
    <t>Budziszewko</t>
  </si>
  <si>
    <t>Garbatka</t>
  </si>
  <si>
    <t>Karolewo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</si>
  <si>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</si>
  <si>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</si>
  <si>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</si>
  <si>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</si>
  <si>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</si>
  <si>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</si>
  <si>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</si>
  <si>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</si>
  <si>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</si>
  <si>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Laskowo</t>
  </si>
  <si>
    <t>Ochotnicze straże pożarne</t>
  </si>
  <si>
    <t>Słomowo</t>
  </si>
  <si>
    <t>Jaracz</t>
  </si>
  <si>
    <t>Pielęgnacja zieleni na terenie sołectwa</t>
  </si>
  <si>
    <t>Boguniewo</t>
  </si>
  <si>
    <t>Utrzymanie, wyposażenie świetlicy</t>
  </si>
  <si>
    <t>Nienawiszcz</t>
  </si>
  <si>
    <t>Tarnowo</t>
  </si>
  <si>
    <t>Utrzymanie boiska sportowego</t>
  </si>
  <si>
    <t>Razem:</t>
  </si>
  <si>
    <t>Wsparcie działalności OSP</t>
  </si>
  <si>
    <t>Remont strażnicy OSP</t>
  </si>
  <si>
    <t>754</t>
  </si>
  <si>
    <t>6060</t>
  </si>
  <si>
    <t>801</t>
  </si>
  <si>
    <t>921</t>
  </si>
  <si>
    <t>92109</t>
  </si>
  <si>
    <t xml:space="preserve">Transport i łączność </t>
  </si>
  <si>
    <t>4210</t>
  </si>
  <si>
    <t>4300</t>
  </si>
  <si>
    <t>Równanie dróg gruntowych</t>
  </si>
  <si>
    <t xml:space="preserve">Bezpieczeństwo publiczne i ochrona przeciwpożarowa </t>
  </si>
  <si>
    <t>75412</t>
  </si>
  <si>
    <t>80195</t>
  </si>
  <si>
    <t>90004</t>
  </si>
  <si>
    <t xml:space="preserve">Pielęgnacja zieleni </t>
  </si>
  <si>
    <t xml:space="preserve">Zakup wyposażenia do sali wiejskiej </t>
  </si>
  <si>
    <t>Zakup wyposażenia do świetlicy wiejskiej</t>
  </si>
  <si>
    <t>Zakup materiałów i wyposażenia świetlicy</t>
  </si>
  <si>
    <t>4260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</si>
  <si>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</si>
  <si>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</si>
  <si>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</si>
  <si>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</si>
  <si>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</si>
  <si>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</si>
  <si>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</si>
  <si>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</si>
  <si>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</si>
  <si>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 xml:space="preserve">Organizacja imprez o charakterze kulturalnym i  sportowym </t>
  </si>
  <si>
    <t>Organizacja imprez kulturalnych i festynów rodzinnych</t>
  </si>
  <si>
    <t>Organizacja imprez kulturalnych i społecznych</t>
  </si>
  <si>
    <t>Organizowanie imprez kulturalno – sportowych</t>
  </si>
  <si>
    <t>926</t>
  </si>
  <si>
    <t>Kultura fizyczna</t>
  </si>
  <si>
    <t>92695</t>
  </si>
  <si>
    <t>Prace pielęgnacyjne na stadionie sportowym Gościejewo</t>
  </si>
  <si>
    <t>Pielęgnacja boiska sportowego oraz organizacja rozgrywek GLPN</t>
  </si>
  <si>
    <t>Utrzymanie boisk wiejskich</t>
  </si>
  <si>
    <t xml:space="preserve">Prace pielęgnacyjne na boisku sportowym </t>
  </si>
  <si>
    <t xml:space="preserve">                                                                   Rady Miejskiej w Rogoźnie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</si>
  <si>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</si>
  <si>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</si>
  <si>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</si>
  <si>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</si>
  <si>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</si>
  <si>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Organizacja imprez o charakterze kulturalnym i sportowym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</si>
  <si>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</si>
  <si>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</si>
  <si>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</si>
  <si>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</si>
  <si>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</si>
  <si>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</si>
  <si>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</si>
  <si>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</si>
  <si>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15.</t>
  </si>
  <si>
    <t>16.</t>
  </si>
  <si>
    <t>17.</t>
  </si>
  <si>
    <t>Utrzymanie i pielęgnacja wiejskich terenów zielonych</t>
  </si>
  <si>
    <t>Dotacje celowe otrzymane z budżetu państwa na realizację własnych zadań bieżących gmin (związków gmin)</t>
  </si>
  <si>
    <t>Dotacja przedmiotowa</t>
  </si>
  <si>
    <t>Gospodfarka mieszkaniowa</t>
  </si>
  <si>
    <t>Dotacja przedmiotowa z budżetu dla samorządowego zakładu budżetowego</t>
  </si>
  <si>
    <t>Zakład gospodarki mieszkaniowej</t>
  </si>
  <si>
    <t>Transport i łaczność</t>
  </si>
  <si>
    <t>Lokalny transport zbiorowy</t>
  </si>
  <si>
    <t>Utrzymanie zieleni i ogródka jordanowskiego</t>
  </si>
  <si>
    <t>Zakup kosy spalinowej</t>
  </si>
  <si>
    <t>Utrzymanie boiska i placu zabaw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</si>
  <si>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</si>
  <si>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</si>
  <si>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</si>
  <si>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</si>
  <si>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</si>
  <si>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Zakup energii elektrycznej, gazu, wody</t>
  </si>
  <si>
    <t>Utrzymanie świetlicy wiejskiej</t>
  </si>
  <si>
    <t>Zakup energii elektrycznej i wody</t>
  </si>
  <si>
    <t>Wydatki inwestycyjne jednostek budżetowych</t>
  </si>
  <si>
    <t xml:space="preserve">Pielęgnacja zieleni przy świetlicy i boisku sportowym </t>
  </si>
  <si>
    <t xml:space="preserve"> Rady Miejskiej w Rogoźnie</t>
  </si>
  <si>
    <t>dotacja przedmiotowa</t>
  </si>
  <si>
    <t xml:space="preserve">                                                                   Tabela Nr 2 do uzasadnienia</t>
  </si>
  <si>
    <t>0490</t>
  </si>
  <si>
    <t>Wpływy z innych lokalnych opłat pobiernaych przez jednostki samorządu terytorialnego na podstawie odrębnych ustaw</t>
  </si>
  <si>
    <t>przesyłki pocztowe</t>
  </si>
  <si>
    <t>Dodatkowe wynagrodzenie roczne</t>
  </si>
  <si>
    <t>aktualizacja  dwóch systemów oprogramowania</t>
  </si>
  <si>
    <t xml:space="preserve">OGÓŁEM </t>
  </si>
  <si>
    <t>Urzędy gmin (miast na prawach powiatu)</t>
  </si>
  <si>
    <t>Składki na ubezpieczenie społeczne</t>
  </si>
  <si>
    <t>obsługa systemu - odbiór odpadów</t>
  </si>
  <si>
    <t>Dotacja celowa z budżetu na finansowanie lub dofinansowanie zadań zleconych do realizacji pozostałym jednostkom niezaliczanym do sektora finansów publicznych</t>
  </si>
  <si>
    <t>01095</t>
  </si>
  <si>
    <t>75416</t>
  </si>
  <si>
    <t>Dodatki mieszkaniowe</t>
  </si>
  <si>
    <t>Zakup nieruchomości zabudowanej, położonej w Rogoźnie - działki nr 1508/2; 1512/3</t>
  </si>
  <si>
    <t>Zakup średniego samochodu ratowniczo-gaśniczego z napedem 4x4 dla OSP Parkowo</t>
  </si>
  <si>
    <t>6230</t>
  </si>
  <si>
    <t>WYKAZ WYDATKÓW MAJĄTKOWYCH GMINY UJĘTYCH W PLANIE BUDŻETU NA ROK 2015</t>
  </si>
  <si>
    <t xml:space="preserve">Źródła finansowania
w 2015 roku / Dochody własne/ 
</t>
  </si>
  <si>
    <t>Planowane środki finansowe na 2015 rok</t>
  </si>
  <si>
    <t>Plan przychodów na 2015</t>
  </si>
  <si>
    <t>Plan rozchodów na 2015</t>
  </si>
  <si>
    <t xml:space="preserve">Plan dochodów i wydatków związanych z realizacją zadań  z zakresu administracji rządowej 
i innych zadań zleconych gminie ustawami na 2015 rok </t>
  </si>
  <si>
    <t xml:space="preserve">Plan dochodów i wydatków związanych z realizacją zadań własnych na 2015 rok </t>
  </si>
  <si>
    <t>Oddziały przedszkole przy szkołach podstawowych</t>
  </si>
  <si>
    <t>ZESTAWIENIE PLANOWANYCH KWOT DOTACJI W 2015 ROKU</t>
  </si>
  <si>
    <t>PLAN PRZYCHODÓW I KOSZTÓW ZAKŁADU BUDŻETOWEGO GMINY ROGOŹNO NA 2015 ROK</t>
  </si>
  <si>
    <t>Plan dochodów i wydatków z opłat i kar za korzystanie
 ze środowiska na  2015 rok</t>
  </si>
  <si>
    <t>NA 2015 ROK</t>
  </si>
  <si>
    <t>Przedsięwzięcia w ramach funduszu sołeckiego na 2015 rok</t>
  </si>
  <si>
    <t>Plan na dzień 
01.01.2015</t>
  </si>
  <si>
    <t>Poprawa estetyki terenu przy Amfiteatrze wraz z zagospodarowaniem miejsca rekreacji i sportu</t>
  </si>
  <si>
    <t>Program "Wielkoposka Odnowa wsi" - stworzenie terenu rekreacyjno-wypoczynkowego</t>
  </si>
  <si>
    <t>Zakup projektu nowego amfiteatru i przygotowanie dokumentacji</t>
  </si>
  <si>
    <t xml:space="preserve">Zakup paliwa do równania dróg na terenie sołectwai ich odśnieżania
</t>
  </si>
  <si>
    <t>Zakup przystanku autobusowego</t>
  </si>
  <si>
    <t>Zakup tablic kierunkowych z numeracja posesji</t>
  </si>
  <si>
    <t xml:space="preserve">Utwardzenie drogi Moksz i drogi Brzozowej </t>
  </si>
  <si>
    <t>Zakup kruszywa w celu utwardzenia drogi</t>
  </si>
  <si>
    <t>1) Zakup barierek na łuku drogi - 1.000 zł
2) Zabezpieczenie  szamba - 500 zł</t>
  </si>
  <si>
    <t>Utwardzenie dróg</t>
  </si>
  <si>
    <t>Budowa przystanków autobusowych</t>
  </si>
  <si>
    <t xml:space="preserve">Równanie dróg gruntowych - 2.000 zł
</t>
  </si>
  <si>
    <t>1) Remont strażnicy OSP - 7.243,07 zł,
2) Zakup drabiny i przedłużacza - 860 zł</t>
  </si>
  <si>
    <t>Zakup materiałów i wyposażenia do świetlicy</t>
  </si>
  <si>
    <t>1) Utrzymanie porządku, czystości w świetlicy wiejskiej, wokół świetlicy na placu zabaw – 500 zł 
2)Zakup wyposażenia świetlicy - 5.500 zł
3) Materiały do wykonania chodnika przy bud.gospodarczym oraz remont elewacji zewnętrznej - 1.677,64 zł</t>
  </si>
  <si>
    <t xml:space="preserve">Wyposażenie świetlicy wiejskiej - 1.100 zł
</t>
  </si>
  <si>
    <t>1) Zakup wyposażenia kuchni - 2.000 zł
2) Zakup sprzętu RTV na potrzeby świetlicy - 2.000 zł,
3) Zakup kosy spalinowej - 2.000 z, 
4) Remont pomieszczen po sklepie - 1800 zl</t>
  </si>
  <si>
    <t>Utrzymanie, wyposażenie świetlicy (zakup mat.na postawienie szopki, paliwo )</t>
  </si>
  <si>
    <t xml:space="preserve">1) Doposażenie świetlicy - 6.500 zł 
2) Zakup opału - 2.000 zł </t>
  </si>
  <si>
    <t>Zakup garażu na sprzęt przy świetlicy</t>
  </si>
  <si>
    <t>Organizacja imprez kulturalnych i rozrywkowych</t>
  </si>
  <si>
    <t>1) Organizacja imprez kulturalno – sportowych - 2.000 zł,
2) Wsparcie Zespołu Gościnianka IV Majowa Biesiada - 1.500 zł</t>
  </si>
  <si>
    <t>1) Organizacja imprez kulturalnych – 1.000 zł 
 2) Zakup materiałow na utwardzenie terenu przy wiacie Muszelka - 4.330,55 zl</t>
  </si>
  <si>
    <t>Organizacja imprez okolicznościowych</t>
  </si>
  <si>
    <t>1) Organizacja imprez o charakterze kulturalnym i  sportowym - 1.400 zł 
2) Urządzenie Centrum Integracji - 8.000 zł</t>
  </si>
  <si>
    <t>Organizowanie festynów, pikników rodzinnych</t>
  </si>
  <si>
    <t xml:space="preserve">1) Organizacja imprez o charakterze kulturalnym i  sportowym - 900 zł
2) Urządzenie Centrum Intergacji - 1.200 zł </t>
  </si>
  <si>
    <t>1) Utrzymanie boiska i urządzeń sportowych - 2.870,29
2) Zakup materiału na ogrodzenie boiska sportowego - 10.000 zł</t>
  </si>
  <si>
    <t xml:space="preserve">Utrzymanie murawy na boisku sportowym i zakup kosy spalinowej </t>
  </si>
  <si>
    <t>Organizacja imprez sportowych, dbanie o boiska sportowe i place zabaw dla dzieci i młodzieży</t>
  </si>
  <si>
    <t>Zakup materiałów dla GLPN</t>
  </si>
  <si>
    <t>Poprawa estetyki boiska</t>
  </si>
  <si>
    <t xml:space="preserve">Planowane dochody i wydatki  z tytułu opłat za gospodarowanie odpadami komunalnymi  w 2015 roku </t>
  </si>
  <si>
    <t>Liczba mieszkańców
na dzień 30.06.2014r.</t>
  </si>
  <si>
    <t>Budowa ośrodka rekreacji i sportu we wsi Owczegłowy w ramach "Wielkopolska Odnowa Wsi" (fundusz sołecki 6.000 zl)</t>
  </si>
  <si>
    <t>Wykonanie dokumentacji technicznej budowy amfiteatru w Parkowie w ramach "Wielkopolska Odnowa Wsi" (fundusz sołecki 8.000 zł)</t>
  </si>
  <si>
    <t>Zakup narzędzia do odzyskiwania danych po awarii</t>
  </si>
  <si>
    <t>750</t>
  </si>
  <si>
    <t>75023</t>
  </si>
  <si>
    <t>Zakup oznakowanego samochodu slużbowego dla Straży Miejskiej</t>
  </si>
  <si>
    <t>Przebudowa chodników przy ul. Kotlarskiej - Kościuszi przy drodze wojewódzkiej nr 241 w Rogoźnie (pomoc finansowa)</t>
  </si>
  <si>
    <t>60013</t>
  </si>
  <si>
    <t>6300</t>
  </si>
  <si>
    <t>Urząd Miejski w Rogoźnie 
Wqykonawca zostanie wyłoniony w drodze zamówień publicznych
Termin realizacji: 2014</t>
  </si>
  <si>
    <t>Urząd Miejski w Rogoźnie 
Umowa kuna została podpisana w dniu 16 lipca 2014 roku z Powiatem obornickim
Termin realizacji: 2014-2016</t>
  </si>
  <si>
    <t>90015</t>
  </si>
  <si>
    <t>Urząd Miejski w Rogoźnie 
Wykonawca zostanie wyłoniony w drodze zamówień publicznych
Termin realizacji: 2014</t>
  </si>
  <si>
    <t>Rozbudowa budynku remizy  OSP Owieczki - etap I</t>
  </si>
  <si>
    <t>Budowa oświetlenia w miejscowości Parkowo- Jaracz</t>
  </si>
  <si>
    <t>Utrzymanie boiska i urządzeń spotowych</t>
  </si>
  <si>
    <t>Zakup materiałów na ogrodzenie boiska</t>
  </si>
  <si>
    <t>Zakup paliwa do równania dróg i odśnieżania na terenie sołectwa</t>
  </si>
  <si>
    <t>Zakup energii i materiałów do wyposażenia świetlicy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</si>
  <si>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</si>
  <si>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</si>
  <si>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</si>
  <si>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Prace pielęgnacyjne na boisku sportowym i poprawa jego estetyki</t>
  </si>
  <si>
    <t>Zakup artykułów edukacyjnych dla Przedszkola w Parkowie</t>
  </si>
  <si>
    <t>Utrzymanie porządku, czystości świetlicy, terenu przy świetlicy</t>
  </si>
  <si>
    <t>Utrzymanie murawy na boisku sportowym i zakup kosy spalinowej</t>
  </si>
  <si>
    <t>Wyposażenie świetlicy wiejskiej</t>
  </si>
  <si>
    <t>Zakup tablic kierunkowych z numerami posesji</t>
  </si>
  <si>
    <t>Zakup wyposażenia kuchni</t>
  </si>
  <si>
    <t>Zakup sprzętu RTV na potrzeby swietlicy</t>
  </si>
  <si>
    <t>Remont pomieszczeń po sklepie</t>
  </si>
  <si>
    <t>Zakup energii i wyposażenia do świetlicy</t>
  </si>
  <si>
    <t>Zakup materiałów na utwardzenie terenu przy wiacie Muszelka</t>
  </si>
  <si>
    <t>Wielkopolska Odnowa Wsi - stworzenie terenu rekreacyjno-wypoczynkowego</t>
  </si>
  <si>
    <t>Utrzymanie świetlicy wiejskiej, zakup wyposażenia</t>
  </si>
  <si>
    <t>Zakup energii, wyposażenia i środków czystości do swietlicy</t>
  </si>
  <si>
    <t>Zakup projektu nowego Amfiteatru i przygotowanie dokumentacji</t>
  </si>
  <si>
    <t>Utwardzenie drogi Moksz i drogi Brzozowej</t>
  </si>
  <si>
    <t>Wsparcie działalności Biblioteki Publicznej w Parkowie</t>
  </si>
  <si>
    <t>Remont strażnicy OSP Pruśce</t>
  </si>
  <si>
    <t>Zakup przedłużacza i drabiny</t>
  </si>
  <si>
    <t>Wynagrodzenie dla wykonanwcy wiaty na wyposażenie i narzędzia</t>
  </si>
  <si>
    <t>Zakup energii i wyposażenie do świetlicy wiejskiej</t>
  </si>
  <si>
    <t xml:space="preserve">Organizacja imprez kulturalnych i społecznych </t>
  </si>
  <si>
    <t>Prace pielęgnacyjne na boisku sportowym</t>
  </si>
  <si>
    <t>Zakup barierek na łuku drogi</t>
  </si>
  <si>
    <t>Zabezpieczenie szamba</t>
  </si>
  <si>
    <t>Wsporcie działalności OSP</t>
  </si>
  <si>
    <t>Zakup wyposażenia i materiałów do świetlicy</t>
  </si>
  <si>
    <t>Organizacja imprez kulturalno -sportowych</t>
  </si>
  <si>
    <t>Pielęgnacja zieleni przy świetlicy i boisku sportowym</t>
  </si>
  <si>
    <t>Doposażenie świetlicy i zakup opału</t>
  </si>
  <si>
    <t>Urządzenie Centrum Intergacji</t>
  </si>
  <si>
    <t>Szkoły podstawowe</t>
  </si>
  <si>
    <t>Oddziały przedszkolne w szkołach podstawowych</t>
  </si>
  <si>
    <t>Drogi publiczne wojewódzkie</t>
  </si>
  <si>
    <t>4360</t>
  </si>
  <si>
    <t>Dotacja celowa z budżetu na finansowanie lub dofinansowanie zadań zleconych do realizacji stowarzyszeniom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</si>
  <si>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</si>
  <si>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</si>
  <si>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ROZCHODÓW ZWIĄZANY Z ROZDYSPONOWANIEM</t>
  </si>
  <si>
    <t xml:space="preserve"> NADWYŻKI BUDŻETOWEJ W 2015 ROKU</t>
  </si>
  <si>
    <t>Aktualizacja projektu przebudowy ul. Fabrycznej w Rogoźnie wraz z infrastrukturą towarzyszącą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</si>
  <si>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</si>
  <si>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</si>
  <si>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</si>
  <si>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Plan
</t>
  </si>
  <si>
    <t>przedsięwzięcia bieżące</t>
  </si>
  <si>
    <t>przedsięwzięcia majątkowe</t>
  </si>
  <si>
    <t>WYDATKI NA PRZEDSIĘWIĘCIA W RAMACH FUNDUSZU SOŁECKIEGO 
W 2015 ROKU</t>
  </si>
  <si>
    <t>Zakup wyposażenia (artykuły edukacyjne) dla Przedszkola w Parkowie</t>
  </si>
  <si>
    <t>Wynagrodzenie dla wykonawcy wiaty na wyposażenie i narzędzia</t>
  </si>
  <si>
    <t>1) Zakup wyposażenie i środków czystości do świetlicy - 4.000 zł
2) Zakup garażu na sprzęt przy świetlicy - 2.000 zł</t>
  </si>
  <si>
    <t>Zakup kruszywa i utwardzenie dróg gminnych</t>
  </si>
  <si>
    <t>Urząd Miejski w Rogoźnie 
Wykonawca: zostanie wyłoniony w drodze zamówień publicznych
Termin realizacji: 2015</t>
  </si>
  <si>
    <t>Urząd Miejski w Rogoźnie 
Termin realizacji: 2015</t>
  </si>
  <si>
    <t>Urząd Miejski w Rogoźnie 
Zostanie podpisana umowa dofinasowania z OSP
Termin realizacji: 2015</t>
  </si>
  <si>
    <t>Urząd Miejski w Rogoźnie 
Wykonawca: zostanie wyłoniony w drodze zamównień publicznych
Termin realizacji: 2015</t>
  </si>
  <si>
    <t>Urząd Miejski w Rogoźnie
Umowa o pomocy finansowej zostanie podpisana z Województwem wielkopolskim 
Termin realizacji: 2015</t>
  </si>
  <si>
    <t>Aktualizacja dokuentacji budowy drogi 272520P w miejscowości Gosciejewo</t>
  </si>
  <si>
    <t>Budowa oświetlenia za boiskiem ORLIK - 1 lampa</t>
  </si>
  <si>
    <t>Wykonanie dokumentacji technicznej budowy oświtlenia przy ulicach Werbla i Szarych Szeregów</t>
  </si>
  <si>
    <t>z dnia 21 stycznia 2015 roku</t>
  </si>
  <si>
    <t>z dnia 21 styvznia 2015 roku</t>
  </si>
  <si>
    <t xml:space="preserve">                         z dnia 21 stycznia 2015 roku</t>
  </si>
  <si>
    <t xml:space="preserve">                                                                   z dnia 21 stycznia 2015 roku</t>
  </si>
  <si>
    <t>Opłaty z tytułu zakupu usług telekomunikacyjnych</t>
  </si>
  <si>
    <t>Załącznik Nr 1 do Uchwały Nr V/35/2015
Rady Miejskiej w Rogoźnie
z dnia 21 stycznia 2015 roku</t>
  </si>
  <si>
    <t>Wartość</t>
  </si>
  <si>
    <t>20 500,00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</si>
  <si>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</si>
  <si>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</si>
  <si>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</si>
  <si>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</si>
  <si>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</si>
  <si>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</si>
  <si>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Transport i łączność</t>
  </si>
  <si>
    <t>7 000,00</t>
  </si>
  <si>
    <t>Wpływy z innych lokalnych opłat pobieranych przez jednostki samorządu terytorialnego na podstawie odrębnych ustaw</t>
  </si>
  <si>
    <t>700</t>
  </si>
  <si>
    <t>Gospodarka mieszkaniowa</t>
  </si>
  <si>
    <t>1 978 900,00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</si>
  <si>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</si>
  <si>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</si>
  <si>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</si>
  <si>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</si>
  <si>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</si>
  <si>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</si>
  <si>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</si>
  <si>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</si>
  <si>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</si>
  <si>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</si>
  <si>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</si>
  <si>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</si>
  <si>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</si>
  <si>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</si>
  <si>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</si>
  <si>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</si>
  <si>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</si>
  <si>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</si>
  <si>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</si>
  <si>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</si>
  <si>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</si>
  <si>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129 143,00</t>
  </si>
  <si>
    <t>75011</t>
  </si>
  <si>
    <t>126 943,00</t>
  </si>
  <si>
    <t>2010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</si>
  <si>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</si>
  <si>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</si>
  <si>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</si>
  <si>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</si>
  <si>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</si>
  <si>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</si>
  <si>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</si>
  <si>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</si>
  <si>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</si>
  <si>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2 949,00</t>
  </si>
  <si>
    <t>75101</t>
  </si>
  <si>
    <t>Urzędy naczelnych organów władzy państwowej, kontroli i ochrony prawa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</si>
  <si>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</si>
  <si>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</si>
  <si>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</si>
  <si>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</si>
  <si>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</si>
  <si>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</si>
  <si>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</si>
  <si>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</si>
  <si>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</si>
  <si>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</si>
  <si>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</si>
  <si>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</si>
  <si>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</si>
  <si>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</si>
  <si>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</si>
  <si>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</si>
  <si>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</si>
  <si>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</si>
  <si>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</si>
  <si>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</si>
  <si>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</si>
  <si>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</si>
  <si>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</si>
  <si>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</si>
  <si>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</si>
  <si>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</si>
  <si>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</si>
  <si>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</si>
  <si>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</si>
  <si>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</si>
  <si>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</si>
  <si>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</si>
  <si>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</si>
  <si>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</si>
  <si>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</si>
  <si>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</si>
  <si>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</si>
  <si>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</si>
  <si>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</si>
  <si>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</si>
  <si>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</si>
  <si>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</si>
  <si>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</si>
  <si>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</si>
  <si>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</si>
  <si>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</si>
  <si>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</si>
  <si>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</si>
  <si>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</si>
  <si>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</si>
  <si>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</si>
  <si>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</si>
  <si>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</si>
  <si>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</si>
  <si>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</si>
  <si>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</si>
  <si>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</si>
  <si>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</si>
  <si>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</si>
  <si>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</si>
  <si>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</si>
  <si>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</si>
  <si>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</si>
  <si>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</si>
  <si>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</si>
  <si>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</si>
  <si>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</si>
  <si>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</si>
  <si>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16 610 450,73</t>
  </si>
  <si>
    <t>75801</t>
  </si>
  <si>
    <t>Część oświatowa subwencji ogólnej dla jednostek samorządu terytorialnego</t>
  </si>
  <si>
    <t>12 869 113,00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</si>
  <si>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</si>
  <si>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</si>
  <si>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</si>
  <si>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</si>
  <si>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</si>
  <si>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</si>
  <si>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</si>
  <si>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</si>
  <si>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</si>
  <si>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</si>
  <si>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</si>
  <si>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</si>
  <si>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</si>
  <si>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1 491 394,00</t>
  </si>
  <si>
    <t>80101</t>
  </si>
  <si>
    <t>18 549,00</t>
  </si>
  <si>
    <t>80103</t>
  </si>
  <si>
    <t>243 432,00</t>
  </si>
  <si>
    <t>2030</t>
  </si>
  <si>
    <t>80104</t>
  </si>
  <si>
    <t xml:space="preserve">Przedszkola </t>
  </si>
  <si>
    <t>886 813,00</t>
  </si>
  <si>
    <t>117 000,00</t>
  </si>
  <si>
    <t>4 275,00</t>
  </si>
  <si>
    <t>268 000,00</t>
  </si>
  <si>
    <t>4 400,00</t>
  </si>
  <si>
    <t>483 138,00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</si>
  <si>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</si>
  <si>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</si>
  <si>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</si>
  <si>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</si>
  <si>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3 600,00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</si>
  <si>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</si>
  <si>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</si>
  <si>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</si>
  <si>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</si>
  <si>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</si>
  <si>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</si>
  <si>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</si>
  <si>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</si>
  <si>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6 176 460,00</t>
  </si>
  <si>
    <t>85212</t>
  </si>
  <si>
    <t>Świadczenia rodzinne, świadczenia z funduszu alimentacyjneego oraz składki na ubezpieczenia emerytalne i rentowe z ubezpieczenia społecznego</t>
  </si>
  <si>
    <t>5 708 359,00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</si>
  <si>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</si>
  <si>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</si>
  <si>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5 638 219,00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</si>
  <si>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</si>
  <si>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</si>
  <si>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</si>
  <si>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</si>
  <si>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</si>
  <si>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</si>
  <si>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</si>
  <si>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</si>
  <si>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29 946,00</t>
  </si>
  <si>
    <t>13 705,00</t>
  </si>
  <si>
    <t>16 191,00</t>
  </si>
  <si>
    <t>50,00</t>
  </si>
  <si>
    <t>85214</t>
  </si>
  <si>
    <t>89 522,00</t>
  </si>
  <si>
    <t>85216</t>
  </si>
  <si>
    <t>151 537,00</t>
  </si>
  <si>
    <t>151 037,00</t>
  </si>
  <si>
    <t>500,00</t>
  </si>
  <si>
    <t>85219</t>
  </si>
  <si>
    <t>130 044,00</t>
  </si>
  <si>
    <t>85228</t>
  </si>
  <si>
    <t>67 052,00</t>
  </si>
  <si>
    <t>31 000,00</t>
  </si>
  <si>
    <t>35 927,00</t>
  </si>
  <si>
    <t>125,00</t>
  </si>
  <si>
    <t>1 785 000,00</t>
  </si>
  <si>
    <t>90002</t>
  </si>
  <si>
    <t>1 560 000,00</t>
  </si>
  <si>
    <t>1 557 000,00</t>
  </si>
  <si>
    <t>3 000,00</t>
  </si>
  <si>
    <t>90019</t>
  </si>
  <si>
    <t>225 000,00</t>
  </si>
  <si>
    <t>48 922 573,73</t>
  </si>
  <si>
    <t>Plan dochodów Gminy Rogoźno na 2015 rok</t>
  </si>
  <si>
    <t>Plan wydatków Gminy Rogoźno na 2015 rok</t>
  </si>
  <si>
    <t>Załącznik Nr 2 do Uchwały Nr V/35/2015
Rady Miejskiej w Rogoźnie
z dnia 21 stycznia 2015 roku</t>
  </si>
  <si>
    <t>75 122,54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</si>
  <si>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</si>
  <si>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</si>
  <si>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</si>
  <si>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</si>
  <si>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</si>
  <si>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</si>
  <si>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</si>
  <si>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</si>
  <si>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36 122,54</t>
  </si>
  <si>
    <t>3 122,54</t>
  </si>
  <si>
    <t>32 000,00</t>
  </si>
  <si>
    <t>520,00</t>
  </si>
  <si>
    <t>14 000,00</t>
  </si>
  <si>
    <t>2 480,00</t>
  </si>
  <si>
    <t>1 118 390,00</t>
  </si>
  <si>
    <t>60004</t>
  </si>
  <si>
    <t>220 000,00</t>
  </si>
  <si>
    <t>Dotacje celowe przekazane gminie na zadania bieżące realizowane na podstawie porozumień (umów) między jednostkami samorządu terytorialnego</t>
  </si>
  <si>
    <t>200 000,00</t>
  </si>
  <si>
    <t>Dotacja celowa na pomoc finansową udzielaną między jednostkami samorządu terytorialnego na dofinansowanie własnych zadań inwestycyjnych i zakupów inwestycyjnych</t>
  </si>
  <si>
    <t>698 390,00</t>
  </si>
  <si>
    <t>142 400,00</t>
  </si>
  <si>
    <t>4270</t>
  </si>
  <si>
    <t>100 000,00</t>
  </si>
  <si>
    <t>414 000,00</t>
  </si>
  <si>
    <t>17 270,00</t>
  </si>
  <si>
    <t>24 720,00</t>
  </si>
  <si>
    <t>630</t>
  </si>
  <si>
    <t>Turystyka</t>
  </si>
  <si>
    <t>15 000,00</t>
  </si>
  <si>
    <t>63095</t>
  </si>
  <si>
    <t>2 035 593,82</t>
  </si>
  <si>
    <t>70001</t>
  </si>
  <si>
    <t>Zakłady gospodarki mieszkaniowej</t>
  </si>
  <si>
    <t>427 343,82</t>
  </si>
  <si>
    <t>2650</t>
  </si>
  <si>
    <t>1 608 250,00</t>
  </si>
  <si>
    <t>50 000,00</t>
  </si>
  <si>
    <t>122 000,00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</si>
  <si>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</si>
  <si>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</si>
  <si>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</si>
  <si>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</si>
  <si>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</si>
  <si>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</si>
  <si>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</si>
  <si>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</si>
  <si>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</si>
  <si>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</si>
  <si>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</si>
  <si>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</si>
  <si>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</si>
  <si>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</si>
  <si>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</si>
  <si>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Koszty postępowania sądowego i prokuratorskiego</t>
  </si>
  <si>
    <t>Wydatki na zakupy inwestycyjne jednostek budżetowych</t>
  </si>
  <si>
    <t>780 000,00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</si>
  <si>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</si>
  <si>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</si>
  <si>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</si>
  <si>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</si>
  <si>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</si>
  <si>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</si>
  <si>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71035</t>
  </si>
  <si>
    <t>Cmentarze</t>
  </si>
  <si>
    <t>4 205 379,56</t>
  </si>
  <si>
    <t>4010</t>
  </si>
  <si>
    <t>92 726,08</t>
  </si>
  <si>
    <t>4040</t>
  </si>
  <si>
    <t>7 429,27</t>
  </si>
  <si>
    <t>17 216,70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</si>
  <si>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</si>
  <si>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</si>
  <si>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</si>
  <si>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</si>
  <si>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</si>
  <si>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</si>
  <si>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</si>
  <si>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</si>
  <si>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</si>
  <si>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</si>
  <si>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</si>
  <si>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</si>
  <si>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</si>
  <si>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</si>
  <si>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</si>
  <si>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3 608 839,32</t>
  </si>
  <si>
    <t>3020</t>
  </si>
  <si>
    <t>Wydatki osobowe niezaliczone do wynagrodzeń</t>
  </si>
  <si>
    <t>2 272 302,93</t>
  </si>
  <si>
    <t>176 750,57</t>
  </si>
  <si>
    <t>411 992,21</t>
  </si>
  <si>
    <t>45 819,86</t>
  </si>
  <si>
    <t>4140</t>
  </si>
  <si>
    <t>Wpłaty na Państwowy Fundusz Rehabilitacji Osób Niepełnosprawnych</t>
  </si>
  <si>
    <t>12 000,00</t>
  </si>
  <si>
    <t>89 509,75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</si>
  <si>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</si>
  <si>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</si>
  <si>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</si>
  <si>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</si>
  <si>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</si>
  <si>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</si>
  <si>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</si>
  <si>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</si>
  <si>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</si>
  <si>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143 500,00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</si>
  <si>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</si>
  <si>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</si>
  <si>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</si>
  <si>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</si>
  <si>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</si>
  <si>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</si>
  <si>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</si>
  <si>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</si>
  <si>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</si>
  <si>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</si>
  <si>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</si>
  <si>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</si>
  <si>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</si>
  <si>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128 500,00</t>
  </si>
  <si>
    <t>92 820,00</t>
  </si>
  <si>
    <t>4100</t>
  </si>
  <si>
    <t>Wynagrodzenia agencyjno-prowizyjne</t>
  </si>
  <si>
    <t>35 000,00</t>
  </si>
  <si>
    <t>680,00</t>
  </si>
  <si>
    <t>2 464,90</t>
  </si>
  <si>
    <t>423,71</t>
  </si>
  <si>
    <t>60,39</t>
  </si>
  <si>
    <t>827 454,97</t>
  </si>
  <si>
    <t>75404</t>
  </si>
  <si>
    <t>3000</t>
  </si>
  <si>
    <t>Wpłaty jednostek na państwowy fundusz celowy</t>
  </si>
  <si>
    <t>709 354,97</t>
  </si>
  <si>
    <t>2820</t>
  </si>
  <si>
    <t>4 674,30</t>
  </si>
  <si>
    <t>605,60</t>
  </si>
  <si>
    <t>27 192,00</t>
  </si>
  <si>
    <t>132 103,07</t>
  </si>
  <si>
    <t>41 500,00</t>
  </si>
  <si>
    <t>23 000,00</t>
  </si>
  <si>
    <t>Dotacje celowe z budżetu na finansowanie lub dofinansowanie kosztów realizacji inwestycji i zakupów inwestycyjnych jednostek nie zaliczanych do sektora finansów publicznych</t>
  </si>
  <si>
    <t>284 280,00</t>
  </si>
  <si>
    <t>75414</t>
  </si>
  <si>
    <t>Obrona cywilna</t>
  </si>
  <si>
    <t>Straż gminna (miejska)</t>
  </si>
  <si>
    <t>94 100,00</t>
  </si>
  <si>
    <t>1 600,00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</si>
  <si>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</si>
  <si>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</si>
  <si>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</si>
  <si>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</si>
  <si>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</si>
  <si>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</si>
  <si>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</si>
  <si>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</si>
  <si>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</si>
  <si>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</si>
  <si>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</si>
  <si>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</si>
  <si>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</si>
  <si>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22 784 763,00</t>
  </si>
  <si>
    <t>9 905 641,00</t>
  </si>
  <si>
    <t>2 800,00</t>
  </si>
  <si>
    <t>304 931,00</t>
  </si>
  <si>
    <t>3240</t>
  </si>
  <si>
    <t>Stypendia dla uczniów</t>
  </si>
  <si>
    <t>5 900,00</t>
  </si>
  <si>
    <t>6 338 753,00</t>
  </si>
  <si>
    <t>499 600,00</t>
  </si>
  <si>
    <t>1 216 152,00</t>
  </si>
  <si>
    <t>165 185,00</t>
  </si>
  <si>
    <t>46 282,00</t>
  </si>
  <si>
    <t>282 988,00</t>
  </si>
  <si>
    <t>1 400,00</t>
  </si>
  <si>
    <t>22 990,00</t>
  </si>
  <si>
    <t>409 490,00</t>
  </si>
  <si>
    <t>14 640,00</t>
  </si>
  <si>
    <t>174 798,00</t>
  </si>
  <si>
    <t>24 000,00</t>
  </si>
  <si>
    <t>9 400,00</t>
  </si>
  <si>
    <t>5 110,00</t>
  </si>
  <si>
    <t>360 297,00</t>
  </si>
  <si>
    <t>925,00</t>
  </si>
  <si>
    <t>888 829,00</t>
  </si>
  <si>
    <t>22 164,00</t>
  </si>
  <si>
    <t>574 334,00</t>
  </si>
  <si>
    <t>49 900,00</t>
  </si>
  <si>
    <t>111 083,00</t>
  </si>
  <si>
    <t>15 436,00</t>
  </si>
  <si>
    <t>31 200,00</t>
  </si>
  <si>
    <t>6 610,00</t>
  </si>
  <si>
    <t>20 530,00</t>
  </si>
  <si>
    <t>900,00</t>
  </si>
  <si>
    <t>650,00</t>
  </si>
  <si>
    <t>10 550,00</t>
  </si>
  <si>
    <t>700,00</t>
  </si>
  <si>
    <t>41 172,00</t>
  </si>
  <si>
    <t>4 767 428,00</t>
  </si>
  <si>
    <t>82 000,00</t>
  </si>
  <si>
    <t>2540</t>
  </si>
  <si>
    <t>1 355 096,00</t>
  </si>
  <si>
    <t>64 861,00</t>
  </si>
  <si>
    <t>1 878 712,00</t>
  </si>
  <si>
    <t>152 000,00</t>
  </si>
  <si>
    <t>351 466,00</t>
  </si>
  <si>
    <t>46 521,00</t>
  </si>
  <si>
    <t>5 500,00</t>
  </si>
  <si>
    <t>89 922,00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</si>
  <si>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</si>
  <si>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</si>
  <si>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</si>
  <si>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</si>
  <si>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</si>
  <si>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</si>
  <si>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</si>
  <si>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3 500,00</t>
  </si>
  <si>
    <t>1 150,00</t>
  </si>
  <si>
    <t>110 331,00</t>
  </si>
  <si>
    <t>355,00</t>
  </si>
  <si>
    <t>4 868 908,00</t>
  </si>
  <si>
    <t>2320</t>
  </si>
  <si>
    <t>Dotacje celowe przekazane dla powiatu na zadania bieżące realizowane na podstawie porozumień (umów) między jednostkami samorządu terytorialnego</t>
  </si>
  <si>
    <t>1 253 564,00</t>
  </si>
  <si>
    <t>643 000,00</t>
  </si>
  <si>
    <t>110 900,00</t>
  </si>
  <si>
    <t>1 841 815,00</t>
  </si>
  <si>
    <t>166 100,00</t>
  </si>
  <si>
    <t>357 438,00</t>
  </si>
  <si>
    <t>47 490,00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</si>
  <si>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</si>
  <si>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</si>
  <si>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</si>
  <si>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</si>
  <si>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</si>
  <si>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</si>
  <si>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</si>
  <si>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</si>
  <si>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</si>
  <si>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</si>
  <si>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</si>
  <si>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</si>
  <si>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</si>
  <si>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</si>
  <si>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</si>
  <si>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</si>
  <si>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</si>
  <si>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</si>
  <si>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</si>
  <si>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</si>
  <si>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</si>
  <si>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</si>
  <si>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</si>
  <si>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</si>
  <si>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</si>
  <si>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</si>
  <si>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</si>
  <si>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</si>
  <si>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87 180,00</t>
  </si>
  <si>
    <t>67 180,00</t>
  </si>
  <si>
    <t>691 629,00</t>
  </si>
  <si>
    <t>258 847,00</t>
  </si>
  <si>
    <t>21 000,00</t>
  </si>
  <si>
    <t>48 106,00</t>
  </si>
  <si>
    <t>5 297,00</t>
  </si>
  <si>
    <t>321 000,00</t>
  </si>
  <si>
    <t>3 300,00</t>
  </si>
  <si>
    <t>10 579,00</t>
  </si>
  <si>
    <t>157 737,00</t>
  </si>
  <si>
    <t>200,00</t>
  </si>
  <si>
    <t>157 537,00</t>
  </si>
  <si>
    <t>851</t>
  </si>
  <si>
    <t>277 000,00</t>
  </si>
  <si>
    <t>85153</t>
  </si>
  <si>
    <t>3 800,00</t>
  </si>
  <si>
    <t>85154</t>
  </si>
  <si>
    <t>270 000,00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</si>
  <si>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</si>
  <si>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38 000,00</t>
  </si>
  <si>
    <t>3 420,00</t>
  </si>
  <si>
    <t>150,00</t>
  </si>
  <si>
    <t>120 140,00</t>
  </si>
  <si>
    <t>30 070,00</t>
  </si>
  <si>
    <t>21 280,00</t>
  </si>
  <si>
    <t>45 850,00</t>
  </si>
  <si>
    <t>2 350,00</t>
  </si>
  <si>
    <t>740,00</t>
  </si>
  <si>
    <t>85195</t>
  </si>
  <si>
    <t>9 104 130,00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</si>
  <si>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</si>
  <si>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</si>
  <si>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</si>
  <si>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</si>
  <si>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</si>
  <si>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</si>
  <si>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</si>
  <si>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</si>
  <si>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</si>
  <si>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</si>
  <si>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</si>
  <si>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</si>
  <si>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</si>
  <si>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</si>
  <si>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</si>
  <si>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</si>
  <si>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5 648 719,00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</si>
  <si>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</si>
  <si>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</si>
  <si>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5 323 156,00</t>
  </si>
  <si>
    <t>135 148,00</t>
  </si>
  <si>
    <t>11 463,00</t>
  </si>
  <si>
    <t>152 434,00</t>
  </si>
  <si>
    <t>3 192,00</t>
  </si>
  <si>
    <t>2 500,00</t>
  </si>
  <si>
    <t>1 347,00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</si>
  <si>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</si>
  <si>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</si>
  <si>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</si>
  <si>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</si>
  <si>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</si>
  <si>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29 896,00</t>
  </si>
  <si>
    <t>481 322,00</t>
  </si>
  <si>
    <t>85215</t>
  </si>
  <si>
    <t>500 790,00</t>
  </si>
  <si>
    <t>1 293 327,00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</si>
  <si>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</si>
  <si>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</si>
  <si>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</si>
  <si>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</si>
  <si>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</si>
  <si>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</si>
  <si>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</si>
  <si>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</si>
  <si>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</si>
  <si>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</si>
  <si>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</si>
  <si>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</si>
  <si>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</si>
  <si>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631 279,00</t>
  </si>
  <si>
    <t>8 610,00</t>
  </si>
  <si>
    <t>536 742,00</t>
  </si>
  <si>
    <t>85295</t>
  </si>
  <si>
    <t>122 900,00</t>
  </si>
  <si>
    <t>854</t>
  </si>
  <si>
    <t>Edukacyjna opieka wychowawcza</t>
  </si>
  <si>
    <t>637 069,00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</si>
  <si>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</si>
  <si>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</si>
  <si>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</si>
  <si>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</si>
  <si>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</si>
  <si>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</si>
  <si>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</si>
  <si>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</si>
  <si>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</si>
  <si>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</si>
  <si>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</si>
  <si>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</si>
  <si>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85415</t>
  </si>
  <si>
    <t>Pomoc materialna dla uczniów</t>
  </si>
  <si>
    <t>85446</t>
  </si>
  <si>
    <t>3 560,00</t>
  </si>
  <si>
    <t>3 367 528,27</t>
  </si>
  <si>
    <t>90001</t>
  </si>
  <si>
    <t>Gospodarka ściekowa i ochrona wód</t>
  </si>
  <si>
    <t>80 000,00</t>
  </si>
  <si>
    <t>1 565 176,00</t>
  </si>
  <si>
    <t>1 502 000,00</t>
  </si>
  <si>
    <t>3 176,00</t>
  </si>
  <si>
    <t>90003</t>
  </si>
  <si>
    <t>Oczyszczanie miast i wsi</t>
  </si>
  <si>
    <t>344 000,00</t>
  </si>
  <si>
    <t>182 252,27</t>
  </si>
  <si>
    <t>99 552,27</t>
  </si>
  <si>
    <t>80 700,00</t>
  </si>
  <si>
    <t>90013</t>
  </si>
  <si>
    <t>116 600,00</t>
  </si>
  <si>
    <t>111 600,00</t>
  </si>
  <si>
    <t>Oświetlenie ulic, placów i dróg</t>
  </si>
  <si>
    <t>1 000 000,00</t>
  </si>
  <si>
    <t>600 000,00</t>
  </si>
  <si>
    <t>288 000,00</t>
  </si>
  <si>
    <t>112 000,00</t>
  </si>
  <si>
    <t>90095</t>
  </si>
  <si>
    <t>69 500,00</t>
  </si>
  <si>
    <t>6 500,00</t>
  </si>
  <si>
    <t>43 000,00</t>
  </si>
  <si>
    <t>1 548 601,33</t>
  </si>
  <si>
    <t>92105</t>
  </si>
  <si>
    <t>Pozostałe zadania w zakresie kultury</t>
  </si>
  <si>
    <t>755 095,44</t>
  </si>
  <si>
    <t>2480</t>
  </si>
  <si>
    <t>616 200,00</t>
  </si>
  <si>
    <t>570,00</t>
  </si>
  <si>
    <t>81,00</t>
  </si>
  <si>
    <t>4 289,00</t>
  </si>
  <si>
    <t>66 920,29</t>
  </si>
  <si>
    <t>56 700,39</t>
  </si>
  <si>
    <t>8 009,76</t>
  </si>
  <si>
    <t>1 325,00</t>
  </si>
  <si>
    <t>302 750,07</t>
  </si>
  <si>
    <t>302 450,00</t>
  </si>
  <si>
    <t>300,07</t>
  </si>
  <si>
    <t>92118</t>
  </si>
  <si>
    <t>364 100,00</t>
  </si>
  <si>
    <t>92120</t>
  </si>
  <si>
    <t>2720</t>
  </si>
  <si>
    <t>64 655,82</t>
  </si>
  <si>
    <t>49 155,82</t>
  </si>
  <si>
    <t>13 600,00</t>
  </si>
  <si>
    <t>496 442,24</t>
  </si>
  <si>
    <t>92601</t>
  </si>
  <si>
    <t>Obiekty sportowe</t>
  </si>
  <si>
    <t>103 750,00</t>
  </si>
  <si>
    <t>14 150,00</t>
  </si>
  <si>
    <t>392 692,24</t>
  </si>
  <si>
    <t>24 500,00</t>
  </si>
  <si>
    <t>68 092,24</t>
  </si>
  <si>
    <t>15 600,00</t>
  </si>
  <si>
    <t>47 245 773,73</t>
  </si>
  <si>
    <t>BeSTia</t>
  </si>
  <si>
    <t>Załącznik nr 3 do Uchwały Nr V/35/2015</t>
  </si>
  <si>
    <t>Załącznik nr 4 do Uchwały Nr V/35/2015</t>
  </si>
  <si>
    <t>Załącznik nr 5 do Uchwały Nr V/35/2015</t>
  </si>
  <si>
    <t>Załącznik nr 6 do  Uchwały Nr V/35/2015</t>
  </si>
  <si>
    <t xml:space="preserve">                                                                Załącznik nr 7 do Uchwały Nr V/35/2015</t>
  </si>
  <si>
    <t>Załącznik nr 8 do Uchwały Nr V/35/2015</t>
  </si>
  <si>
    <t xml:space="preserve">                                                                   Załącznik Nr 9 do Uchwały Nr V/35/2015</t>
  </si>
  <si>
    <t>Załącznik nr 10 do Uchwały Nr V/35/2015</t>
  </si>
  <si>
    <t>Załącznik Nr 11 do Uchwaly NrV/35/2015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</si>
</sst>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.5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 CE"/>
      <charset val="238"/>
    </font>
    <font>
      <b/>
      <sz val="8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.25"/>
      <name val="Arial"/>
      <family val="2"/>
      <charset val="238"/>
    </font>
    <font>
      <b/>
      <sz val="7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0"/>
      </patternFill>
    </fill>
  </fills>
  <borders count="11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0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0" borderId="0" applyNumberFormat="0" applyBorder="0" applyAlignment="0" applyProtection="0"/>
    <xf numFmtId="0" fontId="50" fillId="0" borderId="0"/>
    <xf numFmtId="0" fontId="56" fillId="0" borderId="0" applyNumberFormat="0" applyFill="0" applyBorder="0" applyAlignment="0" applyProtection="0">
      <alignment vertical="top"/>
    </xf>
    <xf numFmtId="0" fontId="3" fillId="0" borderId="0"/>
    <xf numFmtId="0" fontId="60" fillId="0" borderId="0" applyNumberFormat="0" applyFill="0" applyBorder="0" applyAlignment="0" applyProtection="0">
      <alignment vertical="top"/>
    </xf>
    <xf numFmtId="0" fontId="72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</cellStyleXfs>
  <cellXfs count="790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18" fillId="3" borderId="29" xfId="8" applyFont="1" applyFill="1" applyBorder="1" applyAlignment="1">
      <alignment horizontal="center" vertical="top" wrapText="1"/>
    </xf>
    <xf numFmtId="0" fontId="19" fillId="3" borderId="30" xfId="8" applyFont="1" applyFill="1" applyBorder="1" applyAlignment="1">
      <alignment horizontal="center" vertical="top" wrapText="1"/>
    </xf>
    <xf numFmtId="0" fontId="18" fillId="3" borderId="31" xfId="8" applyFont="1" applyFill="1" applyBorder="1" applyAlignment="1">
      <alignment vertical="top" wrapText="1"/>
    </xf>
    <xf numFmtId="4" fontId="18" fillId="3" borderId="31" xfId="8" applyNumberFormat="1" applyFont="1" applyFill="1" applyBorder="1" applyAlignment="1">
      <alignment horizontal="right" vertical="top" wrapText="1"/>
    </xf>
    <xf numFmtId="4" fontId="18" fillId="3" borderId="32" xfId="8" applyNumberFormat="1" applyFont="1" applyFill="1" applyBorder="1" applyAlignment="1">
      <alignment horizontal="right" vertical="top" wrapText="1"/>
    </xf>
    <xf numFmtId="0" fontId="19" fillId="0" borderId="33" xfId="8" applyFont="1" applyBorder="1" applyAlignment="1">
      <alignment horizontal="center" vertical="top" wrapText="1"/>
    </xf>
    <xf numFmtId="0" fontId="20" fillId="4" borderId="31" xfId="8" applyFont="1" applyFill="1" applyBorder="1" applyAlignment="1">
      <alignment horizontal="center" vertical="top" wrapText="1"/>
    </xf>
    <xf numFmtId="0" fontId="19" fillId="4" borderId="31" xfId="8" applyFont="1" applyFill="1" applyBorder="1" applyAlignment="1">
      <alignment horizontal="center" vertical="top" wrapText="1"/>
    </xf>
    <xf numFmtId="0" fontId="20" fillId="4" borderId="31" xfId="8" applyFont="1" applyFill="1" applyBorder="1" applyAlignment="1">
      <alignment vertical="top" wrapText="1"/>
    </xf>
    <xf numFmtId="4" fontId="20" fillId="4" borderId="31" xfId="8" applyNumberFormat="1" applyFont="1" applyFill="1" applyBorder="1" applyAlignment="1">
      <alignment horizontal="right" vertical="top" wrapText="1"/>
    </xf>
    <xf numFmtId="4" fontId="20" fillId="4" borderId="32" xfId="8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horizontal="center" vertical="top" wrapText="1"/>
    </xf>
    <xf numFmtId="0" fontId="19" fillId="0" borderId="35" xfId="8" applyFont="1" applyBorder="1" applyAlignment="1">
      <alignment horizontal="center" vertical="top" wrapText="1"/>
    </xf>
    <xf numFmtId="0" fontId="21" fillId="0" borderId="31" xfId="8" applyFont="1" applyBorder="1" applyAlignment="1">
      <alignment horizontal="center" vertical="top" wrapText="1"/>
    </xf>
    <xf numFmtId="0" fontId="21" fillId="0" borderId="31" xfId="8" applyFont="1" applyBorder="1" applyAlignment="1">
      <alignment vertical="top" wrapText="1"/>
    </xf>
    <xf numFmtId="4" fontId="21" fillId="0" borderId="31" xfId="8" applyNumberFormat="1" applyFont="1" applyBorder="1" applyAlignment="1">
      <alignment horizontal="right" vertical="top" wrapText="1"/>
    </xf>
    <xf numFmtId="4" fontId="21" fillId="0" borderId="32" xfId="8" applyNumberFormat="1" applyFont="1" applyBorder="1" applyAlignment="1">
      <alignment horizontal="right" vertical="top" wrapText="1"/>
    </xf>
    <xf numFmtId="0" fontId="19" fillId="0" borderId="36" xfId="8" applyFont="1" applyBorder="1" applyAlignment="1">
      <alignment horizontal="center" vertical="top" wrapText="1"/>
    </xf>
    <xf numFmtId="4" fontId="21" fillId="0" borderId="37" xfId="8" applyNumberFormat="1" applyFont="1" applyBorder="1" applyAlignment="1">
      <alignment horizontal="right" vertical="top" wrapText="1"/>
    </xf>
    <xf numFmtId="4" fontId="21" fillId="0" borderId="36" xfId="8" applyNumberFormat="1" applyFont="1" applyBorder="1" applyAlignment="1">
      <alignment horizontal="right" vertical="top" wrapText="1"/>
    </xf>
    <xf numFmtId="4" fontId="20" fillId="0" borderId="31" xfId="8" applyNumberFormat="1" applyFont="1" applyBorder="1" applyAlignment="1">
      <alignment horizontal="right" vertical="top" wrapText="1"/>
    </xf>
    <xf numFmtId="4" fontId="19" fillId="0" borderId="32" xfId="8" applyNumberFormat="1" applyFont="1" applyBorder="1" applyAlignment="1">
      <alignment horizontal="right" vertical="top" wrapText="1"/>
    </xf>
    <xf numFmtId="0" fontId="19" fillId="3" borderId="31" xfId="8" applyFont="1" applyFill="1" applyBorder="1" applyAlignment="1">
      <alignment horizontal="center" vertical="top" wrapText="1"/>
    </xf>
    <xf numFmtId="4" fontId="20" fillId="4" borderId="31" xfId="10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vertical="top" wrapText="1"/>
    </xf>
    <xf numFmtId="0" fontId="20" fillId="4" borderId="20" xfId="8" applyFont="1" applyFill="1" applyBorder="1" applyAlignment="1">
      <alignment horizontal="center" vertical="top" wrapText="1"/>
    </xf>
    <xf numFmtId="0" fontId="19" fillId="4" borderId="30" xfId="8" applyFont="1" applyFill="1" applyBorder="1" applyAlignment="1">
      <alignment horizontal="center" vertical="top" wrapText="1"/>
    </xf>
    <xf numFmtId="0" fontId="20" fillId="4" borderId="30" xfId="8" applyFont="1" applyFill="1" applyBorder="1" applyAlignment="1">
      <alignment vertical="top" wrapText="1"/>
    </xf>
    <xf numFmtId="4" fontId="20" fillId="4" borderId="30" xfId="8" applyNumberFormat="1" applyFont="1" applyFill="1" applyBorder="1" applyAlignment="1">
      <alignment horizontal="right" vertical="top" wrapText="1"/>
    </xf>
    <xf numFmtId="4" fontId="20" fillId="4" borderId="38" xfId="8" applyNumberFormat="1" applyFont="1" applyFill="1" applyBorder="1" applyAlignment="1">
      <alignment horizontal="right" vertical="top" wrapText="1"/>
    </xf>
    <xf numFmtId="0" fontId="19" fillId="0" borderId="39" xfId="8" applyFont="1" applyBorder="1" applyAlignment="1">
      <alignment horizontal="center" vertical="top" wrapText="1"/>
    </xf>
    <xf numFmtId="0" fontId="10" fillId="0" borderId="40" xfId="8" applyBorder="1" applyAlignment="1">
      <alignment vertical="center"/>
    </xf>
    <xf numFmtId="0" fontId="10" fillId="0" borderId="41" xfId="8" applyBorder="1" applyAlignment="1">
      <alignment vertical="center"/>
    </xf>
    <xf numFmtId="0" fontId="6" fillId="0" borderId="41" xfId="8" applyFont="1" applyBorder="1" applyAlignment="1">
      <alignment horizontal="right" vertical="center"/>
    </xf>
    <xf numFmtId="4" fontId="6" fillId="0" borderId="41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2" xfId="8" applyNumberFormat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23" fillId="0" borderId="15" xfId="1" applyFont="1" applyBorder="1" applyAlignment="1">
      <alignment vertical="top" wrapText="1"/>
    </xf>
    <xf numFmtId="167" fontId="25" fillId="0" borderId="47" xfId="1" applyNumberFormat="1" applyFont="1" applyBorder="1" applyAlignment="1">
      <alignment horizontal="left" vertical="top" wrapText="1"/>
    </xf>
    <xf numFmtId="0" fontId="25" fillId="0" borderId="11" xfId="1" applyFont="1" applyBorder="1" applyAlignment="1">
      <alignment horizontal="left" vertical="top" wrapText="1"/>
    </xf>
    <xf numFmtId="0" fontId="23" fillId="0" borderId="8" xfId="1" applyFont="1" applyBorder="1" applyAlignment="1">
      <alignment vertical="top" wrapText="1"/>
    </xf>
    <xf numFmtId="167" fontId="25" fillId="0" borderId="50" xfId="1" applyNumberFormat="1" applyFont="1" applyBorder="1" applyAlignment="1">
      <alignment horizontal="left" vertical="top" wrapText="1"/>
    </xf>
    <xf numFmtId="0" fontId="25" fillId="0" borderId="51" xfId="1" applyFont="1" applyBorder="1" applyAlignment="1">
      <alignment horizontal="left" vertical="top" wrapText="1"/>
    </xf>
    <xf numFmtId="0" fontId="23" fillId="0" borderId="5" xfId="1" applyFont="1" applyBorder="1" applyAlignment="1">
      <alignment vertical="top" wrapText="1"/>
    </xf>
    <xf numFmtId="0" fontId="23" fillId="0" borderId="53" xfId="1" applyFont="1" applyBorder="1" applyAlignment="1">
      <alignment vertical="top" wrapText="1"/>
    </xf>
    <xf numFmtId="167" fontId="25" fillId="0" borderId="54" xfId="1" applyNumberFormat="1" applyFont="1" applyBorder="1" applyAlignment="1">
      <alignment horizontal="left" vertical="top" wrapText="1"/>
    </xf>
    <xf numFmtId="0" fontId="25" fillId="0" borderId="55" xfId="1" applyFont="1" applyBorder="1" applyAlignment="1">
      <alignment horizontal="left" vertical="top" wrapText="1"/>
    </xf>
    <xf numFmtId="0" fontId="23" fillId="0" borderId="14" xfId="1" applyFont="1" applyBorder="1" applyAlignment="1">
      <alignment vertical="top" wrapText="1"/>
    </xf>
    <xf numFmtId="167" fontId="25" fillId="0" borderId="48" xfId="1" applyNumberFormat="1" applyFont="1" applyBorder="1" applyAlignment="1">
      <alignment horizontal="left" vertical="top" wrapText="1"/>
    </xf>
    <xf numFmtId="0" fontId="25" fillId="0" borderId="49" xfId="1" applyFont="1" applyBorder="1" applyAlignment="1">
      <alignment horizontal="left" vertical="top" wrapText="1"/>
    </xf>
    <xf numFmtId="4" fontId="28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38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47" xfId="7" applyFont="1" applyBorder="1" applyAlignment="1">
      <alignment horizontal="center" vertical="center"/>
    </xf>
    <xf numFmtId="164" fontId="39" fillId="0" borderId="47" xfId="7" applyNumberFormat="1" applyFont="1" applyBorder="1" applyAlignment="1">
      <alignment horizontal="center" vertical="center" wrapText="1"/>
    </xf>
    <xf numFmtId="164" fontId="39" fillId="0" borderId="11" xfId="7" applyNumberFormat="1" applyFont="1" applyBorder="1" applyAlignment="1">
      <alignment horizontal="right" vertical="center" wrapText="1"/>
    </xf>
    <xf numFmtId="164" fontId="39" fillId="0" borderId="5" xfId="7" applyNumberFormat="1" applyFont="1" applyBorder="1" applyAlignment="1">
      <alignment horizontal="center" vertical="center" wrapText="1"/>
    </xf>
    <xf numFmtId="0" fontId="3" fillId="0" borderId="5" xfId="7" applyBorder="1" applyAlignment="1">
      <alignment vertical="center"/>
    </xf>
    <xf numFmtId="0" fontId="39" fillId="0" borderId="5" xfId="7" applyFont="1" applyBorder="1" applyAlignment="1">
      <alignment vertical="center"/>
    </xf>
    <xf numFmtId="164" fontId="39" fillId="0" borderId="11" xfId="7" applyNumberFormat="1" applyFont="1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1" fillId="0" borderId="40" xfId="3" applyFont="1" applyBorder="1" applyAlignment="1">
      <alignment vertical="center"/>
    </xf>
    <xf numFmtId="0" fontId="41" fillId="0" borderId="41" xfId="3" applyFont="1" applyBorder="1" applyAlignment="1">
      <alignment vertical="center"/>
    </xf>
    <xf numFmtId="0" fontId="41" fillId="0" borderId="41" xfId="3" applyFont="1" applyBorder="1" applyAlignment="1">
      <alignment horizontal="center" vertical="center"/>
    </xf>
    <xf numFmtId="0" fontId="41" fillId="0" borderId="42" xfId="3" applyFont="1" applyBorder="1" applyAlignment="1">
      <alignment horizontal="center" vertical="center" wrapText="1"/>
    </xf>
    <xf numFmtId="0" fontId="10" fillId="0" borderId="0" xfId="3" applyBorder="1" applyAlignment="1">
      <alignment horizontal="left"/>
    </xf>
    <xf numFmtId="0" fontId="15" fillId="0" borderId="35" xfId="3" applyFont="1" applyBorder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41" fillId="0" borderId="40" xfId="3" applyFont="1" applyBorder="1" applyAlignment="1">
      <alignment horizontal="left" vertical="center"/>
    </xf>
    <xf numFmtId="0" fontId="15" fillId="0" borderId="35" xfId="3" applyFont="1" applyBorder="1" applyAlignment="1">
      <alignment horizontal="left" wrapText="1"/>
    </xf>
    <xf numFmtId="4" fontId="15" fillId="0" borderId="63" xfId="3" applyNumberFormat="1" applyFont="1" applyBorder="1" applyAlignment="1">
      <alignment horizontal="right" vertical="top"/>
    </xf>
    <xf numFmtId="0" fontId="15" fillId="0" borderId="35" xfId="3" applyFont="1" applyFill="1" applyBorder="1" applyAlignment="1">
      <alignment horizontal="left" vertical="top"/>
    </xf>
    <xf numFmtId="0" fontId="25" fillId="0" borderId="20" xfId="1" applyFont="1" applyBorder="1" applyAlignment="1">
      <alignment horizontal="left" vertical="top" wrapText="1"/>
    </xf>
    <xf numFmtId="0" fontId="15" fillId="0" borderId="36" xfId="3" applyFont="1" applyBorder="1" applyAlignment="1">
      <alignment horizontal="left"/>
    </xf>
    <xf numFmtId="0" fontId="10" fillId="0" borderId="36" xfId="3" applyBorder="1" applyAlignment="1">
      <alignment horizontal="left"/>
    </xf>
    <xf numFmtId="0" fontId="10" fillId="0" borderId="35" xfId="3" applyBorder="1" applyAlignment="1">
      <alignment horizontal="left"/>
    </xf>
    <xf numFmtId="0" fontId="15" fillId="0" borderId="20" xfId="3" applyFont="1" applyBorder="1" applyAlignment="1">
      <alignment horizontal="left"/>
    </xf>
    <xf numFmtId="0" fontId="15" fillId="0" borderId="20" xfId="3" applyFont="1" applyBorder="1" applyAlignment="1">
      <alignment horizontal="left" wrapText="1"/>
    </xf>
    <xf numFmtId="4" fontId="15" fillId="0" borderId="38" xfId="3" applyNumberFormat="1" applyFont="1" applyBorder="1" applyAlignment="1">
      <alignment horizontal="right" vertical="top"/>
    </xf>
    <xf numFmtId="0" fontId="10" fillId="0" borderId="39" xfId="3" applyBorder="1" applyAlignment="1">
      <alignment horizontal="left"/>
    </xf>
    <xf numFmtId="0" fontId="10" fillId="0" borderId="0" xfId="3" applyBorder="1"/>
    <xf numFmtId="164" fontId="24" fillId="0" borderId="0" xfId="2" applyFont="1" applyFill="1" applyBorder="1" applyAlignment="1" applyProtection="1"/>
    <xf numFmtId="0" fontId="26" fillId="0" borderId="0" xfId="4" applyFont="1" applyBorder="1" applyAlignment="1">
      <alignment horizontal="center"/>
    </xf>
    <xf numFmtId="0" fontId="43" fillId="0" borderId="0" xfId="4" applyFont="1"/>
    <xf numFmtId="0" fontId="24" fillId="0" borderId="0" xfId="4" applyFont="1"/>
    <xf numFmtId="0" fontId="36" fillId="0" borderId="0" xfId="4" applyFont="1" applyBorder="1" applyAlignment="1">
      <alignment horizontal="center"/>
    </xf>
    <xf numFmtId="164" fontId="44" fillId="0" borderId="0" xfId="2" applyFont="1" applyFill="1" applyBorder="1" applyAlignment="1" applyProtection="1">
      <alignment horizontal="right" vertical="center"/>
    </xf>
    <xf numFmtId="164" fontId="32" fillId="0" borderId="0" xfId="2" applyFont="1" applyFill="1" applyBorder="1" applyAlignment="1" applyProtection="1">
      <alignment horizontal="center" vertical="center"/>
    </xf>
    <xf numFmtId="164" fontId="24" fillId="0" borderId="0" xfId="2" applyFont="1" applyFill="1" applyBorder="1" applyAlignment="1" applyProtection="1">
      <alignment horizontal="center"/>
    </xf>
    <xf numFmtId="0" fontId="3" fillId="0" borderId="0" xfId="11" applyFont="1" applyAlignment="1">
      <alignment horizontal="center" vertical="center"/>
    </xf>
    <xf numFmtId="164" fontId="32" fillId="0" borderId="0" xfId="2" applyFont="1" applyFill="1" applyBorder="1" applyAlignment="1" applyProtection="1">
      <alignment horizontal="center"/>
    </xf>
    <xf numFmtId="0" fontId="23" fillId="0" borderId="0" xfId="4" applyFont="1" applyAlignment="1">
      <alignment vertical="top"/>
    </xf>
    <xf numFmtId="169" fontId="25" fillId="0" borderId="47" xfId="2" applyNumberFormat="1" applyFont="1" applyFill="1" applyBorder="1" applyAlignment="1" applyProtection="1">
      <alignment horizontal="left" vertical="top"/>
    </xf>
    <xf numFmtId="164" fontId="25" fillId="0" borderId="11" xfId="2" applyFont="1" applyFill="1" applyBorder="1" applyAlignment="1" applyProtection="1">
      <alignment horizontal="left" vertical="top"/>
    </xf>
    <xf numFmtId="168" fontId="25" fillId="0" borderId="67" xfId="2" applyNumberFormat="1" applyFont="1" applyFill="1" applyBorder="1" applyAlignment="1" applyProtection="1">
      <alignment horizontal="right" vertical="top"/>
    </xf>
    <xf numFmtId="0" fontId="24" fillId="0" borderId="0" xfId="4" applyFont="1" applyAlignment="1">
      <alignment vertical="center"/>
    </xf>
    <xf numFmtId="164" fontId="33" fillId="0" borderId="0" xfId="2" applyFont="1" applyFill="1" applyBorder="1" applyAlignment="1" applyProtection="1">
      <alignment horizontal="left" vertical="top"/>
    </xf>
    <xf numFmtId="170" fontId="33" fillId="0" borderId="0" xfId="2" applyNumberFormat="1" applyFont="1" applyFill="1" applyBorder="1" applyAlignment="1" applyProtection="1">
      <alignment horizontal="left" vertical="top"/>
    </xf>
    <xf numFmtId="4" fontId="24" fillId="0" borderId="0" xfId="2" applyNumberFormat="1" applyFont="1" applyFill="1" applyBorder="1" applyAlignment="1" applyProtection="1"/>
    <xf numFmtId="164" fontId="23" fillId="0" borderId="14" xfId="2" applyFont="1" applyFill="1" applyBorder="1" applyAlignment="1" applyProtection="1">
      <alignment vertical="top"/>
    </xf>
    <xf numFmtId="167" fontId="25" fillId="0" borderId="48" xfId="2" applyNumberFormat="1" applyFont="1" applyFill="1" applyBorder="1" applyAlignment="1" applyProtection="1">
      <alignment horizontal="left" vertical="top"/>
    </xf>
    <xf numFmtId="164" fontId="25" fillId="0" borderId="49" xfId="2" applyFont="1" applyFill="1" applyBorder="1" applyAlignment="1" applyProtection="1">
      <alignment horizontal="left" vertical="top"/>
    </xf>
    <xf numFmtId="4" fontId="25" fillId="0" borderId="66" xfId="2" applyNumberFormat="1" applyFont="1" applyFill="1" applyBorder="1" applyAlignment="1" applyProtection="1">
      <alignment horizontal="right" vertical="top"/>
    </xf>
    <xf numFmtId="167" fontId="25" fillId="0" borderId="47" xfId="2" applyNumberFormat="1" applyFont="1" applyFill="1" applyBorder="1" applyAlignment="1" applyProtection="1">
      <alignment horizontal="left" vertical="top"/>
    </xf>
    <xf numFmtId="171" fontId="25" fillId="0" borderId="67" xfId="2" applyNumberFormat="1" applyFont="1" applyFill="1" applyBorder="1" applyAlignment="1" applyProtection="1">
      <alignment horizontal="right" vertical="top"/>
    </xf>
    <xf numFmtId="4" fontId="25" fillId="0" borderId="67" xfId="2" applyNumberFormat="1" applyFont="1" applyFill="1" applyBorder="1" applyAlignment="1" applyProtection="1">
      <alignment horizontal="right" vertical="top"/>
    </xf>
    <xf numFmtId="172" fontId="25" fillId="0" borderId="67" xfId="2" applyNumberFormat="1" applyFont="1" applyFill="1" applyBorder="1" applyAlignment="1" applyProtection="1">
      <alignment horizontal="right" vertical="top"/>
    </xf>
    <xf numFmtId="0" fontId="6" fillId="0" borderId="13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4" fontId="7" fillId="0" borderId="15" xfId="1" applyNumberFormat="1" applyFont="1" applyBorder="1" applyAlignment="1">
      <alignment vertical="top"/>
    </xf>
    <xf numFmtId="4" fontId="7" fillId="0" borderId="16" xfId="1" applyNumberFormat="1" applyFont="1" applyBorder="1" applyAlignment="1">
      <alignment vertical="top"/>
    </xf>
    <xf numFmtId="0" fontId="19" fillId="0" borderId="37" xfId="8" applyFont="1" applyBorder="1" applyAlignment="1">
      <alignment horizontal="center" vertical="top" wrapText="1"/>
    </xf>
    <xf numFmtId="166" fontId="25" fillId="7" borderId="5" xfId="1" applyNumberFormat="1" applyFont="1" applyFill="1" applyBorder="1" applyAlignment="1">
      <alignment horizontal="left" vertical="top" wrapText="1"/>
    </xf>
    <xf numFmtId="0" fontId="23" fillId="7" borderId="47" xfId="1" applyFont="1" applyFill="1" applyBorder="1" applyAlignment="1">
      <alignment vertical="top" wrapText="1"/>
    </xf>
    <xf numFmtId="0" fontId="25" fillId="7" borderId="11" xfId="1" applyFont="1" applyFill="1" applyBorder="1" applyAlignment="1">
      <alignment horizontal="left" vertical="top" wrapText="1"/>
    </xf>
    <xf numFmtId="166" fontId="25" fillId="7" borderId="5" xfId="1" quotePrefix="1" applyNumberFormat="1" applyFont="1" applyFill="1" applyBorder="1" applyAlignment="1">
      <alignment horizontal="left" vertical="top" wrapText="1"/>
    </xf>
    <xf numFmtId="166" fontId="25" fillId="7" borderId="12" xfId="1" applyNumberFormat="1" applyFont="1" applyFill="1" applyBorder="1" applyAlignment="1">
      <alignment horizontal="left" vertical="top" wrapText="1"/>
    </xf>
    <xf numFmtId="0" fontId="23" fillId="7" borderId="58" xfId="1" applyFont="1" applyFill="1" applyBorder="1" applyAlignment="1">
      <alignment vertical="top" wrapText="1"/>
    </xf>
    <xf numFmtId="0" fontId="25" fillId="7" borderId="52" xfId="1" applyFont="1" applyFill="1" applyBorder="1" applyAlignment="1">
      <alignment horizontal="left" vertical="top" wrapText="1"/>
    </xf>
    <xf numFmtId="167" fontId="25" fillId="7" borderId="0" xfId="1" applyNumberFormat="1" applyFont="1" applyFill="1" applyBorder="1" applyAlignment="1">
      <alignment horizontal="left" vertical="top" wrapText="1"/>
    </xf>
    <xf numFmtId="0" fontId="23" fillId="7" borderId="5" xfId="1" applyFont="1" applyFill="1" applyBorder="1" applyAlignment="1">
      <alignment horizontal="left" vertical="top" wrapText="1"/>
    </xf>
    <xf numFmtId="0" fontId="23" fillId="7" borderId="48" xfId="1" applyFont="1" applyFill="1" applyBorder="1" applyAlignment="1">
      <alignment vertical="top" wrapText="1"/>
    </xf>
    <xf numFmtId="0" fontId="25" fillId="7" borderId="49" xfId="1" applyFont="1" applyFill="1" applyBorder="1" applyAlignment="1">
      <alignment horizontal="left" vertical="top" wrapText="1"/>
    </xf>
    <xf numFmtId="0" fontId="24" fillId="0" borderId="20" xfId="1" applyFont="1" applyBorder="1" applyAlignment="1">
      <alignment horizontal="left" vertical="center" wrapText="1"/>
    </xf>
    <xf numFmtId="0" fontId="23" fillId="5" borderId="20" xfId="1" applyFont="1" applyFill="1" applyBorder="1" applyAlignment="1">
      <alignment horizontal="left" vertical="center" wrapText="1"/>
    </xf>
    <xf numFmtId="0" fontId="23" fillId="5" borderId="46" xfId="1" applyFont="1" applyFill="1" applyBorder="1" applyAlignment="1">
      <alignment horizontal="left" vertical="center" wrapText="1"/>
    </xf>
    <xf numFmtId="0" fontId="38" fillId="6" borderId="20" xfId="1" applyFont="1" applyFill="1" applyBorder="1" applyAlignment="1">
      <alignment horizontal="left" vertical="center" wrapText="1"/>
    </xf>
    <xf numFmtId="0" fontId="38" fillId="6" borderId="46" xfId="1" applyFont="1" applyFill="1" applyBorder="1" applyAlignment="1">
      <alignment horizontal="left" vertical="center" wrapText="1"/>
    </xf>
    <xf numFmtId="0" fontId="23" fillId="0" borderId="20" xfId="1" applyFont="1" applyBorder="1" applyAlignment="1">
      <alignment horizontal="left" vertical="top" wrapText="1"/>
    </xf>
    <xf numFmtId="173" fontId="39" fillId="0" borderId="5" xfId="7" applyNumberFormat="1" applyFont="1" applyBorder="1" applyAlignment="1">
      <alignment horizontal="center" vertical="center" wrapText="1"/>
    </xf>
    <xf numFmtId="0" fontId="15" fillId="8" borderId="35" xfId="3" applyFont="1" applyFill="1" applyBorder="1" applyAlignment="1">
      <alignment horizontal="left" vertical="top"/>
    </xf>
    <xf numFmtId="4" fontId="15" fillId="8" borderId="63" xfId="3" applyNumberFormat="1" applyFont="1" applyFill="1" applyBorder="1" applyAlignment="1">
      <alignment horizontal="right" vertical="top"/>
    </xf>
    <xf numFmtId="0" fontId="3" fillId="0" borderId="0" xfId="12"/>
    <xf numFmtId="0" fontId="4" fillId="0" borderId="0" xfId="12" applyFont="1"/>
    <xf numFmtId="0" fontId="4" fillId="0" borderId="0" xfId="12" applyFont="1" applyAlignment="1">
      <alignment vertical="top"/>
    </xf>
    <xf numFmtId="174" fontId="4" fillId="0" borderId="0" xfId="12" applyNumberFormat="1" applyFont="1"/>
    <xf numFmtId="0" fontId="1" fillId="0" borderId="53" xfId="9" applyFont="1" applyBorder="1" applyAlignment="1">
      <alignment horizontal="left" vertical="top" wrapText="1"/>
    </xf>
    <xf numFmtId="49" fontId="1" fillId="0" borderId="53" xfId="9" applyNumberFormat="1" applyBorder="1" applyAlignment="1">
      <alignment horizontal="center" vertical="center"/>
    </xf>
    <xf numFmtId="4" fontId="1" fillId="0" borderId="53" xfId="9" applyNumberFormat="1" applyBorder="1" applyAlignment="1">
      <alignment horizontal="right" vertical="center"/>
    </xf>
    <xf numFmtId="0" fontId="11" fillId="0" borderId="53" xfId="9" applyFont="1" applyBorder="1" applyAlignment="1">
      <alignment horizontal="left" vertical="top" wrapText="1"/>
    </xf>
    <xf numFmtId="0" fontId="18" fillId="3" borderId="29" xfId="8" applyFont="1" applyFill="1" applyBorder="1" applyAlignment="1">
      <alignment horizontal="center" vertical="center" wrapText="1"/>
    </xf>
    <xf numFmtId="0" fontId="19" fillId="3" borderId="30" xfId="8" applyFont="1" applyFill="1" applyBorder="1" applyAlignment="1">
      <alignment horizontal="center" vertical="center" wrapText="1"/>
    </xf>
    <xf numFmtId="0" fontId="19" fillId="3" borderId="31" xfId="8" applyFont="1" applyFill="1" applyBorder="1" applyAlignment="1">
      <alignment horizontal="center" vertical="center" wrapText="1"/>
    </xf>
    <xf numFmtId="0" fontId="18" fillId="3" borderId="31" xfId="8" applyFont="1" applyFill="1" applyBorder="1" applyAlignment="1">
      <alignment vertical="center" wrapText="1"/>
    </xf>
    <xf numFmtId="4" fontId="18" fillId="3" borderId="31" xfId="8" applyNumberFormat="1" applyFont="1" applyFill="1" applyBorder="1" applyAlignment="1">
      <alignment horizontal="right" vertical="center" wrapText="1"/>
    </xf>
    <xf numFmtId="4" fontId="18" fillId="3" borderId="32" xfId="8" applyNumberFormat="1" applyFont="1" applyFill="1" applyBorder="1" applyAlignment="1">
      <alignment horizontal="right" vertical="center" wrapText="1"/>
    </xf>
    <xf numFmtId="49" fontId="11" fillId="0" borderId="5" xfId="9" applyNumberFormat="1" applyFont="1" applyBorder="1" applyAlignment="1">
      <alignment horizontal="center"/>
    </xf>
    <xf numFmtId="0" fontId="23" fillId="0" borderId="20" xfId="1" applyFont="1" applyBorder="1" applyAlignment="1">
      <alignment vertical="top" wrapText="1"/>
    </xf>
    <xf numFmtId="167" fontId="25" fillId="0" borderId="20" xfId="1" applyNumberFormat="1" applyFont="1" applyBorder="1" applyAlignment="1">
      <alignment horizontal="left" vertical="top" wrapText="1"/>
    </xf>
    <xf numFmtId="167" fontId="25" fillId="5" borderId="20" xfId="1" applyNumberFormat="1" applyFont="1" applyFill="1" applyBorder="1" applyAlignment="1">
      <alignment horizontal="left" vertical="top" wrapText="1"/>
    </xf>
    <xf numFmtId="0" fontId="49" fillId="5" borderId="20" xfId="1" applyFont="1" applyFill="1" applyBorder="1" applyAlignment="1">
      <alignment horizontal="left" vertical="top" wrapText="1"/>
    </xf>
    <xf numFmtId="0" fontId="23" fillId="5" borderId="20" xfId="1" applyFont="1" applyFill="1" applyBorder="1" applyAlignment="1">
      <alignment horizontal="left" vertical="top" wrapText="1"/>
    </xf>
    <xf numFmtId="0" fontId="39" fillId="6" borderId="20" xfId="1" applyFont="1" applyFill="1" applyBorder="1" applyAlignment="1">
      <alignment horizontal="left" vertical="center" wrapText="1"/>
    </xf>
    <xf numFmtId="0" fontId="23" fillId="0" borderId="21" xfId="1" applyFont="1" applyBorder="1" applyAlignment="1">
      <alignment vertical="top" wrapText="1"/>
    </xf>
    <xf numFmtId="0" fontId="3" fillId="0" borderId="0" xfId="16"/>
    <xf numFmtId="0" fontId="31" fillId="0" borderId="20" xfId="16" applyFont="1" applyBorder="1" applyAlignment="1">
      <alignment horizontal="center" vertical="center"/>
    </xf>
    <xf numFmtId="0" fontId="31" fillId="0" borderId="20" xfId="16" applyFont="1" applyBorder="1" applyAlignment="1">
      <alignment vertical="center"/>
    </xf>
    <xf numFmtId="0" fontId="31" fillId="0" borderId="20" xfId="16" applyFont="1" applyBorder="1" applyAlignment="1">
      <alignment horizontal="center" vertical="center" wrapText="1"/>
    </xf>
    <xf numFmtId="0" fontId="31" fillId="0" borderId="35" xfId="16" applyFont="1" applyBorder="1" applyAlignment="1">
      <alignment horizontal="center"/>
    </xf>
    <xf numFmtId="0" fontId="31" fillId="0" borderId="35" xfId="16" applyFont="1" applyBorder="1"/>
    <xf numFmtId="4" fontId="31" fillId="0" borderId="35" xfId="16" applyNumberFormat="1" applyFont="1" applyBorder="1"/>
    <xf numFmtId="0" fontId="3" fillId="0" borderId="36" xfId="16" applyBorder="1" applyAlignment="1">
      <alignment horizontal="center"/>
    </xf>
    <xf numFmtId="0" fontId="52" fillId="0" borderId="36" xfId="16" applyFont="1" applyBorder="1" applyAlignment="1">
      <alignment vertical="top" wrapText="1"/>
    </xf>
    <xf numFmtId="0" fontId="31" fillId="0" borderId="36" xfId="16" applyFont="1" applyBorder="1"/>
    <xf numFmtId="4" fontId="52" fillId="0" borderId="36" xfId="16" applyNumberFormat="1" applyFont="1" applyBorder="1" applyAlignment="1">
      <alignment vertical="top"/>
    </xf>
    <xf numFmtId="0" fontId="3" fillId="0" borderId="39" xfId="16" applyBorder="1" applyAlignment="1">
      <alignment horizontal="center"/>
    </xf>
    <xf numFmtId="0" fontId="52" fillId="0" borderId="36" xfId="16" applyFont="1" applyBorder="1"/>
    <xf numFmtId="4" fontId="52" fillId="0" borderId="36" xfId="16" applyNumberFormat="1" applyFont="1" applyBorder="1"/>
    <xf numFmtId="0" fontId="52" fillId="0" borderId="36" xfId="16" applyFont="1" applyBorder="1" applyAlignment="1">
      <alignment wrapText="1"/>
    </xf>
    <xf numFmtId="4" fontId="52" fillId="0" borderId="36" xfId="16" applyNumberFormat="1" applyFont="1" applyBorder="1" applyAlignment="1">
      <alignment vertical="center"/>
    </xf>
    <xf numFmtId="0" fontId="52" fillId="0" borderId="39" xfId="16" applyFont="1" applyBorder="1"/>
    <xf numFmtId="0" fontId="31" fillId="0" borderId="35" xfId="16" applyFont="1" applyBorder="1" applyAlignment="1">
      <alignment wrapText="1"/>
    </xf>
    <xf numFmtId="4" fontId="31" fillId="0" borderId="35" xfId="16" applyNumberFormat="1" applyFont="1" applyBorder="1" applyAlignment="1">
      <alignment vertical="center"/>
    </xf>
    <xf numFmtId="0" fontId="52" fillId="0" borderId="36" xfId="16" applyFont="1" applyBorder="1" applyAlignment="1">
      <alignment vertical="top"/>
    </xf>
    <xf numFmtId="4" fontId="52" fillId="0" borderId="36" xfId="16" applyNumberFormat="1" applyFont="1" applyBorder="1" applyAlignment="1"/>
    <xf numFmtId="0" fontId="52" fillId="0" borderId="36" xfId="16" applyFont="1" applyBorder="1" applyAlignment="1">
      <alignment horizontal="center"/>
    </xf>
    <xf numFmtId="0" fontId="31" fillId="0" borderId="36" xfId="16" applyFont="1" applyBorder="1" applyAlignment="1">
      <alignment horizontal="center"/>
    </xf>
    <xf numFmtId="4" fontId="52" fillId="0" borderId="39" xfId="16" applyNumberFormat="1" applyFont="1" applyBorder="1"/>
    <xf numFmtId="4" fontId="5" fillId="0" borderId="36" xfId="16" applyNumberFormat="1" applyFont="1" applyBorder="1"/>
    <xf numFmtId="0" fontId="3" fillId="0" borderId="36" xfId="16" applyBorder="1" applyAlignment="1">
      <alignment horizontal="center" vertical="top"/>
    </xf>
    <xf numFmtId="0" fontId="52" fillId="0" borderId="36" xfId="16" applyFont="1" applyBorder="1" applyAlignment="1">
      <alignment horizontal="center" vertical="top"/>
    </xf>
    <xf numFmtId="0" fontId="3" fillId="0" borderId="36" xfId="16" applyFont="1" applyBorder="1" applyAlignment="1">
      <alignment horizontal="center" vertical="top"/>
    </xf>
    <xf numFmtId="0" fontId="5" fillId="0" borderId="36" xfId="16" applyFont="1" applyBorder="1" applyAlignment="1">
      <alignment horizontal="center" vertical="top"/>
    </xf>
    <xf numFmtId="0" fontId="3" fillId="0" borderId="41" xfId="16" applyBorder="1" applyAlignment="1">
      <alignment horizontal="center"/>
    </xf>
    <xf numFmtId="0" fontId="54" fillId="0" borderId="41" xfId="16" applyFont="1" applyBorder="1" applyAlignment="1">
      <alignment horizontal="right"/>
    </xf>
    <xf numFmtId="0" fontId="54" fillId="0" borderId="41" xfId="16" applyFont="1" applyBorder="1" applyAlignment="1">
      <alignment horizontal="center"/>
    </xf>
    <xf numFmtId="4" fontId="54" fillId="0" borderId="41" xfId="16" applyNumberFormat="1" applyFont="1" applyBorder="1"/>
    <xf numFmtId="0" fontId="51" fillId="0" borderId="0" xfId="12" applyFont="1" applyBorder="1" applyAlignment="1">
      <alignment vertical="center"/>
    </xf>
    <xf numFmtId="0" fontId="4" fillId="0" borderId="0" xfId="12" applyFont="1" applyBorder="1"/>
    <xf numFmtId="0" fontId="3" fillId="0" borderId="0" xfId="12" applyBorder="1"/>
    <xf numFmtId="49" fontId="47" fillId="9" borderId="71" xfId="12" applyNumberFormat="1" applyFont="1" applyFill="1" applyBorder="1" applyAlignment="1" applyProtection="1">
      <alignment horizontal="center" vertical="center" wrapText="1"/>
      <protection locked="0"/>
    </xf>
    <xf numFmtId="174" fontId="47" fillId="9" borderId="71" xfId="12" applyNumberFormat="1" applyFont="1" applyFill="1" applyBorder="1" applyAlignment="1" applyProtection="1">
      <alignment horizontal="center" vertical="center" wrapText="1"/>
      <protection locked="0"/>
    </xf>
    <xf numFmtId="0" fontId="53" fillId="0" borderId="39" xfId="16" applyFont="1" applyBorder="1" applyAlignment="1">
      <alignment horizontal="center"/>
    </xf>
    <xf numFmtId="0" fontId="3" fillId="0" borderId="15" xfId="7" applyFont="1" applyBorder="1" applyAlignment="1">
      <alignment horizontal="center" vertical="center"/>
    </xf>
    <xf numFmtId="0" fontId="39" fillId="0" borderId="15" xfId="7" applyFont="1" applyBorder="1" applyAlignment="1">
      <alignment vertical="center" wrapText="1"/>
    </xf>
    <xf numFmtId="164" fontId="39" fillId="0" borderId="49" xfId="7" applyNumberFormat="1" applyFont="1" applyBorder="1" applyAlignment="1">
      <alignment vertical="center" wrapText="1"/>
    </xf>
    <xf numFmtId="164" fontId="39" fillId="0" borderId="48" xfId="7" applyNumberFormat="1" applyFont="1" applyBorder="1" applyAlignment="1">
      <alignment horizontal="center" vertical="center" wrapText="1"/>
    </xf>
    <xf numFmtId="164" fontId="39" fillId="0" borderId="49" xfId="7" applyNumberFormat="1" applyFont="1" applyBorder="1" applyAlignment="1">
      <alignment horizontal="right" vertical="center" wrapText="1"/>
    </xf>
    <xf numFmtId="164" fontId="39" fillId="0" borderId="15" xfId="7" applyNumberFormat="1" applyFont="1" applyBorder="1" applyAlignment="1">
      <alignment horizontal="center" vertical="center" wrapText="1"/>
    </xf>
    <xf numFmtId="173" fontId="39" fillId="0" borderId="15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/>
    </xf>
    <xf numFmtId="164" fontId="39" fillId="0" borderId="52" xfId="7" applyNumberFormat="1" applyFont="1" applyBorder="1" applyAlignment="1">
      <alignment vertical="center" wrapText="1"/>
    </xf>
    <xf numFmtId="164" fontId="39" fillId="0" borderId="58" xfId="7" applyNumberFormat="1" applyFont="1" applyBorder="1" applyAlignment="1">
      <alignment horizontal="center" vertical="center" wrapText="1"/>
    </xf>
    <xf numFmtId="164" fontId="39" fillId="0" borderId="52" xfId="7" applyNumberFormat="1" applyFont="1" applyBorder="1" applyAlignment="1">
      <alignment horizontal="right" vertical="center" wrapText="1"/>
    </xf>
    <xf numFmtId="164" fontId="39" fillId="0" borderId="12" xfId="7" applyNumberFormat="1" applyFont="1" applyBorder="1" applyAlignment="1">
      <alignment horizontal="center" vertical="center" wrapText="1"/>
    </xf>
    <xf numFmtId="173" fontId="39" fillId="0" borderId="12" xfId="7" applyNumberFormat="1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164" fontId="39" fillId="0" borderId="72" xfId="7" applyNumberFormat="1" applyFont="1" applyBorder="1" applyAlignment="1">
      <alignment vertical="center" wrapText="1"/>
    </xf>
    <xf numFmtId="164" fontId="39" fillId="0" borderId="17" xfId="7" applyNumberFormat="1" applyFont="1" applyBorder="1" applyAlignment="1">
      <alignment horizontal="center" vertical="center" wrapText="1"/>
    </xf>
    <xf numFmtId="164" fontId="39" fillId="0" borderId="72" xfId="7" applyNumberFormat="1" applyFont="1" applyBorder="1" applyAlignment="1">
      <alignment horizontal="right" vertical="center" wrapText="1"/>
    </xf>
    <xf numFmtId="164" fontId="39" fillId="0" borderId="14" xfId="7" applyNumberFormat="1" applyFont="1" applyBorder="1" applyAlignment="1">
      <alignment horizontal="center" vertical="center" wrapText="1"/>
    </xf>
    <xf numFmtId="173" fontId="39" fillId="0" borderId="14" xfId="7" applyNumberFormat="1" applyFont="1" applyBorder="1" applyAlignment="1">
      <alignment horizontal="center" vertical="center" wrapText="1"/>
    </xf>
    <xf numFmtId="0" fontId="57" fillId="0" borderId="14" xfId="7" applyFont="1" applyBorder="1" applyAlignment="1">
      <alignment vertical="center" wrapText="1"/>
    </xf>
    <xf numFmtId="0" fontId="57" fillId="0" borderId="12" xfId="7" applyFont="1" applyBorder="1" applyAlignment="1">
      <alignment vertical="center" wrapText="1"/>
    </xf>
    <xf numFmtId="164" fontId="57" fillId="0" borderId="58" xfId="7" applyNumberFormat="1" applyFont="1" applyBorder="1" applyAlignment="1">
      <alignment horizontal="center" vertical="center" wrapText="1"/>
    </xf>
    <xf numFmtId="0" fontId="40" fillId="0" borderId="22" xfId="3" applyFont="1" applyBorder="1" applyAlignment="1">
      <alignment horizontal="left" vertical="center" wrapText="1"/>
    </xf>
    <xf numFmtId="166" fontId="25" fillId="7" borderId="5" xfId="2" applyNumberFormat="1" applyFont="1" applyFill="1" applyBorder="1" applyAlignment="1" applyProtection="1">
      <alignment horizontal="left" vertical="top"/>
    </xf>
    <xf numFmtId="164" fontId="23" fillId="7" borderId="47" xfId="2" applyFont="1" applyFill="1" applyBorder="1" applyAlignment="1" applyProtection="1">
      <alignment vertical="top"/>
    </xf>
    <xf numFmtId="164" fontId="25" fillId="7" borderId="11" xfId="2" applyFont="1" applyFill="1" applyBorder="1" applyAlignment="1" applyProtection="1">
      <alignment horizontal="left" vertical="top"/>
    </xf>
    <xf numFmtId="168" fontId="25" fillId="7" borderId="67" xfId="2" applyNumberFormat="1" applyFont="1" applyFill="1" applyBorder="1" applyAlignment="1" applyProtection="1">
      <alignment horizontal="right" vertical="top"/>
    </xf>
    <xf numFmtId="164" fontId="23" fillId="11" borderId="5" xfId="2" applyFont="1" applyFill="1" applyBorder="1" applyAlignment="1" applyProtection="1">
      <alignment vertical="top"/>
    </xf>
    <xf numFmtId="164" fontId="23" fillId="11" borderId="47" xfId="2" applyFont="1" applyFill="1" applyBorder="1" applyAlignment="1" applyProtection="1">
      <alignment vertical="top"/>
    </xf>
    <xf numFmtId="164" fontId="34" fillId="11" borderId="11" xfId="2" applyFont="1" applyFill="1" applyBorder="1" applyAlignment="1" applyProtection="1">
      <alignment horizontal="left" vertical="top"/>
    </xf>
    <xf numFmtId="168" fontId="34" fillId="11" borderId="67" xfId="2" applyNumberFormat="1" applyFont="1" applyFill="1" applyBorder="1" applyAlignment="1" applyProtection="1">
      <alignment horizontal="right" vertical="top"/>
    </xf>
    <xf numFmtId="0" fontId="13" fillId="6" borderId="30" xfId="3" applyFont="1" applyFill="1" applyBorder="1" applyAlignment="1">
      <alignment horizontal="left" vertical="top"/>
    </xf>
    <xf numFmtId="0" fontId="13" fillId="6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/>
    </xf>
    <xf numFmtId="0" fontId="41" fillId="5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 wrapText="1"/>
    </xf>
    <xf numFmtId="0" fontId="10" fillId="5" borderId="20" xfId="3" applyFill="1" applyBorder="1" applyAlignment="1">
      <alignment horizontal="left" vertical="top"/>
    </xf>
    <xf numFmtId="0" fontId="15" fillId="5" borderId="39" xfId="3" applyFont="1" applyFill="1" applyBorder="1" applyAlignment="1">
      <alignment horizontal="left" vertical="top"/>
    </xf>
    <xf numFmtId="0" fontId="13" fillId="6" borderId="59" xfId="3" applyFont="1" applyFill="1" applyBorder="1" applyAlignment="1">
      <alignment horizontal="left" vertical="top"/>
    </xf>
    <xf numFmtId="0" fontId="41" fillId="6" borderId="20" xfId="3" applyFont="1" applyFill="1" applyBorder="1" applyAlignment="1">
      <alignment horizontal="left" vertical="top"/>
    </xf>
    <xf numFmtId="0" fontId="58" fillId="0" borderId="0" xfId="0" applyFont="1" applyAlignment="1">
      <alignment vertical="top" wrapText="1"/>
    </xf>
    <xf numFmtId="0" fontId="15" fillId="0" borderId="35" xfId="3" applyFont="1" applyBorder="1" applyAlignment="1">
      <alignment horizontal="left" vertical="top" wrapText="1"/>
    </xf>
    <xf numFmtId="0" fontId="15" fillId="0" borderId="35" xfId="3" quotePrefix="1" applyFont="1" applyBorder="1" applyAlignment="1">
      <alignment horizontal="left" vertical="top"/>
    </xf>
    <xf numFmtId="4" fontId="15" fillId="0" borderId="73" xfId="3" applyNumberFormat="1" applyFont="1" applyBorder="1" applyAlignment="1">
      <alignment horizontal="right" vertical="top"/>
    </xf>
    <xf numFmtId="0" fontId="15" fillId="0" borderId="35" xfId="3" applyFont="1" applyBorder="1" applyAlignment="1">
      <alignment horizontal="left" vertical="top"/>
    </xf>
    <xf numFmtId="4" fontId="15" fillId="0" borderId="60" xfId="3" applyNumberFormat="1" applyFont="1" applyBorder="1" applyAlignment="1">
      <alignment horizontal="right" vertical="top"/>
    </xf>
    <xf numFmtId="0" fontId="15" fillId="8" borderId="36" xfId="3" applyFont="1" applyFill="1" applyBorder="1" applyAlignment="1">
      <alignment horizontal="left" vertical="top"/>
    </xf>
    <xf numFmtId="49" fontId="14" fillId="8" borderId="36" xfId="3" applyNumberFormat="1" applyFont="1" applyFill="1" applyBorder="1" applyAlignment="1">
      <alignment horizontal="left" vertical="top"/>
    </xf>
    <xf numFmtId="0" fontId="14" fillId="0" borderId="36" xfId="3" applyFont="1" applyBorder="1" applyAlignment="1">
      <alignment horizontal="left" wrapText="1"/>
    </xf>
    <xf numFmtId="4" fontId="14" fillId="8" borderId="74" xfId="3" applyNumberFormat="1" applyFont="1" applyFill="1" applyBorder="1" applyAlignment="1">
      <alignment horizontal="right" vertical="top"/>
    </xf>
    <xf numFmtId="0" fontId="15" fillId="8" borderId="35" xfId="3" applyFont="1" applyFill="1" applyBorder="1" applyAlignment="1">
      <alignment horizontal="left" vertical="top" wrapText="1"/>
    </xf>
    <xf numFmtId="0" fontId="15" fillId="0" borderId="20" xfId="3" applyFont="1" applyBorder="1" applyAlignment="1">
      <alignment horizontal="left" vertical="top"/>
    </xf>
    <xf numFmtId="49" fontId="15" fillId="0" borderId="20" xfId="3" applyNumberFormat="1" applyFont="1" applyBorder="1" applyAlignment="1">
      <alignment horizontal="left" vertical="top" wrapText="1"/>
    </xf>
    <xf numFmtId="0" fontId="20" fillId="5" borderId="31" xfId="8" applyFont="1" applyFill="1" applyBorder="1" applyAlignment="1">
      <alignment horizontal="center" vertical="top" wrapText="1"/>
    </xf>
    <xf numFmtId="0" fontId="19" fillId="5" borderId="31" xfId="8" applyFont="1" applyFill="1" applyBorder="1" applyAlignment="1">
      <alignment horizontal="center" vertical="top" wrapText="1"/>
    </xf>
    <xf numFmtId="0" fontId="22" fillId="5" borderId="31" xfId="8" applyFont="1" applyFill="1" applyBorder="1" applyAlignment="1">
      <alignment vertical="top" wrapText="1"/>
    </xf>
    <xf numFmtId="4" fontId="20" fillId="5" borderId="31" xfId="8" applyNumberFormat="1" applyFont="1" applyFill="1" applyBorder="1" applyAlignment="1">
      <alignment horizontal="right" vertical="top" wrapText="1"/>
    </xf>
    <xf numFmtId="4" fontId="20" fillId="5" borderId="32" xfId="8" applyNumberFormat="1" applyFont="1" applyFill="1" applyBorder="1" applyAlignment="1">
      <alignment horizontal="right" vertical="top" wrapText="1"/>
    </xf>
    <xf numFmtId="0" fontId="15" fillId="0" borderId="36" xfId="3" applyFont="1" applyBorder="1" applyAlignment="1">
      <alignment horizontal="left" vertical="top"/>
    </xf>
    <xf numFmtId="49" fontId="15" fillId="0" borderId="36" xfId="3" applyNumberFormat="1" applyFont="1" applyBorder="1" applyAlignment="1">
      <alignment horizontal="left" vertical="top" wrapText="1"/>
    </xf>
    <xf numFmtId="4" fontId="15" fillId="0" borderId="74" xfId="3" applyNumberFormat="1" applyFont="1" applyBorder="1" applyAlignment="1">
      <alignment horizontal="right" vertical="top"/>
    </xf>
    <xf numFmtId="0" fontId="21" fillId="0" borderId="20" xfId="8" applyFont="1" applyBorder="1" applyAlignment="1">
      <alignment horizontal="center" vertical="top" wrapText="1"/>
    </xf>
    <xf numFmtId="0" fontId="21" fillId="0" borderId="30" xfId="8" applyFont="1" applyBorder="1" applyAlignment="1">
      <alignment vertical="top" wrapText="1"/>
    </xf>
    <xf numFmtId="4" fontId="21" fillId="0" borderId="38" xfId="8" applyNumberFormat="1" applyFont="1" applyBorder="1" applyAlignment="1">
      <alignment horizontal="right" vertical="top" wrapText="1"/>
    </xf>
    <xf numFmtId="49" fontId="1" fillId="0" borderId="5" xfId="9" applyNumberFormat="1" applyFont="1" applyBorder="1" applyAlignment="1">
      <alignment horizontal="center" vertical="center"/>
    </xf>
    <xf numFmtId="4" fontId="1" fillId="0" borderId="5" xfId="9" applyNumberFormat="1" applyFont="1" applyBorder="1" applyAlignment="1">
      <alignment horizontal="right" vertical="center"/>
    </xf>
    <xf numFmtId="4" fontId="1" fillId="0" borderId="11" xfId="9" applyNumberFormat="1" applyFont="1" applyBorder="1" applyAlignment="1">
      <alignment horizontal="right" vertical="center"/>
    </xf>
    <xf numFmtId="4" fontId="1" fillId="0" borderId="6" xfId="9" applyNumberFormat="1" applyFont="1" applyBorder="1" applyAlignment="1">
      <alignment horizontal="center" vertical="center"/>
    </xf>
    <xf numFmtId="0" fontId="1" fillId="0" borderId="15" xfId="9" applyFont="1" applyBorder="1" applyAlignment="1">
      <alignment horizontal="left" vertical="top" wrapText="1"/>
    </xf>
    <xf numFmtId="49" fontId="1" fillId="0" borderId="15" xfId="9" applyNumberFormat="1" applyBorder="1" applyAlignment="1">
      <alignment horizontal="center" vertical="center"/>
    </xf>
    <xf numFmtId="4" fontId="1" fillId="0" borderId="15" xfId="9" applyNumberFormat="1" applyBorder="1" applyAlignment="1">
      <alignment horizontal="right" vertical="center"/>
    </xf>
    <xf numFmtId="0" fontId="21" fillId="12" borderId="31" xfId="8" applyFont="1" applyFill="1" applyBorder="1" applyAlignment="1">
      <alignment horizontal="center" vertical="top" wrapText="1"/>
    </xf>
    <xf numFmtId="0" fontId="21" fillId="12" borderId="31" xfId="8" applyFont="1" applyFill="1" applyBorder="1" applyAlignment="1">
      <alignment vertical="top" wrapText="1"/>
    </xf>
    <xf numFmtId="4" fontId="21" fillId="12" borderId="31" xfId="8" applyNumberFormat="1" applyFont="1" applyFill="1" applyBorder="1" applyAlignment="1">
      <alignment horizontal="right" vertical="top" wrapText="1"/>
    </xf>
    <xf numFmtId="4" fontId="21" fillId="12" borderId="32" xfId="8" applyNumberFormat="1" applyFont="1" applyFill="1" applyBorder="1" applyAlignment="1">
      <alignment horizontal="right" vertical="top" wrapText="1"/>
    </xf>
    <xf numFmtId="0" fontId="20" fillId="12" borderId="39" xfId="8" applyFont="1" applyFill="1" applyBorder="1" applyAlignment="1">
      <alignment horizontal="center" vertical="top" wrapText="1"/>
    </xf>
    <xf numFmtId="0" fontId="17" fillId="0" borderId="34" xfId="8" applyFont="1" applyFill="1" applyBorder="1" applyAlignment="1">
      <alignment horizontal="center" vertical="center" wrapText="1"/>
    </xf>
    <xf numFmtId="0" fontId="17" fillId="6" borderId="76" xfId="8" applyFont="1" applyFill="1" applyBorder="1" applyAlignment="1">
      <alignment horizontal="center" vertical="center" wrapText="1"/>
    </xf>
    <xf numFmtId="0" fontId="18" fillId="6" borderId="75" xfId="8" applyFont="1" applyFill="1" applyBorder="1" applyAlignment="1">
      <alignment horizontal="center" vertical="center" wrapText="1"/>
    </xf>
    <xf numFmtId="0" fontId="18" fillId="6" borderId="76" xfId="8" applyFont="1" applyFill="1" applyBorder="1" applyAlignment="1">
      <alignment horizontal="left" vertical="center" wrapText="1"/>
    </xf>
    <xf numFmtId="0" fontId="22" fillId="12" borderId="20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center" vertical="center" wrapText="1"/>
    </xf>
    <xf numFmtId="0" fontId="22" fillId="0" borderId="37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left" vertical="center" wrapText="1"/>
    </xf>
    <xf numFmtId="0" fontId="22" fillId="12" borderId="39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center" vertical="center" wrapText="1"/>
    </xf>
    <xf numFmtId="0" fontId="22" fillId="0" borderId="39" xfId="8" applyFont="1" applyFill="1" applyBorder="1" applyAlignment="1">
      <alignment horizontal="center" vertical="center" wrapText="1"/>
    </xf>
    <xf numFmtId="0" fontId="22" fillId="0" borderId="31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left" vertical="center" wrapText="1"/>
    </xf>
    <xf numFmtId="0" fontId="22" fillId="0" borderId="20" xfId="8" applyFont="1" applyFill="1" applyBorder="1" applyAlignment="1">
      <alignment horizontal="center" vertical="center" wrapText="1"/>
    </xf>
    <xf numFmtId="43" fontId="18" fillId="6" borderId="76" xfId="8" applyNumberFormat="1" applyFont="1" applyFill="1" applyBorder="1" applyAlignment="1">
      <alignment horizontal="right" vertical="center" wrapText="1"/>
    </xf>
    <xf numFmtId="43" fontId="18" fillId="6" borderId="77" xfId="8" applyNumberFormat="1" applyFont="1" applyFill="1" applyBorder="1" applyAlignment="1">
      <alignment horizontal="right" vertical="center" wrapText="1"/>
    </xf>
    <xf numFmtId="43" fontId="22" fillId="12" borderId="30" xfId="8" applyNumberFormat="1" applyFont="1" applyFill="1" applyBorder="1" applyAlignment="1">
      <alignment horizontal="right" vertical="center" wrapText="1"/>
    </xf>
    <xf numFmtId="43" fontId="22" fillId="12" borderId="38" xfId="8" applyNumberFormat="1" applyFont="1" applyFill="1" applyBorder="1" applyAlignment="1">
      <alignment horizontal="right" vertical="center" wrapText="1"/>
    </xf>
    <xf numFmtId="43" fontId="22" fillId="0" borderId="20" xfId="8" applyNumberFormat="1" applyFont="1" applyFill="1" applyBorder="1" applyAlignment="1">
      <alignment horizontal="right" vertical="center" wrapText="1"/>
    </xf>
    <xf numFmtId="43" fontId="22" fillId="0" borderId="38" xfId="8" applyNumberFormat="1" applyFont="1" applyFill="1" applyBorder="1" applyAlignment="1">
      <alignment horizontal="right" vertical="center" wrapText="1"/>
    </xf>
    <xf numFmtId="43" fontId="22" fillId="0" borderId="31" xfId="8" applyNumberFormat="1" applyFont="1" applyFill="1" applyBorder="1" applyAlignment="1">
      <alignment horizontal="right" vertical="center" wrapText="1"/>
    </xf>
    <xf numFmtId="43" fontId="22" fillId="0" borderId="32" xfId="8" applyNumberFormat="1" applyFont="1" applyFill="1" applyBorder="1" applyAlignment="1">
      <alignment horizontal="right" vertical="center" wrapText="1"/>
    </xf>
    <xf numFmtId="43" fontId="22" fillId="12" borderId="31" xfId="8" applyNumberFormat="1" applyFont="1" applyFill="1" applyBorder="1" applyAlignment="1">
      <alignment horizontal="right" vertical="center" wrapText="1"/>
    </xf>
    <xf numFmtId="43" fontId="22" fillId="12" borderId="32" xfId="8" applyNumberFormat="1" applyFont="1" applyFill="1" applyBorder="1" applyAlignment="1">
      <alignment horizontal="right" vertical="center" wrapText="1"/>
    </xf>
    <xf numFmtId="49" fontId="48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47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48" fillId="13" borderId="12" xfId="12" applyNumberFormat="1" applyFont="1" applyFill="1" applyBorder="1" applyAlignment="1" applyProtection="1">
      <alignment horizontal="left" vertical="center" wrapText="1"/>
      <protection locked="0"/>
    </xf>
    <xf numFmtId="174" fontId="48" fillId="13" borderId="12" xfId="12" applyNumberFormat="1" applyFont="1" applyFill="1" applyBorder="1" applyAlignment="1" applyProtection="1">
      <alignment horizontal="right" vertical="center" wrapText="1"/>
      <protection locked="0"/>
    </xf>
    <xf numFmtId="49" fontId="48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5" xfId="12" applyNumberFormat="1" applyFont="1" applyFill="1" applyBorder="1" applyAlignment="1" applyProtection="1">
      <alignment horizontal="left" vertical="center" wrapText="1"/>
      <protection locked="0"/>
    </xf>
    <xf numFmtId="174" fontId="47" fillId="9" borderId="20" xfId="12" applyNumberFormat="1" applyFont="1" applyFill="1" applyBorder="1" applyAlignment="1" applyProtection="1">
      <alignment horizontal="right" vertical="center" wrapText="1"/>
      <protection locked="0"/>
    </xf>
    <xf numFmtId="49" fontId="62" fillId="9" borderId="39" xfId="12" applyNumberFormat="1" applyFont="1" applyFill="1" applyBorder="1" applyAlignment="1" applyProtection="1">
      <alignment horizontal="center" vertical="center" wrapText="1"/>
      <protection locked="0"/>
    </xf>
    <xf numFmtId="0" fontId="63" fillId="0" borderId="39" xfId="12" applyFont="1" applyBorder="1" applyAlignment="1">
      <alignment vertical="top" wrapText="1"/>
    </xf>
    <xf numFmtId="174" fontId="62" fillId="9" borderId="39" xfId="12" applyNumberFormat="1" applyFont="1" applyFill="1" applyBorder="1" applyAlignment="1" applyProtection="1">
      <alignment horizontal="right" vertical="center" wrapText="1"/>
      <protection locked="0"/>
    </xf>
    <xf numFmtId="49" fontId="47" fillId="9" borderId="78" xfId="12" applyNumberFormat="1" applyFont="1" applyFill="1" applyBorder="1" applyAlignment="1" applyProtection="1">
      <alignment vertical="center" wrapText="1"/>
      <protection locked="0"/>
    </xf>
    <xf numFmtId="49" fontId="62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12" xfId="12" applyNumberFormat="1" applyFont="1" applyFill="1" applyBorder="1" applyAlignment="1" applyProtection="1">
      <alignment horizontal="left" vertical="center" wrapText="1"/>
      <protection locked="0"/>
    </xf>
    <xf numFmtId="174" fontId="62" fillId="9" borderId="12" xfId="12" applyNumberFormat="1" applyFont="1" applyFill="1" applyBorder="1" applyAlignment="1" applyProtection="1">
      <alignment horizontal="right" vertical="center" wrapText="1"/>
      <protection locked="0"/>
    </xf>
    <xf numFmtId="49" fontId="47" fillId="9" borderId="12" xfId="12" applyNumberFormat="1" applyFont="1" applyFill="1" applyBorder="1" applyAlignment="1" applyProtection="1">
      <alignment vertical="center" wrapText="1"/>
      <protection locked="0"/>
    </xf>
    <xf numFmtId="49" fontId="62" fillId="9" borderId="5" xfId="12" applyNumberFormat="1" applyFont="1" applyFill="1" applyBorder="1" applyAlignment="1" applyProtection="1">
      <alignment horizontal="left" vertical="center" wrapText="1"/>
      <protection locked="0"/>
    </xf>
    <xf numFmtId="49" fontId="64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5" xfId="12" applyNumberFormat="1" applyFont="1" applyFill="1" applyBorder="1" applyAlignment="1" applyProtection="1">
      <alignment horizontal="center" vertical="center" wrapText="1"/>
      <protection locked="0"/>
    </xf>
    <xf numFmtId="174" fontId="61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5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5" xfId="12" applyNumberFormat="1" applyFont="1" applyFill="1" applyBorder="1" applyAlignment="1" applyProtection="1">
      <alignment horizontal="left" wrapText="1"/>
      <protection locked="0"/>
    </xf>
    <xf numFmtId="174" fontId="62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6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67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8" fillId="9" borderId="5" xfId="12" applyNumberFormat="1" applyFont="1" applyFill="1" applyBorder="1" applyAlignment="1" applyProtection="1">
      <alignment horizontal="left" vertical="center" wrapText="1"/>
      <protection locked="0"/>
    </xf>
    <xf numFmtId="0" fontId="63" fillId="0" borderId="0" xfId="12" applyFont="1"/>
    <xf numFmtId="4" fontId="10" fillId="0" borderId="0" xfId="3" applyNumberFormat="1"/>
    <xf numFmtId="4" fontId="1" fillId="0" borderId="6" xfId="9" applyNumberFormat="1" applyBorder="1" applyAlignment="1">
      <alignment horizontal="center" vertical="center"/>
    </xf>
    <xf numFmtId="4" fontId="1" fillId="0" borderId="16" xfId="9" applyNumberFormat="1" applyBorder="1" applyAlignment="1">
      <alignment horizontal="center" vertical="center"/>
    </xf>
    <xf numFmtId="4" fontId="1" fillId="0" borderId="56" xfId="9" applyNumberFormat="1" applyBorder="1" applyAlignment="1">
      <alignment horizontal="center" vertical="center"/>
    </xf>
    <xf numFmtId="49" fontId="1" fillId="0" borderId="5" xfId="9" applyNumberFormat="1" applyFont="1" applyBorder="1" applyAlignment="1">
      <alignment horizontal="left" vertical="top" wrapText="1"/>
    </xf>
    <xf numFmtId="0" fontId="1" fillId="0" borderId="14" xfId="9" applyFont="1" applyBorder="1" applyAlignment="1">
      <alignment horizontal="left" vertical="top" wrapText="1"/>
    </xf>
    <xf numFmtId="49" fontId="1" fillId="0" borderId="14" xfId="9" applyNumberFormat="1" applyBorder="1" applyAlignment="1">
      <alignment horizontal="center" vertical="center"/>
    </xf>
    <xf numFmtId="4" fontId="1" fillId="0" borderId="14" xfId="9" applyNumberFormat="1" applyBorder="1" applyAlignment="1">
      <alignment horizontal="right" vertical="center"/>
    </xf>
    <xf numFmtId="0" fontId="11" fillId="0" borderId="79" xfId="9" applyFont="1" applyBorder="1" applyAlignment="1">
      <alignment horizontal="left" vertical="top" wrapText="1"/>
    </xf>
    <xf numFmtId="4" fontId="1" fillId="0" borderId="18" xfId="9" applyNumberFormat="1" applyBorder="1" applyAlignment="1">
      <alignment horizontal="center" vertical="center"/>
    </xf>
    <xf numFmtId="0" fontId="30" fillId="0" borderId="80" xfId="1" applyFont="1" applyBorder="1" applyAlignment="1">
      <alignment horizontal="left" vertical="center"/>
    </xf>
    <xf numFmtId="4" fontId="32" fillId="0" borderId="21" xfId="1" applyNumberFormat="1" applyFont="1" applyBorder="1" applyAlignment="1">
      <alignment horizontal="right" vertical="center" wrapText="1"/>
    </xf>
    <xf numFmtId="0" fontId="24" fillId="0" borderId="81" xfId="1" applyFont="1" applyBorder="1" applyAlignment="1">
      <alignment vertical="center" wrapText="1"/>
    </xf>
    <xf numFmtId="4" fontId="24" fillId="0" borderId="83" xfId="1" applyNumberFormat="1" applyFont="1" applyBorder="1" applyAlignment="1">
      <alignment vertical="center"/>
    </xf>
    <xf numFmtId="0" fontId="38" fillId="6" borderId="84" xfId="1" applyFont="1" applyFill="1" applyBorder="1" applyAlignment="1">
      <alignment horizontal="left" vertical="center" wrapText="1"/>
    </xf>
    <xf numFmtId="0" fontId="38" fillId="6" borderId="59" xfId="1" applyFont="1" applyFill="1" applyBorder="1" applyAlignment="1">
      <alignment horizontal="left" vertical="center" wrapText="1"/>
    </xf>
    <xf numFmtId="4" fontId="24" fillId="6" borderId="85" xfId="1" applyNumberFormat="1" applyFont="1" applyFill="1" applyBorder="1" applyAlignment="1">
      <alignment vertical="center"/>
    </xf>
    <xf numFmtId="0" fontId="24" fillId="5" borderId="20" xfId="1" applyFont="1" applyFill="1" applyBorder="1" applyAlignment="1">
      <alignment horizontal="left"/>
    </xf>
    <xf numFmtId="0" fontId="24" fillId="5" borderId="20" xfId="1" applyFont="1" applyFill="1" applyBorder="1"/>
    <xf numFmtId="0" fontId="24" fillId="5" borderId="59" xfId="1" applyFont="1" applyFill="1" applyBorder="1"/>
    <xf numFmtId="4" fontId="24" fillId="5" borderId="85" xfId="1" applyNumberFormat="1" applyFont="1" applyFill="1" applyBorder="1" applyAlignment="1">
      <alignment vertical="center"/>
    </xf>
    <xf numFmtId="0" fontId="24" fillId="0" borderId="20" xfId="1" applyFont="1" applyBorder="1"/>
    <xf numFmtId="0" fontId="23" fillId="0" borderId="20" xfId="1" applyFont="1" applyBorder="1" applyAlignment="1">
      <alignment horizontal="left" vertical="center"/>
    </xf>
    <xf numFmtId="0" fontId="23" fillId="0" borderId="59" xfId="1" applyFont="1" applyBorder="1" applyAlignment="1">
      <alignment horizontal="left" vertical="top" wrapText="1"/>
    </xf>
    <xf numFmtId="4" fontId="23" fillId="0" borderId="85" xfId="1" applyNumberFormat="1" applyFont="1" applyBorder="1" applyAlignment="1">
      <alignment horizontal="right" vertical="center"/>
    </xf>
    <xf numFmtId="0" fontId="23" fillId="0" borderId="15" xfId="1" applyFont="1" applyFill="1" applyBorder="1" applyAlignment="1">
      <alignment vertical="top" wrapText="1"/>
    </xf>
    <xf numFmtId="0" fontId="30" fillId="0" borderId="44" xfId="1" applyFont="1" applyBorder="1" applyAlignment="1">
      <alignment horizontal="left" vertical="center"/>
    </xf>
    <xf numFmtId="4" fontId="32" fillId="0" borderId="43" xfId="1" applyNumberFormat="1" applyFont="1" applyBorder="1" applyAlignment="1">
      <alignment horizontal="right" vertical="center" wrapText="1"/>
    </xf>
    <xf numFmtId="0" fontId="24" fillId="0" borderId="81" xfId="1" applyFont="1" applyFill="1" applyBorder="1" applyAlignment="1">
      <alignment vertical="center" wrapText="1"/>
    </xf>
    <xf numFmtId="4" fontId="24" fillId="0" borderId="12" xfId="1" applyNumberFormat="1" applyFont="1" applyBorder="1" applyAlignment="1">
      <alignment vertical="center"/>
    </xf>
    <xf numFmtId="0" fontId="23" fillId="5" borderId="59" xfId="1" applyFont="1" applyFill="1" applyBorder="1" applyAlignment="1">
      <alignment horizontal="left" vertical="center" wrapText="1"/>
    </xf>
    <xf numFmtId="4" fontId="23" fillId="5" borderId="12" xfId="1" applyNumberFormat="1" applyFont="1" applyFill="1" applyBorder="1" applyAlignment="1">
      <alignment vertical="center"/>
    </xf>
    <xf numFmtId="0" fontId="23" fillId="0" borderId="35" xfId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top" wrapText="1"/>
    </xf>
    <xf numFmtId="0" fontId="25" fillId="0" borderId="87" xfId="1" applyFont="1" applyBorder="1" applyAlignment="1">
      <alignment horizontal="left" vertical="top" wrapText="1"/>
    </xf>
    <xf numFmtId="4" fontId="23" fillId="0" borderId="14" xfId="1" applyNumberFormat="1" applyFont="1" applyBorder="1" applyAlignment="1">
      <alignment vertical="center"/>
    </xf>
    <xf numFmtId="0" fontId="24" fillId="0" borderId="88" xfId="1" applyFont="1" applyFill="1" applyBorder="1" applyAlignment="1">
      <alignment vertical="center" wrapText="1"/>
    </xf>
    <xf numFmtId="0" fontId="23" fillId="0" borderId="36" xfId="1" applyFont="1" applyFill="1" applyBorder="1" applyAlignment="1">
      <alignment horizontal="left" vertical="center" wrapText="1"/>
    </xf>
    <xf numFmtId="4" fontId="31" fillId="0" borderId="89" xfId="1" applyNumberFormat="1" applyFont="1" applyBorder="1" applyAlignment="1">
      <alignment vertical="center"/>
    </xf>
    <xf numFmtId="4" fontId="23" fillId="0" borderId="90" xfId="1" applyNumberFormat="1" applyFont="1" applyBorder="1" applyAlignment="1">
      <alignment vertical="center"/>
    </xf>
    <xf numFmtId="4" fontId="33" fillId="0" borderId="2" xfId="1" applyNumberFormat="1" applyFont="1" applyBorder="1" applyAlignment="1">
      <alignment horizontal="right" vertical="center"/>
    </xf>
    <xf numFmtId="4" fontId="25" fillId="7" borderId="5" xfId="1" applyNumberFormat="1" applyFont="1" applyFill="1" applyBorder="1" applyAlignment="1">
      <alignment horizontal="right" vertical="top"/>
    </xf>
    <xf numFmtId="4" fontId="25" fillId="0" borderId="5" xfId="1" applyNumberFormat="1" applyFont="1" applyBorder="1" applyAlignment="1">
      <alignment horizontal="right" vertical="top"/>
    </xf>
    <xf numFmtId="4" fontId="25" fillId="7" borderId="15" xfId="1" applyNumberFormat="1" applyFont="1" applyFill="1" applyBorder="1" applyAlignment="1">
      <alignment horizontal="right" vertical="top"/>
    </xf>
    <xf numFmtId="4" fontId="25" fillId="0" borderId="8" xfId="1" applyNumberFormat="1" applyFont="1" applyBorder="1" applyAlignment="1">
      <alignment horizontal="right" vertical="top"/>
    </xf>
    <xf numFmtId="4" fontId="24" fillId="0" borderId="14" xfId="1" applyNumberFormat="1" applyFont="1" applyBorder="1" applyAlignment="1">
      <alignment vertical="center"/>
    </xf>
    <xf numFmtId="4" fontId="23" fillId="5" borderId="58" xfId="1" applyNumberFormat="1" applyFont="1" applyFill="1" applyBorder="1" applyAlignment="1">
      <alignment vertical="center"/>
    </xf>
    <xf numFmtId="4" fontId="23" fillId="0" borderId="12" xfId="1" applyNumberFormat="1" applyFont="1" applyBorder="1" applyAlignment="1">
      <alignment vertical="center"/>
    </xf>
    <xf numFmtId="4" fontId="38" fillId="6" borderId="12" xfId="1" applyNumberFormat="1" applyFont="1" applyFill="1" applyBorder="1" applyAlignment="1">
      <alignment horizontal="right" vertical="center"/>
    </xf>
    <xf numFmtId="4" fontId="25" fillId="0" borderId="53" xfId="1" applyNumberFormat="1" applyFont="1" applyBorder="1" applyAlignment="1">
      <alignment horizontal="right" vertical="top"/>
    </xf>
    <xf numFmtId="4" fontId="49" fillId="0" borderId="85" xfId="1" applyNumberFormat="1" applyFont="1" applyBorder="1" applyAlignment="1">
      <alignment horizontal="right" vertical="top"/>
    </xf>
    <xf numFmtId="4" fontId="25" fillId="5" borderId="91" xfId="1" applyNumberFormat="1" applyFont="1" applyFill="1" applyBorder="1" applyAlignment="1">
      <alignment horizontal="right" vertical="top"/>
    </xf>
    <xf numFmtId="4" fontId="25" fillId="0" borderId="91" xfId="1" applyNumberFormat="1" applyFont="1" applyBorder="1" applyAlignment="1">
      <alignment horizontal="right" vertical="top"/>
    </xf>
    <xf numFmtId="4" fontId="24" fillId="0" borderId="2" xfId="1" applyNumberFormat="1" applyFont="1" applyBorder="1" applyAlignment="1">
      <alignment horizontal="right" vertical="center"/>
    </xf>
    <xf numFmtId="4" fontId="25" fillId="0" borderId="15" xfId="1" applyNumberFormat="1" applyFont="1" applyBorder="1" applyAlignment="1">
      <alignment horizontal="right" vertical="top"/>
    </xf>
    <xf numFmtId="4" fontId="25" fillId="7" borderId="12" xfId="1" applyNumberFormat="1" applyFont="1" applyFill="1" applyBorder="1" applyAlignment="1">
      <alignment horizontal="right" vertical="top"/>
    </xf>
    <xf numFmtId="4" fontId="28" fillId="0" borderId="43" xfId="1" applyNumberFormat="1" applyFont="1" applyBorder="1" applyAlignment="1">
      <alignment horizontal="right" vertical="center" wrapText="1"/>
    </xf>
    <xf numFmtId="0" fontId="33" fillId="0" borderId="52" xfId="1" applyFont="1" applyBorder="1" applyAlignment="1">
      <alignment vertical="center" wrapText="1"/>
    </xf>
    <xf numFmtId="0" fontId="24" fillId="0" borderId="72" xfId="1" applyFont="1" applyBorder="1" applyAlignment="1">
      <alignment vertical="center" wrapText="1"/>
    </xf>
    <xf numFmtId="0" fontId="23" fillId="0" borderId="79" xfId="1" applyFont="1" applyBorder="1" applyAlignment="1">
      <alignment vertical="top" wrapText="1"/>
    </xf>
    <xf numFmtId="0" fontId="24" fillId="0" borderId="92" xfId="1" applyFont="1" applyBorder="1" applyAlignment="1">
      <alignment vertical="top" wrapText="1"/>
    </xf>
    <xf numFmtId="0" fontId="24" fillId="0" borderId="10" xfId="1" applyFont="1" applyFill="1" applyBorder="1" applyAlignment="1">
      <alignment vertical="center" wrapText="1"/>
    </xf>
    <xf numFmtId="0" fontId="24" fillId="0" borderId="52" xfId="1" applyFont="1" applyFill="1" applyBorder="1" applyAlignment="1">
      <alignment vertical="center" wrapText="1"/>
    </xf>
    <xf numFmtId="0" fontId="29" fillId="0" borderId="5" xfId="1" applyFont="1" applyBorder="1" applyAlignment="1">
      <alignment horizontal="center" vertical="center"/>
    </xf>
    <xf numFmtId="0" fontId="55" fillId="0" borderId="47" xfId="1" applyFont="1" applyBorder="1" applyAlignment="1">
      <alignment horizontal="center" vertical="center"/>
    </xf>
    <xf numFmtId="0" fontId="30" fillId="0" borderId="11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49" fontId="38" fillId="0" borderId="5" xfId="1" applyNumberFormat="1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0" fontId="13" fillId="6" borderId="20" xfId="3" applyFont="1" applyFill="1" applyBorder="1" applyAlignment="1">
      <alignment horizontal="left" vertical="top"/>
    </xf>
    <xf numFmtId="4" fontId="41" fillId="6" borderId="20" xfId="3" applyNumberFormat="1" applyFont="1" applyFill="1" applyBorder="1" applyAlignment="1">
      <alignment horizontal="right" vertical="top"/>
    </xf>
    <xf numFmtId="0" fontId="10" fillId="0" borderId="69" xfId="3" applyBorder="1"/>
    <xf numFmtId="4" fontId="15" fillId="5" borderId="20" xfId="3" applyNumberFormat="1" applyFont="1" applyFill="1" applyBorder="1" applyAlignment="1">
      <alignment horizontal="right" vertical="top" wrapText="1"/>
    </xf>
    <xf numFmtId="0" fontId="10" fillId="0" borderId="36" xfId="3" applyBorder="1"/>
    <xf numFmtId="0" fontId="41" fillId="0" borderId="35" xfId="3" applyFont="1" applyBorder="1" applyAlignment="1">
      <alignment vertical="center"/>
    </xf>
    <xf numFmtId="0" fontId="41" fillId="0" borderId="35" xfId="3" applyFont="1" applyBorder="1" applyAlignment="1">
      <alignment horizontal="center" vertical="center"/>
    </xf>
    <xf numFmtId="0" fontId="41" fillId="0" borderId="35" xfId="3" applyFont="1" applyBorder="1" applyAlignment="1">
      <alignment horizontal="center" vertical="center" wrapText="1"/>
    </xf>
    <xf numFmtId="0" fontId="10" fillId="0" borderId="39" xfId="3" applyBorder="1"/>
    <xf numFmtId="0" fontId="15" fillId="0" borderId="39" xfId="3" quotePrefix="1" applyFont="1" applyBorder="1" applyAlignment="1">
      <alignment horizontal="left"/>
    </xf>
    <xf numFmtId="0" fontId="42" fillId="0" borderId="39" xfId="3" applyFont="1" applyBorder="1" applyAlignment="1">
      <alignment horizontal="right"/>
    </xf>
    <xf numFmtId="4" fontId="42" fillId="0" borderId="39" xfId="3" applyNumberFormat="1" applyFont="1" applyBorder="1" applyAlignment="1">
      <alignment horizontal="right"/>
    </xf>
    <xf numFmtId="0" fontId="10" fillId="0" borderId="93" xfId="3" applyBorder="1" applyAlignment="1">
      <alignment horizontal="left"/>
    </xf>
    <xf numFmtId="0" fontId="15" fillId="0" borderId="20" xfId="3" quotePrefix="1" applyFont="1" applyBorder="1" applyAlignment="1">
      <alignment horizontal="left"/>
    </xf>
    <xf numFmtId="4" fontId="15" fillId="0" borderId="20" xfId="3" applyNumberFormat="1" applyFont="1" applyBorder="1" applyAlignment="1">
      <alignment horizontal="right" vertical="top"/>
    </xf>
    <xf numFmtId="4" fontId="13" fillId="6" borderId="30" xfId="3" applyNumberFormat="1" applyFont="1" applyFill="1" applyBorder="1" applyAlignment="1">
      <alignment horizontal="right" vertical="top"/>
    </xf>
    <xf numFmtId="0" fontId="10" fillId="0" borderId="35" xfId="3" applyBorder="1"/>
    <xf numFmtId="4" fontId="15" fillId="5" borderId="30" xfId="3" applyNumberFormat="1" applyFont="1" applyFill="1" applyBorder="1" applyAlignment="1">
      <alignment horizontal="right" vertical="top"/>
    </xf>
    <xf numFmtId="4" fontId="15" fillId="8" borderId="94" xfId="3" applyNumberFormat="1" applyFont="1" applyFill="1" applyBorder="1" applyAlignment="1">
      <alignment horizontal="right" vertical="top"/>
    </xf>
    <xf numFmtId="4" fontId="15" fillId="0" borderId="94" xfId="3" applyNumberFormat="1" applyFont="1" applyFill="1" applyBorder="1" applyAlignment="1">
      <alignment horizontal="right" vertical="top"/>
    </xf>
    <xf numFmtId="4" fontId="15" fillId="0" borderId="94" xfId="3" applyNumberFormat="1" applyFont="1" applyBorder="1" applyAlignment="1">
      <alignment horizontal="right" vertical="top"/>
    </xf>
    <xf numFmtId="4" fontId="15" fillId="0" borderId="30" xfId="3" applyNumberFormat="1" applyFont="1" applyBorder="1" applyAlignment="1">
      <alignment horizontal="right" vertical="top"/>
    </xf>
    <xf numFmtId="0" fontId="41" fillId="0" borderId="35" xfId="3" applyFont="1" applyBorder="1" applyAlignment="1">
      <alignment horizontal="left" vertical="center"/>
    </xf>
    <xf numFmtId="4" fontId="42" fillId="0" borderId="31" xfId="3" applyNumberFormat="1" applyFont="1" applyBorder="1" applyAlignment="1">
      <alignment horizontal="right"/>
    </xf>
    <xf numFmtId="0" fontId="10" fillId="0" borderId="20" xfId="3" applyBorder="1" applyAlignment="1">
      <alignment horizontal="left"/>
    </xf>
    <xf numFmtId="164" fontId="46" fillId="0" borderId="5" xfId="2" applyFont="1" applyFill="1" applyBorder="1" applyAlignment="1" applyProtection="1">
      <alignment horizontal="center" vertical="center"/>
    </xf>
    <xf numFmtId="164" fontId="30" fillId="0" borderId="5" xfId="2" applyFont="1" applyFill="1" applyBorder="1" applyAlignment="1" applyProtection="1">
      <alignment horizontal="center" vertical="center" wrapText="1"/>
    </xf>
    <xf numFmtId="164" fontId="23" fillId="0" borderId="5" xfId="2" applyFont="1" applyFill="1" applyBorder="1" applyAlignment="1" applyProtection="1">
      <alignment vertical="top"/>
    </xf>
    <xf numFmtId="4" fontId="25" fillId="7" borderId="5" xfId="2" applyNumberFormat="1" applyFont="1" applyFill="1" applyBorder="1" applyAlignment="1" applyProtection="1">
      <alignment horizontal="right" vertical="top"/>
    </xf>
    <xf numFmtId="4" fontId="25" fillId="0" borderId="5" xfId="2" applyNumberFormat="1" applyFont="1" applyFill="1" applyBorder="1" applyAlignment="1" applyProtection="1">
      <alignment horizontal="right" vertical="top"/>
    </xf>
    <xf numFmtId="164" fontId="24" fillId="0" borderId="5" xfId="2" applyFont="1" applyFill="1" applyBorder="1" applyAlignment="1" applyProtection="1">
      <alignment vertical="center"/>
    </xf>
    <xf numFmtId="4" fontId="30" fillId="0" borderId="5" xfId="2" applyNumberFormat="1" applyFont="1" applyFill="1" applyBorder="1" applyAlignment="1" applyProtection="1">
      <alignment horizontal="right" vertical="center"/>
    </xf>
    <xf numFmtId="164" fontId="30" fillId="0" borderId="11" xfId="2" applyFont="1" applyFill="1" applyBorder="1" applyAlignment="1" applyProtection="1">
      <alignment horizontal="center" vertical="center"/>
    </xf>
    <xf numFmtId="164" fontId="30" fillId="0" borderId="67" xfId="2" applyFont="1" applyFill="1" applyBorder="1" applyAlignment="1" applyProtection="1">
      <alignment horizontal="center" vertical="center"/>
    </xf>
    <xf numFmtId="164" fontId="30" fillId="0" borderId="47" xfId="2" applyFont="1" applyFill="1" applyBorder="1" applyAlignment="1" applyProtection="1">
      <alignment horizontal="center" vertical="center"/>
    </xf>
    <xf numFmtId="164" fontId="30" fillId="0" borderId="11" xfId="2" applyFont="1" applyFill="1" applyBorder="1" applyAlignment="1" applyProtection="1">
      <alignment horizontal="right" vertical="center"/>
    </xf>
    <xf numFmtId="168" fontId="25" fillId="0" borderId="47" xfId="2" applyNumberFormat="1" applyFont="1" applyFill="1" applyBorder="1" applyAlignment="1" applyProtection="1">
      <alignment horizontal="right" vertical="top"/>
    </xf>
    <xf numFmtId="168" fontId="30" fillId="0" borderId="67" xfId="2" applyNumberFormat="1" applyFont="1" applyFill="1" applyBorder="1" applyAlignment="1" applyProtection="1">
      <alignment horizontal="right" vertical="center"/>
    </xf>
    <xf numFmtId="168" fontId="30" fillId="0" borderId="47" xfId="2" applyNumberFormat="1" applyFont="1" applyFill="1" applyBorder="1" applyAlignment="1" applyProtection="1">
      <alignment horizontal="right" vertical="center"/>
    </xf>
    <xf numFmtId="164" fontId="24" fillId="0" borderId="47" xfId="2" applyFont="1" applyFill="1" applyBorder="1" applyAlignment="1" applyProtection="1">
      <alignment vertical="center"/>
    </xf>
    <xf numFmtId="164" fontId="46" fillId="0" borderId="15" xfId="2" applyFont="1" applyFill="1" applyBorder="1" applyAlignment="1" applyProtection="1">
      <alignment horizontal="center" vertical="center"/>
    </xf>
    <xf numFmtId="166" fontId="25" fillId="7" borderId="12" xfId="2" applyNumberFormat="1" applyFont="1" applyFill="1" applyBorder="1" applyAlignment="1" applyProtection="1">
      <alignment horizontal="left" vertical="top"/>
    </xf>
    <xf numFmtId="164" fontId="2" fillId="0" borderId="5" xfId="2" applyFont="1" applyFill="1" applyBorder="1" applyAlignment="1" applyProtection="1">
      <alignment vertical="center"/>
    </xf>
    <xf numFmtId="165" fontId="34" fillId="11" borderId="5" xfId="2" applyNumberFormat="1" applyFont="1" applyFill="1" applyBorder="1" applyAlignment="1" applyProtection="1">
      <alignment horizontal="left" vertical="top"/>
    </xf>
    <xf numFmtId="4" fontId="34" fillId="11" borderId="5" xfId="2" applyNumberFormat="1" applyFont="1" applyFill="1" applyBorder="1" applyAlignment="1" applyProtection="1">
      <alignment horizontal="right" vertical="top"/>
    </xf>
    <xf numFmtId="4" fontId="25" fillId="0" borderId="15" xfId="2" applyNumberFormat="1" applyFont="1" applyFill="1" applyBorder="1" applyAlignment="1" applyProtection="1">
      <alignment horizontal="right" vertical="top"/>
    </xf>
    <xf numFmtId="164" fontId="24" fillId="0" borderId="12" xfId="2" applyFont="1" applyFill="1" applyBorder="1" applyAlignment="1" applyProtection="1">
      <alignment vertical="center"/>
    </xf>
    <xf numFmtId="164" fontId="24" fillId="0" borderId="65" xfId="2" applyFont="1" applyFill="1" applyBorder="1" applyAlignment="1" applyProtection="1">
      <alignment vertical="center"/>
    </xf>
    <xf numFmtId="164" fontId="30" fillId="0" borderId="10" xfId="2" applyFont="1" applyFill="1" applyBorder="1" applyAlignment="1" applyProtection="1">
      <alignment horizontal="right" vertical="center"/>
    </xf>
    <xf numFmtId="168" fontId="30" fillId="0" borderId="57" xfId="2" applyNumberFormat="1" applyFont="1" applyFill="1" applyBorder="1" applyAlignment="1" applyProtection="1">
      <alignment horizontal="right" vertical="center"/>
    </xf>
    <xf numFmtId="4" fontId="30" fillId="0" borderId="2" xfId="2" applyNumberFormat="1" applyFont="1" applyFill="1" applyBorder="1" applyAlignment="1" applyProtection="1">
      <alignment horizontal="right" vertical="center"/>
    </xf>
    <xf numFmtId="164" fontId="30" fillId="0" borderId="67" xfId="2" applyFont="1" applyFill="1" applyBorder="1" applyAlignment="1" applyProtection="1">
      <alignment horizontal="center" vertical="center" wrapText="1"/>
    </xf>
    <xf numFmtId="4" fontId="30" fillId="0" borderId="5" xfId="2" applyNumberFormat="1" applyFont="1" applyFill="1" applyBorder="1" applyAlignment="1" applyProtection="1">
      <alignment horizontal="center" vertical="center" wrapText="1"/>
    </xf>
    <xf numFmtId="164" fontId="27" fillId="0" borderId="0" xfId="2" applyFont="1" applyFill="1" applyBorder="1" applyAlignment="1" applyProtection="1">
      <alignment horizontal="center"/>
    </xf>
    <xf numFmtId="49" fontId="61" fillId="14" borderId="5" xfId="12" applyNumberFormat="1" applyFont="1" applyFill="1" applyBorder="1" applyAlignment="1" applyProtection="1">
      <alignment horizontal="center" vertical="center" wrapText="1"/>
      <protection locked="0"/>
    </xf>
    <xf numFmtId="49" fontId="59" fillId="14" borderId="5" xfId="12" applyNumberFormat="1" applyFont="1" applyFill="1" applyBorder="1" applyAlignment="1" applyProtection="1">
      <alignment horizontal="center" vertical="center" wrapText="1"/>
      <protection locked="0"/>
    </xf>
    <xf numFmtId="49" fontId="61" fillId="14" borderId="5" xfId="12" applyNumberFormat="1" applyFont="1" applyFill="1" applyBorder="1" applyAlignment="1" applyProtection="1">
      <alignment horizontal="left" vertical="center" wrapText="1"/>
      <protection locked="0"/>
    </xf>
    <xf numFmtId="174" fontId="61" fillId="14" borderId="5" xfId="12" applyNumberFormat="1" applyFont="1" applyFill="1" applyBorder="1" applyAlignment="1" applyProtection="1">
      <alignment horizontal="right" vertical="center" wrapText="1"/>
      <protection locked="0"/>
    </xf>
    <xf numFmtId="49" fontId="48" fillId="15" borderId="12" xfId="12" applyNumberFormat="1" applyFont="1" applyFill="1" applyBorder="1" applyAlignment="1" applyProtection="1">
      <alignment horizontal="center" vertical="center" wrapText="1"/>
      <protection locked="0"/>
    </xf>
    <xf numFmtId="49" fontId="47" fillId="15" borderId="14" xfId="12" applyNumberFormat="1" applyFont="1" applyFill="1" applyBorder="1" applyAlignment="1" applyProtection="1">
      <alignment horizontal="center" vertical="center" wrapText="1"/>
      <protection locked="0"/>
    </xf>
    <xf numFmtId="49" fontId="48" fillId="15" borderId="14" xfId="12" applyNumberFormat="1" applyFont="1" applyFill="1" applyBorder="1" applyAlignment="1" applyProtection="1">
      <alignment horizontal="left" vertical="center" wrapText="1"/>
      <protection locked="0"/>
    </xf>
    <xf numFmtId="174" fontId="48" fillId="15" borderId="14" xfId="12" applyNumberFormat="1" applyFont="1" applyFill="1" applyBorder="1" applyAlignment="1" applyProtection="1">
      <alignment horizontal="right" vertical="center" wrapText="1"/>
      <protection locked="0"/>
    </xf>
    <xf numFmtId="49" fontId="61" fillId="16" borderId="5" xfId="12" applyNumberFormat="1" applyFont="1" applyFill="1" applyBorder="1" applyAlignment="1" applyProtection="1">
      <alignment horizontal="center" vertical="center" wrapText="1"/>
      <protection locked="0"/>
    </xf>
    <xf numFmtId="49" fontId="61" fillId="16" borderId="5" xfId="12" applyNumberFormat="1" applyFont="1" applyFill="1" applyBorder="1" applyAlignment="1" applyProtection="1">
      <alignment horizontal="left" vertical="center" wrapText="1"/>
      <protection locked="0"/>
    </xf>
    <xf numFmtId="174" fontId="61" fillId="16" borderId="5" xfId="12" applyNumberFormat="1" applyFont="1" applyFill="1" applyBorder="1" applyAlignment="1" applyProtection="1">
      <alignment horizontal="right" vertical="center" wrapText="1"/>
      <protection locked="0"/>
    </xf>
    <xf numFmtId="49" fontId="70" fillId="9" borderId="66" xfId="12" applyNumberFormat="1" applyFont="1" applyFill="1" applyBorder="1" applyAlignment="1" applyProtection="1">
      <alignment horizontal="right" vertical="center" wrapText="1"/>
      <protection locked="0"/>
    </xf>
    <xf numFmtId="49" fontId="71" fillId="9" borderId="66" xfId="12" applyNumberFormat="1" applyFont="1" applyFill="1" applyBorder="1" applyAlignment="1" applyProtection="1">
      <alignment horizontal="right" vertical="center" wrapText="1"/>
      <protection locked="0"/>
    </xf>
    <xf numFmtId="49" fontId="71" fillId="9" borderId="48" xfId="12" applyNumberFormat="1" applyFont="1" applyFill="1" applyBorder="1" applyAlignment="1" applyProtection="1">
      <alignment horizontal="right" vertical="center" wrapText="1"/>
      <protection locked="0"/>
    </xf>
    <xf numFmtId="174" fontId="71" fillId="9" borderId="48" xfId="12" applyNumberFormat="1" applyFont="1" applyFill="1" applyBorder="1" applyAlignment="1" applyProtection="1">
      <alignment horizontal="right" vertical="center" wrapText="1"/>
      <protection locked="0"/>
    </xf>
    <xf numFmtId="0" fontId="69" fillId="0" borderId="87" xfId="12" applyFont="1" applyBorder="1"/>
    <xf numFmtId="0" fontId="3" fillId="0" borderId="95" xfId="12" applyBorder="1"/>
    <xf numFmtId="0" fontId="3" fillId="0" borderId="93" xfId="12" applyBorder="1"/>
    <xf numFmtId="0" fontId="3" fillId="0" borderId="69" xfId="12" applyBorder="1"/>
    <xf numFmtId="0" fontId="73" fillId="0" borderId="37" xfId="12" applyFont="1" applyBorder="1" applyAlignment="1">
      <alignment horizontal="left"/>
    </xf>
    <xf numFmtId="0" fontId="73" fillId="0" borderId="31" xfId="12" applyFont="1" applyBorder="1" applyAlignment="1">
      <alignment horizontal="left"/>
    </xf>
    <xf numFmtId="0" fontId="3" fillId="0" borderId="96" xfId="12" applyBorder="1"/>
    <xf numFmtId="174" fontId="73" fillId="0" borderId="17" xfId="12" applyNumberFormat="1" applyFont="1" applyBorder="1"/>
    <xf numFmtId="174" fontId="73" fillId="0" borderId="97" xfId="12" applyNumberFormat="1" applyFont="1" applyBorder="1"/>
    <xf numFmtId="0" fontId="74" fillId="0" borderId="36" xfId="3" applyFont="1" applyBorder="1" applyAlignment="1">
      <alignment horizontal="left" wrapText="1"/>
    </xf>
    <xf numFmtId="4" fontId="42" fillId="0" borderId="42" xfId="3" applyNumberFormat="1" applyFont="1" applyBorder="1" applyAlignment="1">
      <alignment horizontal="right" vertical="center"/>
    </xf>
    <xf numFmtId="4" fontId="42" fillId="0" borderId="64" xfId="3" applyNumberFormat="1" applyFont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center" wrapText="1"/>
    </xf>
    <xf numFmtId="4" fontId="39" fillId="8" borderId="12" xfId="1" applyNumberFormat="1" applyFont="1" applyFill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top" wrapText="1"/>
    </xf>
    <xf numFmtId="0" fontId="39" fillId="5" borderId="20" xfId="1" applyFont="1" applyFill="1" applyBorder="1" applyAlignment="1">
      <alignment horizontal="left" vertical="center" wrapText="1"/>
    </xf>
    <xf numFmtId="0" fontId="38" fillId="5" borderId="20" xfId="1" applyFont="1" applyFill="1" applyBorder="1" applyAlignment="1">
      <alignment horizontal="left" vertical="center" wrapText="1"/>
    </xf>
    <xf numFmtId="0" fontId="39" fillId="5" borderId="46" xfId="1" applyFont="1" applyFill="1" applyBorder="1" applyAlignment="1">
      <alignment horizontal="left" vertical="center" wrapText="1"/>
    </xf>
    <xf numFmtId="4" fontId="39" fillId="5" borderId="12" xfId="1" applyNumberFormat="1" applyFont="1" applyFill="1" applyBorder="1" applyAlignment="1">
      <alignment horizontal="right" vertical="center"/>
    </xf>
    <xf numFmtId="167" fontId="25" fillId="0" borderId="17" xfId="1" applyNumberFormat="1" applyFont="1" applyBorder="1" applyAlignment="1">
      <alignment horizontal="left" vertical="top" wrapText="1"/>
    </xf>
    <xf numFmtId="0" fontId="25" fillId="0" borderId="72" xfId="1" applyFont="1" applyBorder="1" applyAlignment="1">
      <alignment horizontal="left" vertical="top" wrapText="1"/>
    </xf>
    <xf numFmtId="4" fontId="25" fillId="0" borderId="14" xfId="1" applyNumberFormat="1" applyFont="1" applyBorder="1" applyAlignment="1">
      <alignment horizontal="right" vertical="top"/>
    </xf>
    <xf numFmtId="165" fontId="34" fillId="11" borderId="5" xfId="1" applyNumberFormat="1" applyFont="1" applyFill="1" applyBorder="1" applyAlignment="1">
      <alignment horizontal="left" vertical="top" wrapText="1"/>
    </xf>
    <xf numFmtId="0" fontId="23" fillId="11" borderId="5" xfId="1" applyFont="1" applyFill="1" applyBorder="1" applyAlignment="1">
      <alignment vertical="top" wrapText="1"/>
    </xf>
    <xf numFmtId="0" fontId="23" fillId="11" borderId="47" xfId="1" applyFont="1" applyFill="1" applyBorder="1" applyAlignment="1">
      <alignment vertical="top" wrapText="1"/>
    </xf>
    <xf numFmtId="0" fontId="34" fillId="11" borderId="11" xfId="1" applyFont="1" applyFill="1" applyBorder="1" applyAlignment="1">
      <alignment horizontal="left" vertical="top" wrapText="1"/>
    </xf>
    <xf numFmtId="4" fontId="34" fillId="11" borderId="5" xfId="1" applyNumberFormat="1" applyFont="1" applyFill="1" applyBorder="1" applyAlignment="1">
      <alignment horizontal="right" vertical="top"/>
    </xf>
    <xf numFmtId="0" fontId="35" fillId="11" borderId="11" xfId="1" applyFont="1" applyFill="1" applyBorder="1" applyAlignment="1">
      <alignment horizontal="left" vertical="top" wrapText="1"/>
    </xf>
    <xf numFmtId="0" fontId="23" fillId="11" borderId="12" xfId="1" applyFont="1" applyFill="1" applyBorder="1" applyAlignment="1">
      <alignment vertical="top" wrapText="1"/>
    </xf>
    <xf numFmtId="167" fontId="25" fillId="11" borderId="58" xfId="1" applyNumberFormat="1" applyFont="1" applyFill="1" applyBorder="1" applyAlignment="1">
      <alignment horizontal="left" vertical="top" wrapText="1"/>
    </xf>
    <xf numFmtId="4" fontId="34" fillId="11" borderId="12" xfId="1" applyNumberFormat="1" applyFont="1" applyFill="1" applyBorder="1" applyAlignment="1">
      <alignment horizontal="right" vertical="top"/>
    </xf>
    <xf numFmtId="165" fontId="34" fillId="11" borderId="5" xfId="1" quotePrefix="1" applyNumberFormat="1" applyFont="1" applyFill="1" applyBorder="1" applyAlignment="1">
      <alignment horizontal="left" vertical="top" wrapText="1"/>
    </xf>
    <xf numFmtId="0" fontId="38" fillId="6" borderId="84" xfId="1" applyFont="1" applyFill="1" applyBorder="1" applyAlignment="1">
      <alignment vertical="center" wrapText="1"/>
    </xf>
    <xf numFmtId="4" fontId="38" fillId="6" borderId="12" xfId="1" applyNumberFormat="1" applyFont="1" applyFill="1" applyBorder="1" applyAlignment="1">
      <alignment vertical="center"/>
    </xf>
    <xf numFmtId="0" fontId="23" fillId="11" borderId="71" xfId="1" applyFont="1" applyFill="1" applyBorder="1" applyAlignment="1">
      <alignment vertical="top" wrapText="1"/>
    </xf>
    <xf numFmtId="0" fontId="23" fillId="11" borderId="99" xfId="1" applyFont="1" applyFill="1" applyBorder="1" applyAlignment="1">
      <alignment vertical="top" wrapText="1"/>
    </xf>
    <xf numFmtId="0" fontId="34" fillId="11" borderId="100" xfId="1" applyFont="1" applyFill="1" applyBorder="1" applyAlignment="1">
      <alignment horizontal="left" vertical="top" wrapText="1"/>
    </xf>
    <xf numFmtId="4" fontId="34" fillId="11" borderId="71" xfId="1" applyNumberFormat="1" applyFont="1" applyFill="1" applyBorder="1" applyAlignment="1">
      <alignment horizontal="right" vertical="top"/>
    </xf>
    <xf numFmtId="167" fontId="49" fillId="6" borderId="19" xfId="1" applyNumberFormat="1" applyFont="1" applyFill="1" applyBorder="1" applyAlignment="1">
      <alignment horizontal="left" vertical="top" wrapText="1"/>
    </xf>
    <xf numFmtId="0" fontId="49" fillId="6" borderId="92" xfId="1" applyFont="1" applyFill="1" applyBorder="1" applyAlignment="1">
      <alignment horizontal="left" vertical="top" wrapText="1"/>
    </xf>
    <xf numFmtId="4" fontId="49" fillId="6" borderId="85" xfId="1" applyNumberFormat="1" applyFont="1" applyFill="1" applyBorder="1" applyAlignment="1">
      <alignment horizontal="right" vertical="top"/>
    </xf>
    <xf numFmtId="0" fontId="38" fillId="6" borderId="85" xfId="1" applyFont="1" applyFill="1" applyBorder="1" applyAlignment="1">
      <alignment horizontal="left" vertical="top" wrapText="1"/>
    </xf>
    <xf numFmtId="167" fontId="25" fillId="5" borderId="19" xfId="1" applyNumberFormat="1" applyFont="1" applyFill="1" applyBorder="1" applyAlignment="1">
      <alignment horizontal="left" vertical="top" wrapText="1"/>
    </xf>
    <xf numFmtId="0" fontId="25" fillId="5" borderId="92" xfId="1" applyFont="1" applyFill="1" applyBorder="1" applyAlignment="1">
      <alignment horizontal="left" vertical="top" wrapText="1"/>
    </xf>
    <xf numFmtId="4" fontId="25" fillId="5" borderId="85" xfId="1" applyNumberFormat="1" applyFont="1" applyFill="1" applyBorder="1" applyAlignment="1">
      <alignment horizontal="right" vertical="top"/>
    </xf>
    <xf numFmtId="0" fontId="24" fillId="0" borderId="0" xfId="1" applyFont="1" applyBorder="1" applyAlignment="1">
      <alignment vertical="center" wrapText="1"/>
    </xf>
    <xf numFmtId="167" fontId="33" fillId="0" borderId="0" xfId="1" applyNumberFormat="1" applyFont="1" applyBorder="1" applyAlignment="1">
      <alignment horizontal="left" vertical="center" wrapText="1"/>
    </xf>
    <xf numFmtId="0" fontId="30" fillId="0" borderId="0" xfId="1" applyFont="1" applyBorder="1" applyAlignment="1">
      <alignment horizontal="right" vertical="center" wrapText="1"/>
    </xf>
    <xf numFmtId="167" fontId="25" fillId="0" borderId="97" xfId="1" applyNumberFormat="1" applyFont="1" applyBorder="1" applyAlignment="1">
      <alignment horizontal="left" vertical="top" wrapText="1"/>
    </xf>
    <xf numFmtId="0" fontId="25" fillId="0" borderId="102" xfId="1" applyFont="1" applyBorder="1" applyAlignment="1">
      <alignment horizontal="left" vertical="top" wrapText="1"/>
    </xf>
    <xf numFmtId="4" fontId="25" fillId="0" borderId="79" xfId="1" applyNumberFormat="1" applyFont="1" applyBorder="1" applyAlignment="1">
      <alignment horizontal="right" vertical="top"/>
    </xf>
    <xf numFmtId="0" fontId="23" fillId="7" borderId="53" xfId="1" applyFont="1" applyFill="1" applyBorder="1" applyAlignment="1">
      <alignment horizontal="left" vertical="top" wrapText="1"/>
    </xf>
    <xf numFmtId="167" fontId="25" fillId="7" borderId="103" xfId="1" applyNumberFormat="1" applyFont="1" applyFill="1" applyBorder="1" applyAlignment="1">
      <alignment horizontal="left" vertical="top" wrapText="1"/>
    </xf>
    <xf numFmtId="0" fontId="25" fillId="7" borderId="55" xfId="1" applyFont="1" applyFill="1" applyBorder="1" applyAlignment="1">
      <alignment horizontal="left" vertical="top" wrapText="1"/>
    </xf>
    <xf numFmtId="4" fontId="25" fillId="7" borderId="53" xfId="1" applyNumberFormat="1" applyFont="1" applyFill="1" applyBorder="1" applyAlignment="1">
      <alignment horizontal="right" vertical="top"/>
    </xf>
    <xf numFmtId="0" fontId="37" fillId="0" borderId="0" xfId="1" applyFont="1" applyAlignment="1">
      <alignment vertical="center"/>
    </xf>
    <xf numFmtId="0" fontId="23" fillId="5" borderId="85" xfId="1" applyFont="1" applyFill="1" applyBorder="1" applyAlignment="1">
      <alignment horizontal="left" vertical="top" wrapText="1"/>
    </xf>
    <xf numFmtId="0" fontId="23" fillId="0" borderId="36" xfId="1" applyFont="1" applyFill="1" applyBorder="1" applyAlignment="1">
      <alignment horizontal="left" vertical="top" wrapText="1"/>
    </xf>
    <xf numFmtId="0" fontId="25" fillId="0" borderId="36" xfId="1" applyFont="1" applyBorder="1" applyAlignment="1">
      <alignment horizontal="left" vertical="top" wrapText="1"/>
    </xf>
    <xf numFmtId="0" fontId="23" fillId="0" borderId="108" xfId="1" applyFont="1" applyFill="1" applyBorder="1" applyAlignment="1">
      <alignment horizontal="left" vertical="center" wrapText="1"/>
    </xf>
    <xf numFmtId="0" fontId="23" fillId="0" borderId="108" xfId="1" applyFont="1" applyFill="1" applyBorder="1" applyAlignment="1">
      <alignment horizontal="left" vertical="top" wrapText="1"/>
    </xf>
    <xf numFmtId="0" fontId="25" fillId="0" borderId="107" xfId="1" applyFont="1" applyBorder="1" applyAlignment="1">
      <alignment horizontal="left" vertical="top" wrapText="1"/>
    </xf>
    <xf numFmtId="4" fontId="38" fillId="6" borderId="91" xfId="1" applyNumberFormat="1" applyFont="1" applyFill="1" applyBorder="1" applyAlignment="1">
      <alignment vertical="center"/>
    </xf>
    <xf numFmtId="0" fontId="38" fillId="6" borderId="84" xfId="1" applyFont="1" applyFill="1" applyBorder="1" applyAlignment="1">
      <alignment horizontal="left" vertical="top" wrapText="1"/>
    </xf>
    <xf numFmtId="0" fontId="23" fillId="6" borderId="20" xfId="1" applyFont="1" applyFill="1" applyBorder="1" applyAlignment="1">
      <alignment vertical="top" wrapText="1"/>
    </xf>
    <xf numFmtId="167" fontId="25" fillId="6" borderId="20" xfId="1" applyNumberFormat="1" applyFont="1" applyFill="1" applyBorder="1" applyAlignment="1">
      <alignment horizontal="left" vertical="top" wrapText="1"/>
    </xf>
    <xf numFmtId="0" fontId="49" fillId="6" borderId="20" xfId="1" applyFont="1" applyFill="1" applyBorder="1" applyAlignment="1">
      <alignment horizontal="left" vertical="top" wrapText="1"/>
    </xf>
    <xf numFmtId="4" fontId="25" fillId="6" borderId="91" xfId="1" applyNumberFormat="1" applyFont="1" applyFill="1" applyBorder="1" applyAlignment="1">
      <alignment horizontal="right" vertical="top"/>
    </xf>
    <xf numFmtId="165" fontId="34" fillId="11" borderId="11" xfId="2" applyNumberFormat="1" applyFont="1" applyFill="1" applyBorder="1" applyAlignment="1" applyProtection="1">
      <alignment vertical="top"/>
    </xf>
    <xf numFmtId="165" fontId="34" fillId="11" borderId="20" xfId="2" applyNumberFormat="1" applyFont="1" applyFill="1" applyBorder="1" applyAlignment="1" applyProtection="1">
      <alignment vertical="top"/>
    </xf>
    <xf numFmtId="165" fontId="34" fillId="11" borderId="47" xfId="2" applyNumberFormat="1" applyFont="1" applyFill="1" applyBorder="1" applyAlignment="1" applyProtection="1">
      <alignment vertical="top"/>
    </xf>
    <xf numFmtId="49" fontId="34" fillId="11" borderId="11" xfId="2" applyNumberFormat="1" applyFont="1" applyFill="1" applyBorder="1" applyAlignment="1" applyProtection="1">
      <alignment horizontal="left" vertical="top" wrapText="1"/>
    </xf>
    <xf numFmtId="168" fontId="34" fillId="11" borderId="47" xfId="2" applyNumberFormat="1" applyFont="1" applyFill="1" applyBorder="1" applyAlignment="1" applyProtection="1">
      <alignment horizontal="right" vertical="top"/>
    </xf>
    <xf numFmtId="164" fontId="23" fillId="0" borderId="21" xfId="2" applyFont="1" applyFill="1" applyBorder="1" applyAlignment="1" applyProtection="1">
      <alignment vertical="top"/>
    </xf>
    <xf numFmtId="0" fontId="52" fillId="0" borderId="36" xfId="6" applyFont="1" applyBorder="1" applyAlignment="1">
      <alignment vertical="top" wrapText="1"/>
    </xf>
    <xf numFmtId="0" fontId="52" fillId="0" borderId="39" xfId="16" applyFont="1" applyBorder="1" applyAlignment="1">
      <alignment wrapText="1"/>
    </xf>
    <xf numFmtId="0" fontId="52" fillId="0" borderId="39" xfId="16" applyFont="1" applyBorder="1" applyAlignment="1">
      <alignment horizontal="center"/>
    </xf>
    <xf numFmtId="0" fontId="10" fillId="0" borderId="0" xfId="3" applyBorder="1" applyAlignment="1">
      <alignment horizontal="center"/>
    </xf>
    <xf numFmtId="0" fontId="13" fillId="6" borderId="29" xfId="3" applyFont="1" applyFill="1" applyBorder="1" applyAlignment="1">
      <alignment horizontal="left" vertical="center"/>
    </xf>
    <xf numFmtId="0" fontId="13" fillId="6" borderId="59" xfId="3" applyFont="1" applyFill="1" applyBorder="1" applyAlignment="1">
      <alignment horizontal="left" vertical="center"/>
    </xf>
    <xf numFmtId="0" fontId="13" fillId="6" borderId="30" xfId="3" applyFont="1" applyFill="1" applyBorder="1" applyAlignment="1">
      <alignment horizontal="left" vertical="center"/>
    </xf>
    <xf numFmtId="0" fontId="41" fillId="6" borderId="20" xfId="3" applyFont="1" applyFill="1" applyBorder="1" applyAlignment="1">
      <alignment horizontal="left" vertical="center"/>
    </xf>
    <xf numFmtId="4" fontId="41" fillId="6" borderId="60" xfId="3" applyNumberFormat="1" applyFont="1" applyFill="1" applyBorder="1" applyAlignment="1">
      <alignment horizontal="right" vertical="center"/>
    </xf>
    <xf numFmtId="0" fontId="13" fillId="6" borderId="62" xfId="3" applyFont="1" applyFill="1" applyBorder="1" applyAlignment="1">
      <alignment horizontal="left" vertical="center"/>
    </xf>
    <xf numFmtId="0" fontId="13" fillId="6" borderId="20" xfId="3" applyFont="1" applyFill="1" applyBorder="1" applyAlignment="1">
      <alignment horizontal="left" vertical="center" wrapText="1"/>
    </xf>
    <xf numFmtId="4" fontId="13" fillId="6" borderId="38" xfId="3" applyNumberFormat="1" applyFont="1" applyFill="1" applyBorder="1" applyAlignment="1">
      <alignment horizontal="right" vertical="center"/>
    </xf>
    <xf numFmtId="0" fontId="15" fillId="0" borderId="20" xfId="3" applyFont="1" applyBorder="1" applyAlignment="1">
      <alignment horizontal="left" vertical="top" wrapText="1"/>
    </xf>
    <xf numFmtId="0" fontId="15" fillId="6" borderId="39" xfId="3" applyFont="1" applyFill="1" applyBorder="1" applyAlignment="1">
      <alignment horizontal="left" vertical="center"/>
    </xf>
    <xf numFmtId="0" fontId="15" fillId="6" borderId="20" xfId="3" applyFont="1" applyFill="1" applyBorder="1" applyAlignment="1">
      <alignment horizontal="left" vertical="center"/>
    </xf>
    <xf numFmtId="4" fontId="41" fillId="6" borderId="38" xfId="3" applyNumberFormat="1" applyFont="1" applyFill="1" applyBorder="1" applyAlignment="1">
      <alignment horizontal="right" vertical="center"/>
    </xf>
    <xf numFmtId="0" fontId="41" fillId="6" borderId="20" xfId="3" applyFont="1" applyFill="1" applyBorder="1" applyAlignment="1">
      <alignment horizontal="left" vertical="center" wrapText="1"/>
    </xf>
    <xf numFmtId="0" fontId="15" fillId="5" borderId="20" xfId="3" applyFont="1" applyFill="1" applyBorder="1" applyAlignment="1">
      <alignment horizontal="left" vertical="center"/>
    </xf>
    <xf numFmtId="0" fontId="15" fillId="5" borderId="20" xfId="3" applyFont="1" applyFill="1" applyBorder="1" applyAlignment="1">
      <alignment horizontal="left" vertical="center" wrapText="1"/>
    </xf>
    <xf numFmtId="4" fontId="15" fillId="5" borderId="38" xfId="3" applyNumberFormat="1" applyFont="1" applyFill="1" applyBorder="1" applyAlignment="1">
      <alignment horizontal="right" vertical="center"/>
    </xf>
    <xf numFmtId="0" fontId="15" fillId="5" borderId="36" xfId="3" applyFont="1" applyFill="1" applyBorder="1" applyAlignment="1">
      <alignment horizontal="left" vertical="center"/>
    </xf>
    <xf numFmtId="0" fontId="15" fillId="5" borderId="35" xfId="3" applyFont="1" applyFill="1" applyBorder="1" applyAlignment="1">
      <alignment horizontal="left" vertical="center"/>
    </xf>
    <xf numFmtId="0" fontId="15" fillId="5" borderId="35" xfId="3" applyFont="1" applyFill="1" applyBorder="1" applyAlignment="1">
      <alignment horizontal="left" vertical="center" wrapText="1"/>
    </xf>
    <xf numFmtId="4" fontId="15" fillId="5" borderId="63" xfId="3" applyNumberFormat="1" applyFont="1" applyFill="1" applyBorder="1" applyAlignment="1">
      <alignment horizontal="right" vertical="center"/>
    </xf>
    <xf numFmtId="4" fontId="15" fillId="5" borderId="60" xfId="3" applyNumberFormat="1" applyFont="1" applyFill="1" applyBorder="1" applyAlignment="1">
      <alignment horizontal="right" vertical="center" wrapText="1"/>
    </xf>
    <xf numFmtId="0" fontId="11" fillId="0" borderId="15" xfId="9" applyFont="1" applyBorder="1" applyAlignment="1">
      <alignment horizontal="left" vertical="top" wrapText="1"/>
    </xf>
    <xf numFmtId="49" fontId="13" fillId="0" borderId="13" xfId="9" applyNumberFormat="1" applyFont="1" applyBorder="1" applyAlignment="1">
      <alignment horizontal="center" vertical="top"/>
    </xf>
    <xf numFmtId="49" fontId="13" fillId="0" borderId="20" xfId="9" applyNumberFormat="1" applyFont="1" applyBorder="1" applyAlignment="1">
      <alignment horizontal="center" vertical="top"/>
    </xf>
    <xf numFmtId="0" fontId="1" fillId="0" borderId="20" xfId="9" applyFont="1" applyBorder="1" applyAlignment="1">
      <alignment horizontal="left" vertical="top" wrapText="1"/>
    </xf>
    <xf numFmtId="49" fontId="1" fillId="0" borderId="20" xfId="9" applyNumberFormat="1" applyBorder="1" applyAlignment="1">
      <alignment horizontal="center" vertical="center"/>
    </xf>
    <xf numFmtId="4" fontId="1" fillId="0" borderId="20" xfId="9" applyNumberFormat="1" applyBorder="1" applyAlignment="1">
      <alignment horizontal="right" vertical="center"/>
    </xf>
    <xf numFmtId="49" fontId="13" fillId="0" borderId="35" xfId="9" applyNumberFormat="1" applyFont="1" applyBorder="1" applyAlignment="1">
      <alignment horizontal="center" vertical="top"/>
    </xf>
    <xf numFmtId="0" fontId="1" fillId="0" borderId="35" xfId="9" applyFont="1" applyBorder="1" applyAlignment="1">
      <alignment horizontal="left" vertical="top" wrapText="1"/>
    </xf>
    <xf numFmtId="49" fontId="1" fillId="0" borderId="35" xfId="9" applyNumberFormat="1" applyBorder="1" applyAlignment="1">
      <alignment horizontal="center" vertical="center"/>
    </xf>
    <xf numFmtId="4" fontId="1" fillId="0" borderId="35" xfId="9" applyNumberFormat="1" applyBorder="1" applyAlignment="1">
      <alignment horizontal="right" vertical="center"/>
    </xf>
    <xf numFmtId="4" fontId="6" fillId="0" borderId="43" xfId="9" applyNumberFormat="1" applyFont="1" applyBorder="1"/>
    <xf numFmtId="4" fontId="6" fillId="0" borderId="113" xfId="9" applyNumberFormat="1" applyFont="1" applyBorder="1"/>
    <xf numFmtId="4" fontId="1" fillId="0" borderId="114" xfId="9" applyNumberFormat="1" applyBorder="1" applyAlignment="1">
      <alignment horizontal="center" vertical="center"/>
    </xf>
    <xf numFmtId="4" fontId="1" fillId="0" borderId="115" xfId="9" applyNumberFormat="1" applyBorder="1" applyAlignment="1">
      <alignment horizontal="center" vertical="center"/>
    </xf>
    <xf numFmtId="0" fontId="75" fillId="0" borderId="0" xfId="1" applyFont="1"/>
    <xf numFmtId="0" fontId="75" fillId="0" borderId="0" xfId="9" applyFont="1"/>
    <xf numFmtId="164" fontId="76" fillId="0" borderId="11" xfId="2" applyFont="1" applyFill="1" applyBorder="1" applyAlignment="1" applyProtection="1">
      <alignment horizontal="left" vertical="top"/>
    </xf>
    <xf numFmtId="0" fontId="77" fillId="0" borderId="0" xfId="19" applyNumberFormat="1" applyFont="1" applyFill="1" applyBorder="1" applyAlignment="1" applyProtection="1">
      <alignment horizontal="left"/>
      <protection locked="0"/>
    </xf>
    <xf numFmtId="49" fontId="75" fillId="17" borderId="5" xfId="19" applyNumberFormat="1" applyFont="1" applyFill="1" applyBorder="1" applyAlignment="1" applyProtection="1">
      <alignment horizontal="center" vertical="center" wrapText="1"/>
      <protection locked="0"/>
    </xf>
    <xf numFmtId="49" fontId="78" fillId="17" borderId="14" xfId="19" applyNumberFormat="1" applyFont="1" applyFill="1" applyBorder="1" applyAlignment="1" applyProtection="1">
      <alignment horizontal="center" vertical="center" wrapText="1"/>
      <protection locked="0"/>
    </xf>
    <xf numFmtId="49" fontId="47" fillId="17" borderId="14" xfId="19" applyNumberFormat="1" applyFont="1" applyFill="1" applyBorder="1" applyAlignment="1" applyProtection="1">
      <alignment horizontal="center" vertical="center" wrapText="1"/>
      <protection locked="0"/>
    </xf>
    <xf numFmtId="49" fontId="47" fillId="17" borderId="5" xfId="19" applyNumberFormat="1" applyFont="1" applyFill="1" applyBorder="1" applyAlignment="1" applyProtection="1">
      <alignment horizontal="center" vertical="center" wrapText="1"/>
      <protection locked="0"/>
    </xf>
    <xf numFmtId="49" fontId="47" fillId="17" borderId="5" xfId="19" applyNumberFormat="1" applyFont="1" applyFill="1" applyBorder="1" applyAlignment="1" applyProtection="1">
      <alignment horizontal="left" vertical="center" wrapText="1"/>
      <protection locked="0"/>
    </xf>
    <xf numFmtId="49" fontId="47" fillId="17" borderId="5" xfId="19" applyNumberFormat="1" applyFont="1" applyFill="1" applyBorder="1" applyAlignment="1" applyProtection="1">
      <alignment horizontal="right" vertical="center" wrapText="1"/>
      <protection locked="0"/>
    </xf>
    <xf numFmtId="49" fontId="48" fillId="18" borderId="5" xfId="19" applyNumberFormat="1" applyFont="1" applyFill="1" applyBorder="1" applyAlignment="1" applyProtection="1">
      <alignment horizontal="center" vertical="center" wrapText="1"/>
      <protection locked="0"/>
    </xf>
    <xf numFmtId="49" fontId="48" fillId="18" borderId="5" xfId="19" applyNumberFormat="1" applyFont="1" applyFill="1" applyBorder="1" applyAlignment="1" applyProtection="1">
      <alignment horizontal="left" vertical="center" wrapText="1"/>
      <protection locked="0"/>
    </xf>
    <xf numFmtId="49" fontId="48" fillId="18" borderId="5" xfId="19" applyNumberFormat="1" applyFont="1" applyFill="1" applyBorder="1" applyAlignment="1" applyProtection="1">
      <alignment horizontal="right" vertical="center" wrapText="1"/>
      <protection locked="0"/>
    </xf>
    <xf numFmtId="49" fontId="47" fillId="19" borderId="5" xfId="19" applyNumberFormat="1" applyFont="1" applyFill="1" applyBorder="1" applyAlignment="1" applyProtection="1">
      <alignment horizontal="center" vertical="center" wrapText="1"/>
      <protection locked="0"/>
    </xf>
    <xf numFmtId="49" fontId="78" fillId="19" borderId="5" xfId="19" applyNumberFormat="1" applyFont="1" applyFill="1" applyBorder="1" applyAlignment="1" applyProtection="1">
      <alignment horizontal="center" vertical="center" wrapText="1"/>
      <protection locked="0"/>
    </xf>
    <xf numFmtId="49" fontId="47" fillId="19" borderId="5" xfId="19" applyNumberFormat="1" applyFont="1" applyFill="1" applyBorder="1" applyAlignment="1" applyProtection="1">
      <alignment horizontal="left" vertical="center" wrapText="1"/>
      <protection locked="0"/>
    </xf>
    <xf numFmtId="49" fontId="47" fillId="19" borderId="5" xfId="19" applyNumberFormat="1" applyFont="1" applyFill="1" applyBorder="1" applyAlignment="1" applyProtection="1">
      <alignment horizontal="right" vertical="center" wrapText="1"/>
      <protection locked="0"/>
    </xf>
    <xf numFmtId="49" fontId="47" fillId="20" borderId="5" xfId="19" applyNumberFormat="1" applyFont="1" applyFill="1" applyBorder="1" applyAlignment="1" applyProtection="1">
      <alignment horizontal="center" vertical="center" wrapText="1"/>
      <protection locked="0"/>
    </xf>
    <xf numFmtId="49" fontId="47" fillId="20" borderId="5" xfId="19" applyNumberFormat="1" applyFont="1" applyFill="1" applyBorder="1" applyAlignment="1" applyProtection="1">
      <alignment horizontal="left" vertical="center" wrapText="1"/>
      <protection locked="0"/>
    </xf>
    <xf numFmtId="49" fontId="47" fillId="20" borderId="5" xfId="19" applyNumberFormat="1" applyFont="1" applyFill="1" applyBorder="1" applyAlignment="1" applyProtection="1">
      <alignment horizontal="right" vertical="center" wrapText="1"/>
      <protection locked="0"/>
    </xf>
    <xf numFmtId="49" fontId="49" fillId="17" borderId="47" xfId="19" applyNumberFormat="1" applyFont="1" applyFill="1" applyBorder="1" applyAlignment="1" applyProtection="1">
      <alignment horizontal="right" vertical="center" wrapText="1"/>
      <protection locked="0"/>
    </xf>
    <xf numFmtId="49" fontId="81" fillId="18" borderId="5" xfId="19" applyNumberFormat="1" applyFont="1" applyFill="1" applyBorder="1" applyAlignment="1" applyProtection="1">
      <alignment horizontal="center" vertical="center" wrapText="1"/>
      <protection locked="0"/>
    </xf>
    <xf numFmtId="49" fontId="81" fillId="18" borderId="5" xfId="19" applyNumberFormat="1" applyFont="1" applyFill="1" applyBorder="1" applyAlignment="1" applyProtection="1">
      <alignment horizontal="left" vertical="center" wrapText="1"/>
      <protection locked="0"/>
    </xf>
    <xf numFmtId="49" fontId="81" fillId="18" borderId="5" xfId="19" applyNumberFormat="1" applyFont="1" applyFill="1" applyBorder="1" applyAlignment="1" applyProtection="1">
      <alignment horizontal="right" vertical="center" wrapText="1"/>
      <protection locked="0"/>
    </xf>
    <xf numFmtId="49" fontId="47" fillId="20" borderId="14" xfId="19" applyNumberFormat="1" applyFont="1" applyFill="1" applyBorder="1" applyAlignment="1" applyProtection="1">
      <alignment horizontal="center" vertical="center" wrapText="1"/>
      <protection locked="0"/>
    </xf>
    <xf numFmtId="0" fontId="80" fillId="0" borderId="0" xfId="19" applyNumberFormat="1" applyFont="1" applyFill="1" applyBorder="1" applyAlignment="1" applyProtection="1">
      <alignment horizontal="left" vertical="top"/>
      <protection locked="0"/>
    </xf>
    <xf numFmtId="49" fontId="79" fillId="17" borderId="0" xfId="19" applyNumberFormat="1" applyFont="1" applyFill="1" applyAlignment="1" applyProtection="1">
      <alignment horizontal="left" vertical="top" wrapText="1"/>
      <protection locked="0"/>
    </xf>
    <xf numFmtId="49" fontId="79" fillId="17" borderId="5" xfId="19" applyNumberFormat="1" applyFont="1" applyFill="1" applyBorder="1" applyAlignment="1" applyProtection="1">
      <alignment horizontal="right" vertical="center" wrapText="1"/>
      <protection locked="0"/>
    </xf>
    <xf numFmtId="49" fontId="4" fillId="17" borderId="0" xfId="19" applyNumberFormat="1" applyFill="1" applyAlignment="1" applyProtection="1">
      <alignment horizontal="center" vertical="center" wrapText="1"/>
      <protection locked="0"/>
    </xf>
    <xf numFmtId="0" fontId="77" fillId="0" borderId="0" xfId="19" applyNumberFormat="1" applyFont="1" applyFill="1" applyBorder="1" applyAlignment="1" applyProtection="1">
      <alignment horizontal="left"/>
      <protection locked="0"/>
    </xf>
    <xf numFmtId="49" fontId="49" fillId="17" borderId="5" xfId="19" applyNumberFormat="1" applyFont="1" applyFill="1" applyBorder="1" applyAlignment="1" applyProtection="1">
      <alignment horizontal="right" vertical="center" wrapText="1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112" xfId="9" applyFont="1" applyBorder="1" applyAlignment="1">
      <alignment horizontal="right"/>
    </xf>
    <xf numFmtId="0" fontId="19" fillId="0" borderId="35" xfId="8" applyFont="1" applyBorder="1" applyAlignment="1">
      <alignment horizontal="center" vertical="top" wrapText="1"/>
    </xf>
    <xf numFmtId="0" fontId="19" fillId="0" borderId="39" xfId="8" applyFont="1" applyBorder="1" applyAlignment="1">
      <alignment horizontal="center" vertical="top" wrapText="1"/>
    </xf>
    <xf numFmtId="0" fontId="75" fillId="0" borderId="0" xfId="9" applyFont="1" applyAlignment="1">
      <alignment horizontal="left" vertical="top" wrapText="1"/>
    </xf>
    <xf numFmtId="0" fontId="16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6" fillId="0" borderId="22" xfId="8" applyFont="1" applyBorder="1" applyAlignment="1">
      <alignment horizontal="center"/>
    </xf>
    <xf numFmtId="0" fontId="18" fillId="0" borderId="23" xfId="8" applyFont="1" applyFill="1" applyBorder="1" applyAlignment="1">
      <alignment horizontal="center" vertical="center" wrapText="1"/>
    </xf>
    <xf numFmtId="0" fontId="18" fillId="0" borderId="26" xfId="8" applyFont="1" applyFill="1" applyBorder="1" applyAlignment="1">
      <alignment horizontal="center" vertical="center" wrapText="1"/>
    </xf>
    <xf numFmtId="0" fontId="18" fillId="0" borderId="24" xfId="8" applyFont="1" applyFill="1" applyBorder="1" applyAlignment="1">
      <alignment horizontal="center" vertical="center" wrapText="1"/>
    </xf>
    <xf numFmtId="0" fontId="18" fillId="0" borderId="27" xfId="8" applyFont="1" applyFill="1" applyBorder="1" applyAlignment="1">
      <alignment horizontal="center" vertical="center" wrapText="1"/>
    </xf>
    <xf numFmtId="43" fontId="18" fillId="0" borderId="24" xfId="8" applyNumberFormat="1" applyFont="1" applyFill="1" applyBorder="1" applyAlignment="1">
      <alignment horizontal="center" vertical="center" wrapText="1"/>
    </xf>
    <xf numFmtId="43" fontId="18" fillId="0" borderId="27" xfId="8" applyNumberFormat="1" applyFont="1" applyFill="1" applyBorder="1" applyAlignment="1">
      <alignment horizontal="center" vertical="center" wrapText="1"/>
    </xf>
    <xf numFmtId="43" fontId="18" fillId="0" borderId="25" xfId="8" applyNumberFormat="1" applyFont="1" applyFill="1" applyBorder="1" applyAlignment="1">
      <alignment horizontal="center" vertical="center" wrapText="1"/>
    </xf>
    <xf numFmtId="43" fontId="18" fillId="0" borderId="28" xfId="8" applyNumberFormat="1" applyFont="1" applyFill="1" applyBorder="1" applyAlignment="1">
      <alignment horizontal="center" vertical="center" wrapText="1"/>
    </xf>
    <xf numFmtId="0" fontId="31" fillId="0" borderId="52" xfId="1" applyFont="1" applyBorder="1" applyAlignment="1">
      <alignment horizontal="right" vertical="center"/>
    </xf>
    <xf numFmtId="0" fontId="31" fillId="0" borderId="46" xfId="1" applyFont="1" applyBorder="1" applyAlignment="1">
      <alignment horizontal="right" vertical="center"/>
    </xf>
    <xf numFmtId="0" fontId="31" fillId="0" borderId="58" xfId="1" applyFont="1" applyBorder="1" applyAlignment="1">
      <alignment horizontal="right" vertical="center"/>
    </xf>
    <xf numFmtId="0" fontId="38" fillId="8" borderId="86" xfId="1" applyFont="1" applyFill="1" applyBorder="1" applyAlignment="1">
      <alignment horizontal="center" vertical="top" wrapText="1"/>
    </xf>
    <xf numFmtId="0" fontId="38" fillId="8" borderId="105" xfId="1" applyFont="1" applyFill="1" applyBorder="1" applyAlignment="1">
      <alignment horizontal="center" vertical="top" wrapText="1"/>
    </xf>
    <xf numFmtId="0" fontId="23" fillId="0" borderId="15" xfId="1" applyFont="1" applyBorder="1" applyAlignment="1">
      <alignment horizontal="center" vertical="top" wrapText="1"/>
    </xf>
    <xf numFmtId="0" fontId="23" fillId="0" borderId="14" xfId="1" applyFont="1" applyBorder="1" applyAlignment="1">
      <alignment horizontal="center" vertical="top" wrapText="1"/>
    </xf>
    <xf numFmtId="0" fontId="23" fillId="0" borderId="79" xfId="1" applyFont="1" applyBorder="1" applyAlignment="1">
      <alignment horizontal="center" vertical="top" wrapText="1"/>
    </xf>
    <xf numFmtId="0" fontId="38" fillId="8" borderId="101" xfId="1" applyFont="1" applyFill="1" applyBorder="1" applyAlignment="1">
      <alignment horizontal="center" vertical="center" wrapText="1"/>
    </xf>
    <xf numFmtId="0" fontId="38" fillId="8" borderId="72" xfId="1" applyFont="1" applyFill="1" applyBorder="1" applyAlignment="1">
      <alignment horizontal="center" vertical="center" wrapText="1"/>
    </xf>
    <xf numFmtId="0" fontId="38" fillId="8" borderId="52" xfId="1" applyFont="1" applyFill="1" applyBorder="1" applyAlignment="1">
      <alignment horizontal="center" vertical="center" wrapText="1"/>
    </xf>
    <xf numFmtId="0" fontId="24" fillId="0" borderId="86" xfId="1" applyFont="1" applyBorder="1" applyAlignment="1">
      <alignment horizontal="center" vertical="center" wrapText="1"/>
    </xf>
    <xf numFmtId="0" fontId="24" fillId="0" borderId="105" xfId="1" applyFont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top" wrapText="1"/>
    </xf>
    <xf numFmtId="0" fontId="23" fillId="0" borderId="14" xfId="1" applyFont="1" applyFill="1" applyBorder="1" applyAlignment="1">
      <alignment horizontal="center" vertical="top" wrapText="1"/>
    </xf>
    <xf numFmtId="0" fontId="23" fillId="0" borderId="21" xfId="1" applyFont="1" applyFill="1" applyBorder="1" applyAlignment="1">
      <alignment horizontal="center" vertical="top" wrapText="1"/>
    </xf>
    <xf numFmtId="0" fontId="24" fillId="0" borderId="86" xfId="1" applyFont="1" applyBorder="1" applyAlignment="1">
      <alignment horizontal="center"/>
    </xf>
    <xf numFmtId="0" fontId="24" fillId="0" borderId="98" xfId="1" applyFont="1" applyBorder="1" applyAlignment="1">
      <alignment horizontal="center"/>
    </xf>
    <xf numFmtId="0" fontId="24" fillId="0" borderId="86" xfId="1" applyFont="1" applyFill="1" applyBorder="1" applyAlignment="1">
      <alignment horizontal="center" vertical="center" wrapText="1"/>
    </xf>
    <xf numFmtId="0" fontId="24" fillId="0" borderId="98" xfId="1" applyFont="1" applyFill="1" applyBorder="1" applyAlignment="1">
      <alignment horizontal="center" vertical="center" wrapText="1"/>
    </xf>
    <xf numFmtId="0" fontId="24" fillId="0" borderId="104" xfId="1" applyFont="1" applyFill="1" applyBorder="1" applyAlignment="1">
      <alignment horizontal="center" vertical="center" wrapText="1"/>
    </xf>
    <xf numFmtId="0" fontId="23" fillId="0" borderId="79" xfId="1" applyFont="1" applyFill="1" applyBorder="1" applyAlignment="1">
      <alignment horizontal="center" vertical="top" wrapText="1"/>
    </xf>
    <xf numFmtId="0" fontId="23" fillId="0" borderId="12" xfId="1" applyFont="1" applyFill="1" applyBorder="1" applyAlignment="1">
      <alignment horizontal="center" vertical="top" wrapText="1"/>
    </xf>
    <xf numFmtId="0" fontId="30" fillId="0" borderId="44" xfId="1" applyFont="1" applyBorder="1" applyAlignment="1">
      <alignment horizontal="right" vertical="center" wrapText="1"/>
    </xf>
    <xf numFmtId="0" fontId="30" fillId="0" borderId="68" xfId="1" applyFont="1" applyBorder="1" applyAlignment="1">
      <alignment horizontal="right" vertical="center" wrapText="1"/>
    </xf>
    <xf numFmtId="0" fontId="30" fillId="0" borderId="106" xfId="1" applyFont="1" applyBorder="1" applyAlignment="1">
      <alignment horizontal="right" vertical="center" wrapText="1"/>
    </xf>
    <xf numFmtId="0" fontId="30" fillId="0" borderId="45" xfId="1" applyFont="1" applyBorder="1" applyAlignment="1">
      <alignment horizontal="left" vertical="center"/>
    </xf>
    <xf numFmtId="0" fontId="24" fillId="0" borderId="82" xfId="1" applyFont="1" applyBorder="1" applyAlignment="1">
      <alignment horizontal="left" vertical="center" wrapText="1"/>
    </xf>
    <xf numFmtId="0" fontId="30" fillId="0" borderId="68" xfId="1" applyFont="1" applyBorder="1" applyAlignment="1">
      <alignment horizontal="left" vertical="center" wrapText="1"/>
    </xf>
    <xf numFmtId="0" fontId="24" fillId="0" borderId="82" xfId="1" applyFont="1" applyFill="1" applyBorder="1" applyAlignment="1">
      <alignment horizontal="left" vertical="center" wrapText="1"/>
    </xf>
    <xf numFmtId="0" fontId="2" fillId="0" borderId="0" xfId="9" applyFont="1" applyAlignment="1">
      <alignment horizontal="left" wrapText="1"/>
    </xf>
    <xf numFmtId="0" fontId="24" fillId="0" borderId="0" xfId="1" applyFont="1" applyAlignment="1">
      <alignment horizontal="left" wrapText="1"/>
    </xf>
    <xf numFmtId="0" fontId="2" fillId="0" borderId="0" xfId="9" applyFont="1" applyAlignment="1">
      <alignment horizontal="left"/>
    </xf>
    <xf numFmtId="0" fontId="24" fillId="0" borderId="0" xfId="1" applyFont="1" applyAlignment="1">
      <alignment horizontal="left"/>
    </xf>
    <xf numFmtId="0" fontId="75" fillId="0" borderId="0" xfId="9" applyFont="1" applyAlignment="1">
      <alignment horizontal="center" wrapText="1"/>
    </xf>
    <xf numFmtId="0" fontId="31" fillId="0" borderId="0" xfId="1" applyFont="1" applyAlignment="1">
      <alignment horizontal="center" wrapText="1"/>
    </xf>
    <xf numFmtId="0" fontId="27" fillId="0" borderId="0" xfId="1" applyFont="1" applyBorder="1" applyAlignment="1">
      <alignment horizontal="center" vertical="center"/>
    </xf>
    <xf numFmtId="0" fontId="33" fillId="0" borderId="46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30" fillId="0" borderId="45" xfId="1" applyFont="1" applyBorder="1" applyAlignment="1">
      <alignment horizontal="left" vertical="center" wrapText="1"/>
    </xf>
    <xf numFmtId="0" fontId="24" fillId="0" borderId="57" xfId="1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 wrapText="1"/>
    </xf>
    <xf numFmtId="0" fontId="24" fillId="0" borderId="70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38" fillId="0" borderId="5" xfId="7" applyFont="1" applyBorder="1" applyAlignment="1">
      <alignment horizontal="center" vertical="center"/>
    </xf>
    <xf numFmtId="0" fontId="38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37" fillId="0" borderId="0" xfId="7" applyFont="1" applyBorder="1" applyAlignment="1">
      <alignment horizontal="center" vertical="center"/>
    </xf>
    <xf numFmtId="0" fontId="38" fillId="0" borderId="5" xfId="7" applyFont="1" applyBorder="1" applyAlignment="1">
      <alignment vertical="center"/>
    </xf>
    <xf numFmtId="0" fontId="38" fillId="0" borderId="11" xfId="7" applyFont="1" applyBorder="1" applyAlignment="1">
      <alignment horizontal="center" vertical="center" wrapText="1"/>
    </xf>
    <xf numFmtId="0" fontId="38" fillId="0" borderId="47" xfId="7" applyFont="1" applyBorder="1" applyAlignment="1">
      <alignment horizontal="center" vertical="center" wrapText="1"/>
    </xf>
    <xf numFmtId="0" fontId="15" fillId="8" borderId="35" xfId="3" applyFont="1" applyFill="1" applyBorder="1" applyAlignment="1">
      <alignment horizontal="center" vertical="top"/>
    </xf>
    <xf numFmtId="0" fontId="15" fillId="8" borderId="39" xfId="3" applyFont="1" applyFill="1" applyBorder="1" applyAlignment="1">
      <alignment horizontal="center" vertical="top"/>
    </xf>
    <xf numFmtId="0" fontId="2" fillId="0" borderId="0" xfId="5" applyFont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2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0" fillId="0" borderId="0" xfId="3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164" fontId="25" fillId="7" borderId="5" xfId="2" applyFont="1" applyFill="1" applyBorder="1" applyAlignment="1" applyProtection="1">
      <alignment horizontal="left" vertical="top" wrapText="1"/>
    </xf>
    <xf numFmtId="164" fontId="45" fillId="0" borderId="0" xfId="2" applyFont="1" applyFill="1" applyBorder="1" applyAlignment="1" applyProtection="1">
      <alignment horizontal="center" vertical="center"/>
    </xf>
    <xf numFmtId="0" fontId="43" fillId="0" borderId="0" xfId="4" applyFont="1" applyBorder="1" applyAlignment="1">
      <alignment horizontal="left"/>
    </xf>
    <xf numFmtId="0" fontId="75" fillId="0" borderId="0" xfId="4" applyFont="1" applyBorder="1" applyAlignment="1">
      <alignment horizontal="left" wrapText="1"/>
    </xf>
    <xf numFmtId="164" fontId="23" fillId="0" borderId="15" xfId="2" applyFont="1" applyFill="1" applyBorder="1" applyAlignment="1" applyProtection="1">
      <alignment horizontal="center" vertical="top"/>
    </xf>
    <xf numFmtId="164" fontId="23" fillId="0" borderId="12" xfId="2" applyFont="1" applyFill="1" applyBorder="1" applyAlignment="1" applyProtection="1">
      <alignment horizontal="center" vertical="top"/>
    </xf>
    <xf numFmtId="0" fontId="43" fillId="0" borderId="0" xfId="4" applyFont="1" applyAlignment="1">
      <alignment horizontal="left"/>
    </xf>
    <xf numFmtId="0" fontId="43" fillId="0" borderId="0" xfId="4" applyFont="1" applyAlignment="1"/>
    <xf numFmtId="0" fontId="36" fillId="0" borderId="0" xfId="4" applyFont="1" applyBorder="1" applyAlignment="1">
      <alignment horizontal="center" wrapText="1"/>
    </xf>
    <xf numFmtId="0" fontId="73" fillId="0" borderId="69" xfId="12" applyFont="1" applyBorder="1" applyAlignment="1">
      <alignment horizontal="right"/>
    </xf>
    <xf numFmtId="0" fontId="73" fillId="0" borderId="0" xfId="12" applyFont="1" applyBorder="1" applyAlignment="1">
      <alignment horizontal="right"/>
    </xf>
    <xf numFmtId="0" fontId="73" fillId="0" borderId="37" xfId="12" applyFont="1" applyBorder="1" applyAlignment="1">
      <alignment horizontal="right"/>
    </xf>
    <xf numFmtId="49" fontId="48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48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48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49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72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52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4" xfId="1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6" applyFont="1" applyBorder="1" applyAlignment="1">
      <alignment horizontal="left"/>
    </xf>
    <xf numFmtId="0" fontId="51" fillId="0" borderId="93" xfId="16" applyFont="1" applyBorder="1" applyAlignment="1">
      <alignment horizontal="center" vertical="center" wrapText="1"/>
    </xf>
    <xf numFmtId="0" fontId="51" fillId="0" borderId="93" xfId="16" applyFont="1" applyBorder="1" applyAlignment="1">
      <alignment horizontal="center" vertical="center"/>
    </xf>
    <xf numFmtId="0" fontId="13" fillId="8" borderId="33" xfId="3" applyFont="1" applyFill="1" applyBorder="1" applyAlignment="1">
      <alignment horizontal="center"/>
    </xf>
    <xf numFmtId="0" fontId="13" fillId="8" borderId="34" xfId="3" applyFont="1" applyFill="1" applyBorder="1" applyAlignment="1">
      <alignment horizontal="center"/>
    </xf>
    <xf numFmtId="0" fontId="13" fillId="8" borderId="26" xfId="3" applyFont="1" applyFill="1" applyBorder="1" applyAlignment="1">
      <alignment horizontal="center"/>
    </xf>
    <xf numFmtId="0" fontId="10" fillId="0" borderId="35" xfId="3" applyBorder="1" applyAlignment="1">
      <alignment horizontal="center"/>
    </xf>
    <xf numFmtId="0" fontId="10" fillId="0" borderId="36" xfId="3" applyBorder="1" applyAlignment="1">
      <alignment horizontal="center"/>
    </xf>
    <xf numFmtId="0" fontId="10" fillId="0" borderId="27" xfId="3" applyBorder="1" applyAlignment="1">
      <alignment horizontal="center"/>
    </xf>
    <xf numFmtId="0" fontId="42" fillId="0" borderId="110" xfId="3" applyFont="1" applyBorder="1" applyAlignment="1">
      <alignment horizontal="right" vertical="center"/>
    </xf>
    <xf numFmtId="0" fontId="42" fillId="0" borderId="61" xfId="3" applyFont="1" applyBorder="1" applyAlignment="1">
      <alignment horizontal="right" vertical="center"/>
    </xf>
    <xf numFmtId="0" fontId="42" fillId="0" borderId="111" xfId="3" applyFont="1" applyBorder="1" applyAlignment="1">
      <alignment horizontal="right" vertical="center"/>
    </xf>
    <xf numFmtId="0" fontId="37" fillId="0" borderId="61" xfId="3" applyFont="1" applyBorder="1" applyAlignment="1">
      <alignment horizontal="left" vertical="center"/>
    </xf>
    <xf numFmtId="0" fontId="59" fillId="0" borderId="0" xfId="0" applyFont="1" applyAlignment="1">
      <alignment horizontal="center" vertical="top" wrapText="1"/>
    </xf>
    <xf numFmtId="0" fontId="38" fillId="0" borderId="0" xfId="5" applyFont="1" applyAlignment="1">
      <alignment horizontal="left"/>
    </xf>
    <xf numFmtId="0" fontId="40" fillId="0" borderId="22" xfId="3" applyFont="1" applyBorder="1" applyAlignment="1">
      <alignment horizontal="left" vertical="center" wrapText="1"/>
    </xf>
    <xf numFmtId="0" fontId="10" fillId="0" borderId="33" xfId="3" applyBorder="1" applyAlignment="1">
      <alignment horizontal="center"/>
    </xf>
    <xf numFmtId="0" fontId="10" fillId="0" borderId="34" xfId="3" applyBorder="1" applyAlignment="1">
      <alignment horizontal="center"/>
    </xf>
    <xf numFmtId="0" fontId="10" fillId="0" borderId="26" xfId="3" applyBorder="1" applyAlignment="1">
      <alignment horizontal="center"/>
    </xf>
    <xf numFmtId="0" fontId="10" fillId="0" borderId="109" xfId="3" applyBorder="1" applyAlignment="1">
      <alignment horizontal="center"/>
    </xf>
    <xf numFmtId="0" fontId="82" fillId="0" borderId="0" xfId="4" applyFont="1"/>
  </cellXfs>
  <cellStyles count="20">
    <cellStyle name="ConditionalStyle_1" xfId="13"/>
    <cellStyle name="Dziesiętny_załączniki  nr 1,2,3,4,5,6,7,8,9,10,11  2008" xfId="2"/>
    <cellStyle name="Excel Built-in Normal" xfId="14"/>
    <cellStyle name="Normalny" xfId="0" builtinId="0"/>
    <cellStyle name="Normalny 2" xfId="11"/>
    <cellStyle name="Normalny 3" xfId="12"/>
    <cellStyle name="Normalny 4" xfId="15"/>
    <cellStyle name="Normalny 5" xfId="17"/>
    <cellStyle name="Normalny 6" xfId="18"/>
    <cellStyle name="Normalny 7" xfId="19"/>
    <cellStyle name="Normalny_DOCHODY  WYDATKI 2011" xfId="3"/>
    <cellStyle name="Normalny_Kwiecień" xfId="4"/>
    <cellStyle name="Normalny_Przedsiewzięcia FS Zbiorcze 2" xfId="16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Walutowy_Załączniki budżet 2010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showGridLines="0" workbookViewId="0">
      <selection activeCell="K14" sqref="K14"/>
    </sheetView>
  </sheetViews>
  <sheetFormatPr defaultRowHeight="12.75" x14ac:dyDescent="0.2"/>
  <cols>
    <col min="1" max="1" width="6.7109375" style="634" customWidth="1"/>
    <col min="2" max="2" width="9.85546875" style="634" customWidth="1"/>
    <col min="3" max="3" width="10.85546875" style="634" customWidth="1"/>
    <col min="4" max="4" width="43.28515625" style="634" customWidth="1"/>
    <col min="5" max="5" width="15.140625" style="634" customWidth="1"/>
    <col min="6" max="256" width="9.140625" style="634"/>
    <col min="257" max="257" width="6.7109375" style="634" customWidth="1"/>
    <col min="258" max="258" width="9.85546875" style="634" customWidth="1"/>
    <col min="259" max="259" width="10.85546875" style="634" customWidth="1"/>
    <col min="260" max="260" width="54.5703125" style="634" customWidth="1"/>
    <col min="261" max="261" width="15.140625" style="634" customWidth="1"/>
    <col min="262" max="512" width="9.140625" style="634"/>
    <col min="513" max="513" width="6.7109375" style="634" customWidth="1"/>
    <col min="514" max="514" width="9.85546875" style="634" customWidth="1"/>
    <col min="515" max="515" width="10.85546875" style="634" customWidth="1"/>
    <col min="516" max="516" width="54.5703125" style="634" customWidth="1"/>
    <col min="517" max="517" width="15.140625" style="634" customWidth="1"/>
    <col min="518" max="768" width="9.140625" style="634"/>
    <col min="769" max="769" width="6.7109375" style="634" customWidth="1"/>
    <col min="770" max="770" width="9.85546875" style="634" customWidth="1"/>
    <col min="771" max="771" width="10.85546875" style="634" customWidth="1"/>
    <col min="772" max="772" width="54.5703125" style="634" customWidth="1"/>
    <col min="773" max="773" width="15.140625" style="634" customWidth="1"/>
    <col min="774" max="1024" width="9.140625" style="634"/>
    <col min="1025" max="1025" width="6.7109375" style="634" customWidth="1"/>
    <col min="1026" max="1026" width="9.85546875" style="634" customWidth="1"/>
    <col min="1027" max="1027" width="10.85546875" style="634" customWidth="1"/>
    <col min="1028" max="1028" width="54.5703125" style="634" customWidth="1"/>
    <col min="1029" max="1029" width="15.140625" style="634" customWidth="1"/>
    <col min="1030" max="1280" width="9.140625" style="634"/>
    <col min="1281" max="1281" width="6.7109375" style="634" customWidth="1"/>
    <col min="1282" max="1282" width="9.85546875" style="634" customWidth="1"/>
    <col min="1283" max="1283" width="10.85546875" style="634" customWidth="1"/>
    <col min="1284" max="1284" width="54.5703125" style="634" customWidth="1"/>
    <col min="1285" max="1285" width="15.140625" style="634" customWidth="1"/>
    <col min="1286" max="1536" width="9.140625" style="634"/>
    <col min="1537" max="1537" width="6.7109375" style="634" customWidth="1"/>
    <col min="1538" max="1538" width="9.85546875" style="634" customWidth="1"/>
    <col min="1539" max="1539" width="10.85546875" style="634" customWidth="1"/>
    <col min="1540" max="1540" width="54.5703125" style="634" customWidth="1"/>
    <col min="1541" max="1541" width="15.140625" style="634" customWidth="1"/>
    <col min="1542" max="1792" width="9.140625" style="634"/>
    <col min="1793" max="1793" width="6.7109375" style="634" customWidth="1"/>
    <col min="1794" max="1794" width="9.85546875" style="634" customWidth="1"/>
    <col min="1795" max="1795" width="10.85546875" style="634" customWidth="1"/>
    <col min="1796" max="1796" width="54.5703125" style="634" customWidth="1"/>
    <col min="1797" max="1797" width="15.140625" style="634" customWidth="1"/>
    <col min="1798" max="2048" width="9.140625" style="634"/>
    <col min="2049" max="2049" width="6.7109375" style="634" customWidth="1"/>
    <col min="2050" max="2050" width="9.85546875" style="634" customWidth="1"/>
    <col min="2051" max="2051" width="10.85546875" style="634" customWidth="1"/>
    <col min="2052" max="2052" width="54.5703125" style="634" customWidth="1"/>
    <col min="2053" max="2053" width="15.140625" style="634" customWidth="1"/>
    <col min="2054" max="2304" width="9.140625" style="634"/>
    <col min="2305" max="2305" width="6.7109375" style="634" customWidth="1"/>
    <col min="2306" max="2306" width="9.85546875" style="634" customWidth="1"/>
    <col min="2307" max="2307" width="10.85546875" style="634" customWidth="1"/>
    <col min="2308" max="2308" width="54.5703125" style="634" customWidth="1"/>
    <col min="2309" max="2309" width="15.140625" style="634" customWidth="1"/>
    <col min="2310" max="2560" width="9.140625" style="634"/>
    <col min="2561" max="2561" width="6.7109375" style="634" customWidth="1"/>
    <col min="2562" max="2562" width="9.85546875" style="634" customWidth="1"/>
    <col min="2563" max="2563" width="10.85546875" style="634" customWidth="1"/>
    <col min="2564" max="2564" width="54.5703125" style="634" customWidth="1"/>
    <col min="2565" max="2565" width="15.140625" style="634" customWidth="1"/>
    <col min="2566" max="2816" width="9.140625" style="634"/>
    <col min="2817" max="2817" width="6.7109375" style="634" customWidth="1"/>
    <col min="2818" max="2818" width="9.85546875" style="634" customWidth="1"/>
    <col min="2819" max="2819" width="10.85546875" style="634" customWidth="1"/>
    <col min="2820" max="2820" width="54.5703125" style="634" customWidth="1"/>
    <col min="2821" max="2821" width="15.140625" style="634" customWidth="1"/>
    <col min="2822" max="3072" width="9.140625" style="634"/>
    <col min="3073" max="3073" width="6.7109375" style="634" customWidth="1"/>
    <col min="3074" max="3074" width="9.85546875" style="634" customWidth="1"/>
    <col min="3075" max="3075" width="10.85546875" style="634" customWidth="1"/>
    <col min="3076" max="3076" width="54.5703125" style="634" customWidth="1"/>
    <col min="3077" max="3077" width="15.140625" style="634" customWidth="1"/>
    <col min="3078" max="3328" width="9.140625" style="634"/>
    <col min="3329" max="3329" width="6.7109375" style="634" customWidth="1"/>
    <col min="3330" max="3330" width="9.85546875" style="634" customWidth="1"/>
    <col min="3331" max="3331" width="10.85546875" style="634" customWidth="1"/>
    <col min="3332" max="3332" width="54.5703125" style="634" customWidth="1"/>
    <col min="3333" max="3333" width="15.140625" style="634" customWidth="1"/>
    <col min="3334" max="3584" width="9.140625" style="634"/>
    <col min="3585" max="3585" width="6.7109375" style="634" customWidth="1"/>
    <col min="3586" max="3586" width="9.85546875" style="634" customWidth="1"/>
    <col min="3587" max="3587" width="10.85546875" style="634" customWidth="1"/>
    <col min="3588" max="3588" width="54.5703125" style="634" customWidth="1"/>
    <col min="3589" max="3589" width="15.140625" style="634" customWidth="1"/>
    <col min="3590" max="3840" width="9.140625" style="634"/>
    <col min="3841" max="3841" width="6.7109375" style="634" customWidth="1"/>
    <col min="3842" max="3842" width="9.85546875" style="634" customWidth="1"/>
    <col min="3843" max="3843" width="10.85546875" style="634" customWidth="1"/>
    <col min="3844" max="3844" width="54.5703125" style="634" customWidth="1"/>
    <col min="3845" max="3845" width="15.140625" style="634" customWidth="1"/>
    <col min="3846" max="4096" width="9.140625" style="634"/>
    <col min="4097" max="4097" width="6.7109375" style="634" customWidth="1"/>
    <col min="4098" max="4098" width="9.85546875" style="634" customWidth="1"/>
    <col min="4099" max="4099" width="10.85546875" style="634" customWidth="1"/>
    <col min="4100" max="4100" width="54.5703125" style="634" customWidth="1"/>
    <col min="4101" max="4101" width="15.140625" style="634" customWidth="1"/>
    <col min="4102" max="4352" width="9.140625" style="634"/>
    <col min="4353" max="4353" width="6.7109375" style="634" customWidth="1"/>
    <col min="4354" max="4354" width="9.85546875" style="634" customWidth="1"/>
    <col min="4355" max="4355" width="10.85546875" style="634" customWidth="1"/>
    <col min="4356" max="4356" width="54.5703125" style="634" customWidth="1"/>
    <col min="4357" max="4357" width="15.140625" style="634" customWidth="1"/>
    <col min="4358" max="4608" width="9.140625" style="634"/>
    <col min="4609" max="4609" width="6.7109375" style="634" customWidth="1"/>
    <col min="4610" max="4610" width="9.85546875" style="634" customWidth="1"/>
    <col min="4611" max="4611" width="10.85546875" style="634" customWidth="1"/>
    <col min="4612" max="4612" width="54.5703125" style="634" customWidth="1"/>
    <col min="4613" max="4613" width="15.140625" style="634" customWidth="1"/>
    <col min="4614" max="4864" width="9.140625" style="634"/>
    <col min="4865" max="4865" width="6.7109375" style="634" customWidth="1"/>
    <col min="4866" max="4866" width="9.85546875" style="634" customWidth="1"/>
    <col min="4867" max="4867" width="10.85546875" style="634" customWidth="1"/>
    <col min="4868" max="4868" width="54.5703125" style="634" customWidth="1"/>
    <col min="4869" max="4869" width="15.140625" style="634" customWidth="1"/>
    <col min="4870" max="5120" width="9.140625" style="634"/>
    <col min="5121" max="5121" width="6.7109375" style="634" customWidth="1"/>
    <col min="5122" max="5122" width="9.85546875" style="634" customWidth="1"/>
    <col min="5123" max="5123" width="10.85546875" style="634" customWidth="1"/>
    <col min="5124" max="5124" width="54.5703125" style="634" customWidth="1"/>
    <col min="5125" max="5125" width="15.140625" style="634" customWidth="1"/>
    <col min="5126" max="5376" width="9.140625" style="634"/>
    <col min="5377" max="5377" width="6.7109375" style="634" customWidth="1"/>
    <col min="5378" max="5378" width="9.85546875" style="634" customWidth="1"/>
    <col min="5379" max="5379" width="10.85546875" style="634" customWidth="1"/>
    <col min="5380" max="5380" width="54.5703125" style="634" customWidth="1"/>
    <col min="5381" max="5381" width="15.140625" style="634" customWidth="1"/>
    <col min="5382" max="5632" width="9.140625" style="634"/>
    <col min="5633" max="5633" width="6.7109375" style="634" customWidth="1"/>
    <col min="5634" max="5634" width="9.85546875" style="634" customWidth="1"/>
    <col min="5635" max="5635" width="10.85546875" style="634" customWidth="1"/>
    <col min="5636" max="5636" width="54.5703125" style="634" customWidth="1"/>
    <col min="5637" max="5637" width="15.140625" style="634" customWidth="1"/>
    <col min="5638" max="5888" width="9.140625" style="634"/>
    <col min="5889" max="5889" width="6.7109375" style="634" customWidth="1"/>
    <col min="5890" max="5890" width="9.85546875" style="634" customWidth="1"/>
    <col min="5891" max="5891" width="10.85546875" style="634" customWidth="1"/>
    <col min="5892" max="5892" width="54.5703125" style="634" customWidth="1"/>
    <col min="5893" max="5893" width="15.140625" style="634" customWidth="1"/>
    <col min="5894" max="6144" width="9.140625" style="634"/>
    <col min="6145" max="6145" width="6.7109375" style="634" customWidth="1"/>
    <col min="6146" max="6146" width="9.85546875" style="634" customWidth="1"/>
    <col min="6147" max="6147" width="10.85546875" style="634" customWidth="1"/>
    <col min="6148" max="6148" width="54.5703125" style="634" customWidth="1"/>
    <col min="6149" max="6149" width="15.140625" style="634" customWidth="1"/>
    <col min="6150" max="6400" width="9.140625" style="634"/>
    <col min="6401" max="6401" width="6.7109375" style="634" customWidth="1"/>
    <col min="6402" max="6402" width="9.85546875" style="634" customWidth="1"/>
    <col min="6403" max="6403" width="10.85546875" style="634" customWidth="1"/>
    <col min="6404" max="6404" width="54.5703125" style="634" customWidth="1"/>
    <col min="6405" max="6405" width="15.140625" style="634" customWidth="1"/>
    <col min="6406" max="6656" width="9.140625" style="634"/>
    <col min="6657" max="6657" width="6.7109375" style="634" customWidth="1"/>
    <col min="6658" max="6658" width="9.85546875" style="634" customWidth="1"/>
    <col min="6659" max="6659" width="10.85546875" style="634" customWidth="1"/>
    <col min="6660" max="6660" width="54.5703125" style="634" customWidth="1"/>
    <col min="6661" max="6661" width="15.140625" style="634" customWidth="1"/>
    <col min="6662" max="6912" width="9.140625" style="634"/>
    <col min="6913" max="6913" width="6.7109375" style="634" customWidth="1"/>
    <col min="6914" max="6914" width="9.85546875" style="634" customWidth="1"/>
    <col min="6915" max="6915" width="10.85546875" style="634" customWidth="1"/>
    <col min="6916" max="6916" width="54.5703125" style="634" customWidth="1"/>
    <col min="6917" max="6917" width="15.140625" style="634" customWidth="1"/>
    <col min="6918" max="7168" width="9.140625" style="634"/>
    <col min="7169" max="7169" width="6.7109375" style="634" customWidth="1"/>
    <col min="7170" max="7170" width="9.85546875" style="634" customWidth="1"/>
    <col min="7171" max="7171" width="10.85546875" style="634" customWidth="1"/>
    <col min="7172" max="7172" width="54.5703125" style="634" customWidth="1"/>
    <col min="7173" max="7173" width="15.140625" style="634" customWidth="1"/>
    <col min="7174" max="7424" width="9.140625" style="634"/>
    <col min="7425" max="7425" width="6.7109375" style="634" customWidth="1"/>
    <col min="7426" max="7426" width="9.85546875" style="634" customWidth="1"/>
    <col min="7427" max="7427" width="10.85546875" style="634" customWidth="1"/>
    <col min="7428" max="7428" width="54.5703125" style="634" customWidth="1"/>
    <col min="7429" max="7429" width="15.140625" style="634" customWidth="1"/>
    <col min="7430" max="7680" width="9.140625" style="634"/>
    <col min="7681" max="7681" width="6.7109375" style="634" customWidth="1"/>
    <col min="7682" max="7682" width="9.85546875" style="634" customWidth="1"/>
    <col min="7683" max="7683" width="10.85546875" style="634" customWidth="1"/>
    <col min="7684" max="7684" width="54.5703125" style="634" customWidth="1"/>
    <col min="7685" max="7685" width="15.140625" style="634" customWidth="1"/>
    <col min="7686" max="7936" width="9.140625" style="634"/>
    <col min="7937" max="7937" width="6.7109375" style="634" customWidth="1"/>
    <col min="7938" max="7938" width="9.85546875" style="634" customWidth="1"/>
    <col min="7939" max="7939" width="10.85546875" style="634" customWidth="1"/>
    <col min="7940" max="7940" width="54.5703125" style="634" customWidth="1"/>
    <col min="7941" max="7941" width="15.140625" style="634" customWidth="1"/>
    <col min="7942" max="8192" width="9.140625" style="634"/>
    <col min="8193" max="8193" width="6.7109375" style="634" customWidth="1"/>
    <col min="8194" max="8194" width="9.85546875" style="634" customWidth="1"/>
    <col min="8195" max="8195" width="10.85546875" style="634" customWidth="1"/>
    <col min="8196" max="8196" width="54.5703125" style="634" customWidth="1"/>
    <col min="8197" max="8197" width="15.140625" style="634" customWidth="1"/>
    <col min="8198" max="8448" width="9.140625" style="634"/>
    <col min="8449" max="8449" width="6.7109375" style="634" customWidth="1"/>
    <col min="8450" max="8450" width="9.85546875" style="634" customWidth="1"/>
    <col min="8451" max="8451" width="10.85546875" style="634" customWidth="1"/>
    <col min="8452" max="8452" width="54.5703125" style="634" customWidth="1"/>
    <col min="8453" max="8453" width="15.140625" style="634" customWidth="1"/>
    <col min="8454" max="8704" width="9.140625" style="634"/>
    <col min="8705" max="8705" width="6.7109375" style="634" customWidth="1"/>
    <col min="8706" max="8706" width="9.85546875" style="634" customWidth="1"/>
    <col min="8707" max="8707" width="10.85546875" style="634" customWidth="1"/>
    <col min="8708" max="8708" width="54.5703125" style="634" customWidth="1"/>
    <col min="8709" max="8709" width="15.140625" style="634" customWidth="1"/>
    <col min="8710" max="8960" width="9.140625" style="634"/>
    <col min="8961" max="8961" width="6.7109375" style="634" customWidth="1"/>
    <col min="8962" max="8962" width="9.85546875" style="634" customWidth="1"/>
    <col min="8963" max="8963" width="10.85546875" style="634" customWidth="1"/>
    <col min="8964" max="8964" width="54.5703125" style="634" customWidth="1"/>
    <col min="8965" max="8965" width="15.140625" style="634" customWidth="1"/>
    <col min="8966" max="9216" width="9.140625" style="634"/>
    <col min="9217" max="9217" width="6.7109375" style="634" customWidth="1"/>
    <col min="9218" max="9218" width="9.85546875" style="634" customWidth="1"/>
    <col min="9219" max="9219" width="10.85546875" style="634" customWidth="1"/>
    <col min="9220" max="9220" width="54.5703125" style="634" customWidth="1"/>
    <col min="9221" max="9221" width="15.140625" style="634" customWidth="1"/>
    <col min="9222" max="9472" width="9.140625" style="634"/>
    <col min="9473" max="9473" width="6.7109375" style="634" customWidth="1"/>
    <col min="9474" max="9474" width="9.85546875" style="634" customWidth="1"/>
    <col min="9475" max="9475" width="10.85546875" style="634" customWidth="1"/>
    <col min="9476" max="9476" width="54.5703125" style="634" customWidth="1"/>
    <col min="9477" max="9477" width="15.140625" style="634" customWidth="1"/>
    <col min="9478" max="9728" width="9.140625" style="634"/>
    <col min="9729" max="9729" width="6.7109375" style="634" customWidth="1"/>
    <col min="9730" max="9730" width="9.85546875" style="634" customWidth="1"/>
    <col min="9731" max="9731" width="10.85546875" style="634" customWidth="1"/>
    <col min="9732" max="9732" width="54.5703125" style="634" customWidth="1"/>
    <col min="9733" max="9733" width="15.140625" style="634" customWidth="1"/>
    <col min="9734" max="9984" width="9.140625" style="634"/>
    <col min="9985" max="9985" width="6.7109375" style="634" customWidth="1"/>
    <col min="9986" max="9986" width="9.85546875" style="634" customWidth="1"/>
    <col min="9987" max="9987" width="10.85546875" style="634" customWidth="1"/>
    <col min="9988" max="9988" width="54.5703125" style="634" customWidth="1"/>
    <col min="9989" max="9989" width="15.140625" style="634" customWidth="1"/>
    <col min="9990" max="10240" width="9.140625" style="634"/>
    <col min="10241" max="10241" width="6.7109375" style="634" customWidth="1"/>
    <col min="10242" max="10242" width="9.85546875" style="634" customWidth="1"/>
    <col min="10243" max="10243" width="10.85546875" style="634" customWidth="1"/>
    <col min="10244" max="10244" width="54.5703125" style="634" customWidth="1"/>
    <col min="10245" max="10245" width="15.140625" style="634" customWidth="1"/>
    <col min="10246" max="10496" width="9.140625" style="634"/>
    <col min="10497" max="10497" width="6.7109375" style="634" customWidth="1"/>
    <col min="10498" max="10498" width="9.85546875" style="634" customWidth="1"/>
    <col min="10499" max="10499" width="10.85546875" style="634" customWidth="1"/>
    <col min="10500" max="10500" width="54.5703125" style="634" customWidth="1"/>
    <col min="10501" max="10501" width="15.140625" style="634" customWidth="1"/>
    <col min="10502" max="10752" width="9.140625" style="634"/>
    <col min="10753" max="10753" width="6.7109375" style="634" customWidth="1"/>
    <col min="10754" max="10754" width="9.85546875" style="634" customWidth="1"/>
    <col min="10755" max="10755" width="10.85546875" style="634" customWidth="1"/>
    <col min="10756" max="10756" width="54.5703125" style="634" customWidth="1"/>
    <col min="10757" max="10757" width="15.140625" style="634" customWidth="1"/>
    <col min="10758" max="11008" width="9.140625" style="634"/>
    <col min="11009" max="11009" width="6.7109375" style="634" customWidth="1"/>
    <col min="11010" max="11010" width="9.85546875" style="634" customWidth="1"/>
    <col min="11011" max="11011" width="10.85546875" style="634" customWidth="1"/>
    <col min="11012" max="11012" width="54.5703125" style="634" customWidth="1"/>
    <col min="11013" max="11013" width="15.140625" style="634" customWidth="1"/>
    <col min="11014" max="11264" width="9.140625" style="634"/>
    <col min="11265" max="11265" width="6.7109375" style="634" customWidth="1"/>
    <col min="11266" max="11266" width="9.85546875" style="634" customWidth="1"/>
    <col min="11267" max="11267" width="10.85546875" style="634" customWidth="1"/>
    <col min="11268" max="11268" width="54.5703125" style="634" customWidth="1"/>
    <col min="11269" max="11269" width="15.140625" style="634" customWidth="1"/>
    <col min="11270" max="11520" width="9.140625" style="634"/>
    <col min="11521" max="11521" width="6.7109375" style="634" customWidth="1"/>
    <col min="11522" max="11522" width="9.85546875" style="634" customWidth="1"/>
    <col min="11523" max="11523" width="10.85546875" style="634" customWidth="1"/>
    <col min="11524" max="11524" width="54.5703125" style="634" customWidth="1"/>
    <col min="11525" max="11525" width="15.140625" style="634" customWidth="1"/>
    <col min="11526" max="11776" width="9.140625" style="634"/>
    <col min="11777" max="11777" width="6.7109375" style="634" customWidth="1"/>
    <col min="11778" max="11778" width="9.85546875" style="634" customWidth="1"/>
    <col min="11779" max="11779" width="10.85546875" style="634" customWidth="1"/>
    <col min="11780" max="11780" width="54.5703125" style="634" customWidth="1"/>
    <col min="11781" max="11781" width="15.140625" style="634" customWidth="1"/>
    <col min="11782" max="12032" width="9.140625" style="634"/>
    <col min="12033" max="12033" width="6.7109375" style="634" customWidth="1"/>
    <col min="12034" max="12034" width="9.85546875" style="634" customWidth="1"/>
    <col min="12035" max="12035" width="10.85546875" style="634" customWidth="1"/>
    <col min="12036" max="12036" width="54.5703125" style="634" customWidth="1"/>
    <col min="12037" max="12037" width="15.140625" style="634" customWidth="1"/>
    <col min="12038" max="12288" width="9.140625" style="634"/>
    <col min="12289" max="12289" width="6.7109375" style="634" customWidth="1"/>
    <col min="12290" max="12290" width="9.85546875" style="634" customWidth="1"/>
    <col min="12291" max="12291" width="10.85546875" style="634" customWidth="1"/>
    <col min="12292" max="12292" width="54.5703125" style="634" customWidth="1"/>
    <col min="12293" max="12293" width="15.140625" style="634" customWidth="1"/>
    <col min="12294" max="12544" width="9.140625" style="634"/>
    <col min="12545" max="12545" width="6.7109375" style="634" customWidth="1"/>
    <col min="12546" max="12546" width="9.85546875" style="634" customWidth="1"/>
    <col min="12547" max="12547" width="10.85546875" style="634" customWidth="1"/>
    <col min="12548" max="12548" width="54.5703125" style="634" customWidth="1"/>
    <col min="12549" max="12549" width="15.140625" style="634" customWidth="1"/>
    <col min="12550" max="12800" width="9.140625" style="634"/>
    <col min="12801" max="12801" width="6.7109375" style="634" customWidth="1"/>
    <col min="12802" max="12802" width="9.85546875" style="634" customWidth="1"/>
    <col min="12803" max="12803" width="10.85546875" style="634" customWidth="1"/>
    <col min="12804" max="12804" width="54.5703125" style="634" customWidth="1"/>
    <col min="12805" max="12805" width="15.140625" style="634" customWidth="1"/>
    <col min="12806" max="13056" width="9.140625" style="634"/>
    <col min="13057" max="13057" width="6.7109375" style="634" customWidth="1"/>
    <col min="13058" max="13058" width="9.85546875" style="634" customWidth="1"/>
    <col min="13059" max="13059" width="10.85546875" style="634" customWidth="1"/>
    <col min="13060" max="13060" width="54.5703125" style="634" customWidth="1"/>
    <col min="13061" max="13061" width="15.140625" style="634" customWidth="1"/>
    <col min="13062" max="13312" width="9.140625" style="634"/>
    <col min="13313" max="13313" width="6.7109375" style="634" customWidth="1"/>
    <col min="13314" max="13314" width="9.85546875" style="634" customWidth="1"/>
    <col min="13315" max="13315" width="10.85546875" style="634" customWidth="1"/>
    <col min="13316" max="13316" width="54.5703125" style="634" customWidth="1"/>
    <col min="13317" max="13317" width="15.140625" style="634" customWidth="1"/>
    <col min="13318" max="13568" width="9.140625" style="634"/>
    <col min="13569" max="13569" width="6.7109375" style="634" customWidth="1"/>
    <col min="13570" max="13570" width="9.85546875" style="634" customWidth="1"/>
    <col min="13571" max="13571" width="10.85546875" style="634" customWidth="1"/>
    <col min="13572" max="13572" width="54.5703125" style="634" customWidth="1"/>
    <col min="13573" max="13573" width="15.140625" style="634" customWidth="1"/>
    <col min="13574" max="13824" width="9.140625" style="634"/>
    <col min="13825" max="13825" width="6.7109375" style="634" customWidth="1"/>
    <col min="13826" max="13826" width="9.85546875" style="634" customWidth="1"/>
    <col min="13827" max="13827" width="10.85546875" style="634" customWidth="1"/>
    <col min="13828" max="13828" width="54.5703125" style="634" customWidth="1"/>
    <col min="13829" max="13829" width="15.140625" style="634" customWidth="1"/>
    <col min="13830" max="14080" width="9.140625" style="634"/>
    <col min="14081" max="14081" width="6.7109375" style="634" customWidth="1"/>
    <col min="14082" max="14082" width="9.85546875" style="634" customWidth="1"/>
    <col min="14083" max="14083" width="10.85546875" style="634" customWidth="1"/>
    <col min="14084" max="14084" width="54.5703125" style="634" customWidth="1"/>
    <col min="14085" max="14085" width="15.140625" style="634" customWidth="1"/>
    <col min="14086" max="14336" width="9.140625" style="634"/>
    <col min="14337" max="14337" width="6.7109375" style="634" customWidth="1"/>
    <col min="14338" max="14338" width="9.85546875" style="634" customWidth="1"/>
    <col min="14339" max="14339" width="10.85546875" style="634" customWidth="1"/>
    <col min="14340" max="14340" width="54.5703125" style="634" customWidth="1"/>
    <col min="14341" max="14341" width="15.140625" style="634" customWidth="1"/>
    <col min="14342" max="14592" width="9.140625" style="634"/>
    <col min="14593" max="14593" width="6.7109375" style="634" customWidth="1"/>
    <col min="14594" max="14594" width="9.85546875" style="634" customWidth="1"/>
    <col min="14595" max="14595" width="10.85546875" style="634" customWidth="1"/>
    <col min="14596" max="14596" width="54.5703125" style="634" customWidth="1"/>
    <col min="14597" max="14597" width="15.140625" style="634" customWidth="1"/>
    <col min="14598" max="14848" width="9.140625" style="634"/>
    <col min="14849" max="14849" width="6.7109375" style="634" customWidth="1"/>
    <col min="14850" max="14850" width="9.85546875" style="634" customWidth="1"/>
    <col min="14851" max="14851" width="10.85546875" style="634" customWidth="1"/>
    <col min="14852" max="14852" width="54.5703125" style="634" customWidth="1"/>
    <col min="14853" max="14853" width="15.140625" style="634" customWidth="1"/>
    <col min="14854" max="15104" width="9.140625" style="634"/>
    <col min="15105" max="15105" width="6.7109375" style="634" customWidth="1"/>
    <col min="15106" max="15106" width="9.85546875" style="634" customWidth="1"/>
    <col min="15107" max="15107" width="10.85546875" style="634" customWidth="1"/>
    <col min="15108" max="15108" width="54.5703125" style="634" customWidth="1"/>
    <col min="15109" max="15109" width="15.140625" style="634" customWidth="1"/>
    <col min="15110" max="15360" width="9.140625" style="634"/>
    <col min="15361" max="15361" width="6.7109375" style="634" customWidth="1"/>
    <col min="15362" max="15362" width="9.85546875" style="634" customWidth="1"/>
    <col min="15363" max="15363" width="10.85546875" style="634" customWidth="1"/>
    <col min="15364" max="15364" width="54.5703125" style="634" customWidth="1"/>
    <col min="15365" max="15365" width="15.140625" style="634" customWidth="1"/>
    <col min="15366" max="15616" width="9.140625" style="634"/>
    <col min="15617" max="15617" width="6.7109375" style="634" customWidth="1"/>
    <col min="15618" max="15618" width="9.85546875" style="634" customWidth="1"/>
    <col min="15619" max="15619" width="10.85546875" style="634" customWidth="1"/>
    <col min="15620" max="15620" width="54.5703125" style="634" customWidth="1"/>
    <col min="15621" max="15621" width="15.140625" style="634" customWidth="1"/>
    <col min="15622" max="15872" width="9.140625" style="634"/>
    <col min="15873" max="15873" width="6.7109375" style="634" customWidth="1"/>
    <col min="15874" max="15874" width="9.85546875" style="634" customWidth="1"/>
    <col min="15875" max="15875" width="10.85546875" style="634" customWidth="1"/>
    <col min="15876" max="15876" width="54.5703125" style="634" customWidth="1"/>
    <col min="15877" max="15877" width="15.140625" style="634" customWidth="1"/>
    <col min="15878" max="16128" width="9.140625" style="634"/>
    <col min="16129" max="16129" width="6.7109375" style="634" customWidth="1"/>
    <col min="16130" max="16130" width="9.85546875" style="634" customWidth="1"/>
    <col min="16131" max="16131" width="10.85546875" style="634" customWidth="1"/>
    <col min="16132" max="16132" width="54.5703125" style="634" customWidth="1"/>
    <col min="16133" max="16133" width="15.140625" style="634" customWidth="1"/>
    <col min="16134" max="16384" width="9.140625" style="634"/>
  </cols>
  <sheetData>
    <row r="1" spans="1:5" ht="25.5" customHeight="1" x14ac:dyDescent="0.2">
      <c r="A1" s="656" t="s">
        <v>589</v>
      </c>
      <c r="B1" s="656"/>
      <c r="C1" s="656"/>
      <c r="D1" s="656"/>
      <c r="E1" s="656"/>
    </row>
    <row r="2" spans="1:5" ht="45.75" customHeight="1" x14ac:dyDescent="0.2">
      <c r="A2" s="657" t="s">
        <v>385</v>
      </c>
      <c r="B2" s="657"/>
      <c r="C2" s="657"/>
      <c r="D2" s="657"/>
      <c r="E2" s="657"/>
    </row>
    <row r="3" spans="1:5" ht="17.100000000000001" customHeight="1" x14ac:dyDescent="0.2">
      <c r="A3" s="635" t="s">
        <v>26</v>
      </c>
      <c r="B3" s="635" t="s">
        <v>14</v>
      </c>
      <c r="C3" s="635" t="s">
        <v>15</v>
      </c>
      <c r="D3" s="635" t="s">
        <v>60</v>
      </c>
      <c r="E3" s="635" t="s">
        <v>386</v>
      </c>
    </row>
    <row r="4" spans="1:5" x14ac:dyDescent="0.2">
      <c r="A4" s="641" t="s">
        <v>85</v>
      </c>
      <c r="B4" s="641"/>
      <c r="C4" s="641"/>
      <c r="D4" s="642" t="s">
        <v>86</v>
      </c>
      <c r="E4" s="643" t="s">
        <v>387</v>
      </c>
    </row>
    <row r="5" spans="1:5" ht="15" x14ac:dyDescent="0.2">
      <c r="A5" s="636"/>
      <c r="B5" s="644" t="s">
        <v>244</v>
      </c>
      <c r="C5" s="645"/>
      <c r="D5" s="646" t="s">
        <v>93</v>
      </c>
      <c r="E5" s="647" t="s">
        <v>387</v>
      </c>
    </row>
    <row r="6" spans="1:5" ht="45" x14ac:dyDescent="0.2">
      <c r="A6" s="637"/>
      <c r="B6" s="637"/>
      <c r="C6" s="638" t="s">
        <v>388</v>
      </c>
      <c r="D6" s="639" t="s">
        <v>389</v>
      </c>
      <c r="E6" s="640" t="s">
        <v>387</v>
      </c>
    </row>
    <row r="7" spans="1:5" x14ac:dyDescent="0.2">
      <c r="A7" s="641" t="s">
        <v>390</v>
      </c>
      <c r="B7" s="641"/>
      <c r="C7" s="641"/>
      <c r="D7" s="642" t="s">
        <v>391</v>
      </c>
      <c r="E7" s="643" t="s">
        <v>392</v>
      </c>
    </row>
    <row r="8" spans="1:5" ht="15" x14ac:dyDescent="0.2">
      <c r="A8" s="636"/>
      <c r="B8" s="644" t="s">
        <v>393</v>
      </c>
      <c r="C8" s="645"/>
      <c r="D8" s="646" t="s">
        <v>93</v>
      </c>
      <c r="E8" s="647" t="s">
        <v>392</v>
      </c>
    </row>
    <row r="9" spans="1:5" x14ac:dyDescent="0.2">
      <c r="A9" s="637"/>
      <c r="B9" s="637"/>
      <c r="C9" s="638" t="s">
        <v>105</v>
      </c>
      <c r="D9" s="639" t="s">
        <v>106</v>
      </c>
      <c r="E9" s="640" t="s">
        <v>392</v>
      </c>
    </row>
    <row r="10" spans="1:5" x14ac:dyDescent="0.2">
      <c r="A10" s="641" t="s">
        <v>18</v>
      </c>
      <c r="B10" s="641"/>
      <c r="C10" s="641"/>
      <c r="D10" s="642" t="s">
        <v>394</v>
      </c>
      <c r="E10" s="643" t="s">
        <v>395</v>
      </c>
    </row>
    <row r="11" spans="1:5" ht="15" x14ac:dyDescent="0.2">
      <c r="A11" s="636"/>
      <c r="B11" s="644" t="s">
        <v>19</v>
      </c>
      <c r="C11" s="645"/>
      <c r="D11" s="646" t="s">
        <v>128</v>
      </c>
      <c r="E11" s="647" t="s">
        <v>395</v>
      </c>
    </row>
    <row r="12" spans="1:5" ht="33.75" x14ac:dyDescent="0.2">
      <c r="A12" s="637"/>
      <c r="B12" s="637"/>
      <c r="C12" s="638" t="s">
        <v>234</v>
      </c>
      <c r="D12" s="639" t="s">
        <v>396</v>
      </c>
      <c r="E12" s="640" t="s">
        <v>395</v>
      </c>
    </row>
    <row r="13" spans="1:5" x14ac:dyDescent="0.2">
      <c r="A13" s="641" t="s">
        <v>397</v>
      </c>
      <c r="B13" s="641"/>
      <c r="C13" s="641"/>
      <c r="D13" s="642" t="s">
        <v>398</v>
      </c>
      <c r="E13" s="643" t="s">
        <v>399</v>
      </c>
    </row>
    <row r="14" spans="1:5" ht="15" x14ac:dyDescent="0.2">
      <c r="A14" s="636"/>
      <c r="B14" s="644" t="s">
        <v>400</v>
      </c>
      <c r="C14" s="645"/>
      <c r="D14" s="646" t="s">
        <v>401</v>
      </c>
      <c r="E14" s="647" t="s">
        <v>399</v>
      </c>
    </row>
    <row r="15" spans="1:5" ht="22.5" x14ac:dyDescent="0.2">
      <c r="A15" s="637"/>
      <c r="B15" s="637"/>
      <c r="C15" s="638" t="s">
        <v>402</v>
      </c>
      <c r="D15" s="639" t="s">
        <v>403</v>
      </c>
      <c r="E15" s="640" t="s">
        <v>404</v>
      </c>
    </row>
    <row r="16" spans="1:5" ht="45" x14ac:dyDescent="0.2">
      <c r="A16" s="637"/>
      <c r="B16" s="637"/>
      <c r="C16" s="638" t="s">
        <v>388</v>
      </c>
      <c r="D16" s="639" t="s">
        <v>389</v>
      </c>
      <c r="E16" s="640" t="s">
        <v>405</v>
      </c>
    </row>
    <row r="17" spans="1:5" ht="33.75" x14ac:dyDescent="0.2">
      <c r="A17" s="637"/>
      <c r="B17" s="637"/>
      <c r="C17" s="638" t="s">
        <v>406</v>
      </c>
      <c r="D17" s="639" t="s">
        <v>407</v>
      </c>
      <c r="E17" s="640" t="s">
        <v>408</v>
      </c>
    </row>
    <row r="18" spans="1:5" ht="22.5" x14ac:dyDescent="0.2">
      <c r="A18" s="637"/>
      <c r="B18" s="637"/>
      <c r="C18" s="638" t="s">
        <v>409</v>
      </c>
      <c r="D18" s="639" t="s">
        <v>410</v>
      </c>
      <c r="E18" s="640" t="s">
        <v>411</v>
      </c>
    </row>
    <row r="19" spans="1:5" x14ac:dyDescent="0.2">
      <c r="A19" s="637"/>
      <c r="B19" s="637"/>
      <c r="C19" s="638" t="s">
        <v>412</v>
      </c>
      <c r="D19" s="639" t="s">
        <v>413</v>
      </c>
      <c r="E19" s="640" t="s">
        <v>414</v>
      </c>
    </row>
    <row r="20" spans="1:5" x14ac:dyDescent="0.2">
      <c r="A20" s="637"/>
      <c r="B20" s="637"/>
      <c r="C20" s="638" t="s">
        <v>415</v>
      </c>
      <c r="D20" s="639" t="s">
        <v>416</v>
      </c>
      <c r="E20" s="640" t="s">
        <v>417</v>
      </c>
    </row>
    <row r="21" spans="1:5" x14ac:dyDescent="0.2">
      <c r="A21" s="637"/>
      <c r="B21" s="637"/>
      <c r="C21" s="638" t="s">
        <v>418</v>
      </c>
      <c r="D21" s="639" t="s">
        <v>419</v>
      </c>
      <c r="E21" s="640" t="s">
        <v>420</v>
      </c>
    </row>
    <row r="22" spans="1:5" x14ac:dyDescent="0.2">
      <c r="A22" s="641" t="s">
        <v>301</v>
      </c>
      <c r="B22" s="641"/>
      <c r="C22" s="641"/>
      <c r="D22" s="642" t="s">
        <v>30</v>
      </c>
      <c r="E22" s="643" t="s">
        <v>421</v>
      </c>
    </row>
    <row r="23" spans="1:5" ht="15" x14ac:dyDescent="0.2">
      <c r="A23" s="636"/>
      <c r="B23" s="644" t="s">
        <v>422</v>
      </c>
      <c r="C23" s="645"/>
      <c r="D23" s="646" t="s">
        <v>31</v>
      </c>
      <c r="E23" s="647" t="s">
        <v>423</v>
      </c>
    </row>
    <row r="24" spans="1:5" ht="45" x14ac:dyDescent="0.2">
      <c r="A24" s="637"/>
      <c r="B24" s="637"/>
      <c r="C24" s="638" t="s">
        <v>424</v>
      </c>
      <c r="D24" s="639" t="s">
        <v>32</v>
      </c>
      <c r="E24" s="640" t="s">
        <v>423</v>
      </c>
    </row>
    <row r="25" spans="1:5" ht="15" x14ac:dyDescent="0.2">
      <c r="A25" s="636"/>
      <c r="B25" s="644" t="s">
        <v>302</v>
      </c>
      <c r="C25" s="645"/>
      <c r="D25" s="646" t="s">
        <v>425</v>
      </c>
      <c r="E25" s="647" t="s">
        <v>426</v>
      </c>
    </row>
    <row r="26" spans="1:5" ht="22.5" x14ac:dyDescent="0.2">
      <c r="A26" s="637"/>
      <c r="B26" s="637"/>
      <c r="C26" s="638" t="s">
        <v>427</v>
      </c>
      <c r="D26" s="639" t="s">
        <v>428</v>
      </c>
      <c r="E26" s="640" t="s">
        <v>429</v>
      </c>
    </row>
    <row r="27" spans="1:5" x14ac:dyDescent="0.2">
      <c r="A27" s="637"/>
      <c r="B27" s="637"/>
      <c r="C27" s="638" t="s">
        <v>105</v>
      </c>
      <c r="D27" s="639" t="s">
        <v>106</v>
      </c>
      <c r="E27" s="640" t="s">
        <v>430</v>
      </c>
    </row>
    <row r="28" spans="1:5" x14ac:dyDescent="0.2">
      <c r="A28" s="637"/>
      <c r="B28" s="637"/>
      <c r="C28" s="638" t="s">
        <v>418</v>
      </c>
      <c r="D28" s="639" t="s">
        <v>419</v>
      </c>
      <c r="E28" s="640" t="s">
        <v>431</v>
      </c>
    </row>
    <row r="29" spans="1:5" ht="22.5" x14ac:dyDescent="0.2">
      <c r="A29" s="641" t="s">
        <v>432</v>
      </c>
      <c r="B29" s="641"/>
      <c r="C29" s="641"/>
      <c r="D29" s="642" t="s">
        <v>433</v>
      </c>
      <c r="E29" s="643" t="s">
        <v>434</v>
      </c>
    </row>
    <row r="30" spans="1:5" ht="22.5" x14ac:dyDescent="0.2">
      <c r="A30" s="636"/>
      <c r="B30" s="644" t="s">
        <v>435</v>
      </c>
      <c r="C30" s="645"/>
      <c r="D30" s="646" t="s">
        <v>436</v>
      </c>
      <c r="E30" s="647" t="s">
        <v>434</v>
      </c>
    </row>
    <row r="31" spans="1:5" ht="45" x14ac:dyDescent="0.2">
      <c r="A31" s="637"/>
      <c r="B31" s="637"/>
      <c r="C31" s="638" t="s">
        <v>424</v>
      </c>
      <c r="D31" s="639" t="s">
        <v>32</v>
      </c>
      <c r="E31" s="640" t="s">
        <v>434</v>
      </c>
    </row>
    <row r="32" spans="1:5" ht="22.5" x14ac:dyDescent="0.2">
      <c r="A32" s="641" t="s">
        <v>154</v>
      </c>
      <c r="B32" s="641"/>
      <c r="C32" s="641"/>
      <c r="D32" s="642" t="s">
        <v>122</v>
      </c>
      <c r="E32" s="643" t="s">
        <v>414</v>
      </c>
    </row>
    <row r="33" spans="1:5" ht="15" x14ac:dyDescent="0.2">
      <c r="A33" s="636"/>
      <c r="B33" s="644" t="s">
        <v>164</v>
      </c>
      <c r="C33" s="645"/>
      <c r="D33" s="646" t="s">
        <v>142</v>
      </c>
      <c r="E33" s="647" t="s">
        <v>414</v>
      </c>
    </row>
    <row r="34" spans="1:5" x14ac:dyDescent="0.2">
      <c r="A34" s="637"/>
      <c r="B34" s="637"/>
      <c r="C34" s="638" t="s">
        <v>437</v>
      </c>
      <c r="D34" s="639" t="s">
        <v>438</v>
      </c>
      <c r="E34" s="640" t="s">
        <v>414</v>
      </c>
    </row>
    <row r="35" spans="1:5" ht="33.75" x14ac:dyDescent="0.2">
      <c r="A35" s="641" t="s">
        <v>439</v>
      </c>
      <c r="B35" s="641"/>
      <c r="C35" s="641"/>
      <c r="D35" s="642" t="s">
        <v>440</v>
      </c>
      <c r="E35" s="643" t="s">
        <v>441</v>
      </c>
    </row>
    <row r="36" spans="1:5" ht="15" x14ac:dyDescent="0.2">
      <c r="A36" s="636"/>
      <c r="B36" s="644" t="s">
        <v>442</v>
      </c>
      <c r="C36" s="645"/>
      <c r="D36" s="646" t="s">
        <v>443</v>
      </c>
      <c r="E36" s="647" t="s">
        <v>444</v>
      </c>
    </row>
    <row r="37" spans="1:5" ht="22.5" x14ac:dyDescent="0.2">
      <c r="A37" s="637"/>
      <c r="B37" s="637"/>
      <c r="C37" s="638" t="s">
        <v>445</v>
      </c>
      <c r="D37" s="639" t="s">
        <v>446</v>
      </c>
      <c r="E37" s="640" t="s">
        <v>444</v>
      </c>
    </row>
    <row r="38" spans="1:5" ht="33.75" x14ac:dyDescent="0.2">
      <c r="A38" s="636"/>
      <c r="B38" s="644" t="s">
        <v>447</v>
      </c>
      <c r="C38" s="645"/>
      <c r="D38" s="646" t="s">
        <v>448</v>
      </c>
      <c r="E38" s="647" t="s">
        <v>449</v>
      </c>
    </row>
    <row r="39" spans="1:5" x14ac:dyDescent="0.2">
      <c r="A39" s="637"/>
      <c r="B39" s="637"/>
      <c r="C39" s="638" t="s">
        <v>450</v>
      </c>
      <c r="D39" s="639" t="s">
        <v>451</v>
      </c>
      <c r="E39" s="640" t="s">
        <v>452</v>
      </c>
    </row>
    <row r="40" spans="1:5" x14ac:dyDescent="0.2">
      <c r="A40" s="637"/>
      <c r="B40" s="637"/>
      <c r="C40" s="638" t="s">
        <v>453</v>
      </c>
      <c r="D40" s="639" t="s">
        <v>454</v>
      </c>
      <c r="E40" s="640" t="s">
        <v>455</v>
      </c>
    </row>
    <row r="41" spans="1:5" x14ac:dyDescent="0.2">
      <c r="A41" s="637"/>
      <c r="B41" s="637"/>
      <c r="C41" s="638" t="s">
        <v>456</v>
      </c>
      <c r="D41" s="639" t="s">
        <v>457</v>
      </c>
      <c r="E41" s="640" t="s">
        <v>458</v>
      </c>
    </row>
    <row r="42" spans="1:5" x14ac:dyDescent="0.2">
      <c r="A42" s="637"/>
      <c r="B42" s="637"/>
      <c r="C42" s="638" t="s">
        <v>459</v>
      </c>
      <c r="D42" s="639" t="s">
        <v>460</v>
      </c>
      <c r="E42" s="640" t="s">
        <v>461</v>
      </c>
    </row>
    <row r="43" spans="1:5" x14ac:dyDescent="0.2">
      <c r="A43" s="637"/>
      <c r="B43" s="637"/>
      <c r="C43" s="638" t="s">
        <v>462</v>
      </c>
      <c r="D43" s="639" t="s">
        <v>463</v>
      </c>
      <c r="E43" s="640" t="s">
        <v>464</v>
      </c>
    </row>
    <row r="44" spans="1:5" x14ac:dyDescent="0.2">
      <c r="A44" s="637"/>
      <c r="B44" s="637"/>
      <c r="C44" s="638" t="s">
        <v>105</v>
      </c>
      <c r="D44" s="639" t="s">
        <v>106</v>
      </c>
      <c r="E44" s="640" t="s">
        <v>465</v>
      </c>
    </row>
    <row r="45" spans="1:5" x14ac:dyDescent="0.2">
      <c r="A45" s="637"/>
      <c r="B45" s="637"/>
      <c r="C45" s="638" t="s">
        <v>412</v>
      </c>
      <c r="D45" s="639" t="s">
        <v>413</v>
      </c>
      <c r="E45" s="640" t="s">
        <v>408</v>
      </c>
    </row>
    <row r="46" spans="1:5" ht="22.5" x14ac:dyDescent="0.2">
      <c r="A46" s="637"/>
      <c r="B46" s="637"/>
      <c r="C46" s="638" t="s">
        <v>466</v>
      </c>
      <c r="D46" s="639" t="s">
        <v>467</v>
      </c>
      <c r="E46" s="640" t="s">
        <v>468</v>
      </c>
    </row>
    <row r="47" spans="1:5" ht="45" x14ac:dyDescent="0.2">
      <c r="A47" s="636"/>
      <c r="B47" s="644" t="s">
        <v>469</v>
      </c>
      <c r="C47" s="645"/>
      <c r="D47" s="646" t="s">
        <v>470</v>
      </c>
      <c r="E47" s="647" t="s">
        <v>471</v>
      </c>
    </row>
    <row r="48" spans="1:5" x14ac:dyDescent="0.2">
      <c r="A48" s="637"/>
      <c r="B48" s="637"/>
      <c r="C48" s="638" t="s">
        <v>450</v>
      </c>
      <c r="D48" s="639" t="s">
        <v>451</v>
      </c>
      <c r="E48" s="640" t="s">
        <v>472</v>
      </c>
    </row>
    <row r="49" spans="1:5" x14ac:dyDescent="0.2">
      <c r="A49" s="637"/>
      <c r="B49" s="637"/>
      <c r="C49" s="638" t="s">
        <v>453</v>
      </c>
      <c r="D49" s="639" t="s">
        <v>454</v>
      </c>
      <c r="E49" s="640" t="s">
        <v>473</v>
      </c>
    </row>
    <row r="50" spans="1:5" x14ac:dyDescent="0.2">
      <c r="A50" s="637"/>
      <c r="B50" s="637"/>
      <c r="C50" s="638" t="s">
        <v>456</v>
      </c>
      <c r="D50" s="639" t="s">
        <v>457</v>
      </c>
      <c r="E50" s="640" t="s">
        <v>474</v>
      </c>
    </row>
    <row r="51" spans="1:5" x14ac:dyDescent="0.2">
      <c r="A51" s="637"/>
      <c r="B51" s="637"/>
      <c r="C51" s="638" t="s">
        <v>459</v>
      </c>
      <c r="D51" s="639" t="s">
        <v>460</v>
      </c>
      <c r="E51" s="640" t="s">
        <v>475</v>
      </c>
    </row>
    <row r="52" spans="1:5" x14ac:dyDescent="0.2">
      <c r="A52" s="637"/>
      <c r="B52" s="637"/>
      <c r="C52" s="638" t="s">
        <v>476</v>
      </c>
      <c r="D52" s="639" t="s">
        <v>477</v>
      </c>
      <c r="E52" s="640" t="s">
        <v>478</v>
      </c>
    </row>
    <row r="53" spans="1:5" x14ac:dyDescent="0.2">
      <c r="A53" s="637"/>
      <c r="B53" s="637"/>
      <c r="C53" s="638" t="s">
        <v>479</v>
      </c>
      <c r="D53" s="639" t="s">
        <v>480</v>
      </c>
      <c r="E53" s="640" t="s">
        <v>481</v>
      </c>
    </row>
    <row r="54" spans="1:5" x14ac:dyDescent="0.2">
      <c r="A54" s="637"/>
      <c r="B54" s="637"/>
      <c r="C54" s="638" t="s">
        <v>462</v>
      </c>
      <c r="D54" s="639" t="s">
        <v>463</v>
      </c>
      <c r="E54" s="640" t="s">
        <v>482</v>
      </c>
    </row>
    <row r="55" spans="1:5" x14ac:dyDescent="0.2">
      <c r="A55" s="637"/>
      <c r="B55" s="637"/>
      <c r="C55" s="638" t="s">
        <v>105</v>
      </c>
      <c r="D55" s="639" t="s">
        <v>106</v>
      </c>
      <c r="E55" s="640" t="s">
        <v>483</v>
      </c>
    </row>
    <row r="56" spans="1:5" x14ac:dyDescent="0.2">
      <c r="A56" s="637"/>
      <c r="B56" s="637"/>
      <c r="C56" s="638" t="s">
        <v>412</v>
      </c>
      <c r="D56" s="639" t="s">
        <v>413</v>
      </c>
      <c r="E56" s="640" t="s">
        <v>484</v>
      </c>
    </row>
    <row r="57" spans="1:5" ht="22.5" x14ac:dyDescent="0.2">
      <c r="A57" s="636"/>
      <c r="B57" s="644" t="s">
        <v>485</v>
      </c>
      <c r="C57" s="645"/>
      <c r="D57" s="646" t="s">
        <v>119</v>
      </c>
      <c r="E57" s="647" t="s">
        <v>486</v>
      </c>
    </row>
    <row r="58" spans="1:5" x14ac:dyDescent="0.2">
      <c r="A58" s="637"/>
      <c r="B58" s="637"/>
      <c r="C58" s="638" t="s">
        <v>487</v>
      </c>
      <c r="D58" s="639" t="s">
        <v>488</v>
      </c>
      <c r="E58" s="640" t="s">
        <v>489</v>
      </c>
    </row>
    <row r="59" spans="1:5" x14ac:dyDescent="0.2">
      <c r="A59" s="637"/>
      <c r="B59" s="637"/>
      <c r="C59" s="638" t="s">
        <v>490</v>
      </c>
      <c r="D59" s="639" t="s">
        <v>491</v>
      </c>
      <c r="E59" s="640" t="s">
        <v>492</v>
      </c>
    </row>
    <row r="60" spans="1:5" ht="33.75" x14ac:dyDescent="0.2">
      <c r="A60" s="637"/>
      <c r="B60" s="637"/>
      <c r="C60" s="638" t="s">
        <v>234</v>
      </c>
      <c r="D60" s="639" t="s">
        <v>396</v>
      </c>
      <c r="E60" s="640" t="s">
        <v>493</v>
      </c>
    </row>
    <row r="61" spans="1:5" ht="22.5" x14ac:dyDescent="0.2">
      <c r="A61" s="636"/>
      <c r="B61" s="644" t="s">
        <v>494</v>
      </c>
      <c r="C61" s="645"/>
      <c r="D61" s="646" t="s">
        <v>495</v>
      </c>
      <c r="E61" s="647" t="s">
        <v>496</v>
      </c>
    </row>
    <row r="62" spans="1:5" x14ac:dyDescent="0.2">
      <c r="A62" s="637"/>
      <c r="B62" s="637"/>
      <c r="C62" s="638" t="s">
        <v>497</v>
      </c>
      <c r="D62" s="639" t="s">
        <v>498</v>
      </c>
      <c r="E62" s="640" t="s">
        <v>499</v>
      </c>
    </row>
    <row r="63" spans="1:5" x14ac:dyDescent="0.2">
      <c r="A63" s="637"/>
      <c r="B63" s="637"/>
      <c r="C63" s="638" t="s">
        <v>500</v>
      </c>
      <c r="D63" s="639" t="s">
        <v>501</v>
      </c>
      <c r="E63" s="640" t="s">
        <v>502</v>
      </c>
    </row>
    <row r="64" spans="1:5" x14ac:dyDescent="0.2">
      <c r="A64" s="641" t="s">
        <v>503</v>
      </c>
      <c r="B64" s="641"/>
      <c r="C64" s="641"/>
      <c r="D64" s="642" t="s">
        <v>504</v>
      </c>
      <c r="E64" s="643" t="s">
        <v>505</v>
      </c>
    </row>
    <row r="65" spans="1:5" ht="22.5" x14ac:dyDescent="0.2">
      <c r="A65" s="636"/>
      <c r="B65" s="644" t="s">
        <v>506</v>
      </c>
      <c r="C65" s="645"/>
      <c r="D65" s="646" t="s">
        <v>507</v>
      </c>
      <c r="E65" s="647" t="s">
        <v>508</v>
      </c>
    </row>
    <row r="66" spans="1:5" x14ac:dyDescent="0.2">
      <c r="A66" s="637"/>
      <c r="B66" s="637"/>
      <c r="C66" s="638" t="s">
        <v>509</v>
      </c>
      <c r="D66" s="639" t="s">
        <v>510</v>
      </c>
      <c r="E66" s="640" t="s">
        <v>508</v>
      </c>
    </row>
    <row r="67" spans="1:5" ht="15" x14ac:dyDescent="0.2">
      <c r="A67" s="636"/>
      <c r="B67" s="644" t="s">
        <v>511</v>
      </c>
      <c r="C67" s="645"/>
      <c r="D67" s="646" t="s">
        <v>512</v>
      </c>
      <c r="E67" s="647" t="s">
        <v>513</v>
      </c>
    </row>
    <row r="68" spans="1:5" x14ac:dyDescent="0.2">
      <c r="A68" s="637"/>
      <c r="B68" s="637"/>
      <c r="C68" s="638" t="s">
        <v>509</v>
      </c>
      <c r="D68" s="639" t="s">
        <v>510</v>
      </c>
      <c r="E68" s="640" t="s">
        <v>513</v>
      </c>
    </row>
    <row r="69" spans="1:5" ht="15" x14ac:dyDescent="0.2">
      <c r="A69" s="636"/>
      <c r="B69" s="644" t="s">
        <v>514</v>
      </c>
      <c r="C69" s="645"/>
      <c r="D69" s="646" t="s">
        <v>515</v>
      </c>
      <c r="E69" s="647" t="s">
        <v>516</v>
      </c>
    </row>
    <row r="70" spans="1:5" x14ac:dyDescent="0.2">
      <c r="A70" s="637"/>
      <c r="B70" s="637"/>
      <c r="C70" s="638" t="s">
        <v>415</v>
      </c>
      <c r="D70" s="639" t="s">
        <v>416</v>
      </c>
      <c r="E70" s="640" t="s">
        <v>517</v>
      </c>
    </row>
    <row r="71" spans="1:5" x14ac:dyDescent="0.2">
      <c r="A71" s="637"/>
      <c r="B71" s="637"/>
      <c r="C71" s="638" t="s">
        <v>418</v>
      </c>
      <c r="D71" s="639" t="s">
        <v>419</v>
      </c>
      <c r="E71" s="640" t="s">
        <v>518</v>
      </c>
    </row>
    <row r="72" spans="1:5" ht="15" x14ac:dyDescent="0.2">
      <c r="A72" s="636"/>
      <c r="B72" s="644" t="s">
        <v>519</v>
      </c>
      <c r="C72" s="645"/>
      <c r="D72" s="646" t="s">
        <v>520</v>
      </c>
      <c r="E72" s="647" t="s">
        <v>521</v>
      </c>
    </row>
    <row r="73" spans="1:5" x14ac:dyDescent="0.2">
      <c r="A73" s="637"/>
      <c r="B73" s="637"/>
      <c r="C73" s="638" t="s">
        <v>509</v>
      </c>
      <c r="D73" s="639" t="s">
        <v>510</v>
      </c>
      <c r="E73" s="640" t="s">
        <v>521</v>
      </c>
    </row>
    <row r="74" spans="1:5" x14ac:dyDescent="0.2">
      <c r="A74" s="641" t="s">
        <v>156</v>
      </c>
      <c r="B74" s="641"/>
      <c r="C74" s="641"/>
      <c r="D74" s="642" t="s">
        <v>77</v>
      </c>
      <c r="E74" s="643" t="s">
        <v>522</v>
      </c>
    </row>
    <row r="75" spans="1:5" ht="15" x14ac:dyDescent="0.2">
      <c r="A75" s="636"/>
      <c r="B75" s="644" t="s">
        <v>523</v>
      </c>
      <c r="C75" s="645"/>
      <c r="D75" s="646" t="s">
        <v>351</v>
      </c>
      <c r="E75" s="647" t="s">
        <v>524</v>
      </c>
    </row>
    <row r="76" spans="1:5" ht="45" x14ac:dyDescent="0.2">
      <c r="A76" s="637"/>
      <c r="B76" s="637"/>
      <c r="C76" s="638" t="s">
        <v>388</v>
      </c>
      <c r="D76" s="639" t="s">
        <v>389</v>
      </c>
      <c r="E76" s="640" t="s">
        <v>524</v>
      </c>
    </row>
    <row r="77" spans="1:5" ht="15" x14ac:dyDescent="0.2">
      <c r="A77" s="636"/>
      <c r="B77" s="644" t="s">
        <v>525</v>
      </c>
      <c r="C77" s="645"/>
      <c r="D77" s="646" t="s">
        <v>352</v>
      </c>
      <c r="E77" s="647" t="s">
        <v>526</v>
      </c>
    </row>
    <row r="78" spans="1:5" ht="33.75" x14ac:dyDescent="0.2">
      <c r="A78" s="637"/>
      <c r="B78" s="637"/>
      <c r="C78" s="638" t="s">
        <v>527</v>
      </c>
      <c r="D78" s="639" t="s">
        <v>211</v>
      </c>
      <c r="E78" s="640" t="s">
        <v>526</v>
      </c>
    </row>
    <row r="79" spans="1:5" ht="15" x14ac:dyDescent="0.2">
      <c r="A79" s="636"/>
      <c r="B79" s="644" t="s">
        <v>528</v>
      </c>
      <c r="C79" s="645"/>
      <c r="D79" s="646" t="s">
        <v>529</v>
      </c>
      <c r="E79" s="647" t="s">
        <v>530</v>
      </c>
    </row>
    <row r="80" spans="1:5" x14ac:dyDescent="0.2">
      <c r="A80" s="637"/>
      <c r="B80" s="637"/>
      <c r="C80" s="638" t="s">
        <v>105</v>
      </c>
      <c r="D80" s="639" t="s">
        <v>106</v>
      </c>
      <c r="E80" s="640" t="s">
        <v>531</v>
      </c>
    </row>
    <row r="81" spans="1:5" ht="45" x14ac:dyDescent="0.2">
      <c r="A81" s="637"/>
      <c r="B81" s="637"/>
      <c r="C81" s="638" t="s">
        <v>388</v>
      </c>
      <c r="D81" s="639" t="s">
        <v>389</v>
      </c>
      <c r="E81" s="640" t="s">
        <v>532</v>
      </c>
    </row>
    <row r="82" spans="1:5" x14ac:dyDescent="0.2">
      <c r="A82" s="637"/>
      <c r="B82" s="637"/>
      <c r="C82" s="638" t="s">
        <v>437</v>
      </c>
      <c r="D82" s="639" t="s">
        <v>438</v>
      </c>
      <c r="E82" s="640" t="s">
        <v>533</v>
      </c>
    </row>
    <row r="83" spans="1:5" x14ac:dyDescent="0.2">
      <c r="A83" s="637"/>
      <c r="B83" s="637"/>
      <c r="C83" s="638" t="s">
        <v>418</v>
      </c>
      <c r="D83" s="639" t="s">
        <v>419</v>
      </c>
      <c r="E83" s="640" t="s">
        <v>534</v>
      </c>
    </row>
    <row r="84" spans="1:5" ht="33.75" x14ac:dyDescent="0.2">
      <c r="A84" s="637"/>
      <c r="B84" s="637"/>
      <c r="C84" s="638" t="s">
        <v>527</v>
      </c>
      <c r="D84" s="639" t="s">
        <v>211</v>
      </c>
      <c r="E84" s="640" t="s">
        <v>535</v>
      </c>
    </row>
    <row r="85" spans="1:5" ht="33.75" x14ac:dyDescent="0.2">
      <c r="A85" s="637"/>
      <c r="B85" s="637"/>
      <c r="C85" s="638" t="s">
        <v>536</v>
      </c>
      <c r="D85" s="639" t="s">
        <v>537</v>
      </c>
      <c r="E85" s="640" t="s">
        <v>538</v>
      </c>
    </row>
    <row r="86" spans="1:5" ht="15" x14ac:dyDescent="0.2">
      <c r="A86" s="636"/>
      <c r="B86" s="644" t="s">
        <v>539</v>
      </c>
      <c r="C86" s="645"/>
      <c r="D86" s="646" t="s">
        <v>78</v>
      </c>
      <c r="E86" s="647" t="s">
        <v>540</v>
      </c>
    </row>
    <row r="87" spans="1:5" ht="45" x14ac:dyDescent="0.2">
      <c r="A87" s="637"/>
      <c r="B87" s="637"/>
      <c r="C87" s="638" t="s">
        <v>388</v>
      </c>
      <c r="D87" s="639" t="s">
        <v>389</v>
      </c>
      <c r="E87" s="640" t="s">
        <v>540</v>
      </c>
    </row>
    <row r="88" spans="1:5" ht="15" x14ac:dyDescent="0.2">
      <c r="A88" s="636"/>
      <c r="B88" s="644" t="s">
        <v>541</v>
      </c>
      <c r="C88" s="645"/>
      <c r="D88" s="646" t="s">
        <v>542</v>
      </c>
      <c r="E88" s="647" t="s">
        <v>543</v>
      </c>
    </row>
    <row r="89" spans="1:5" x14ac:dyDescent="0.2">
      <c r="A89" s="637"/>
      <c r="B89" s="637"/>
      <c r="C89" s="638" t="s">
        <v>437</v>
      </c>
      <c r="D89" s="639" t="s">
        <v>438</v>
      </c>
      <c r="E89" s="640" t="s">
        <v>544</v>
      </c>
    </row>
    <row r="90" spans="1:5" x14ac:dyDescent="0.2">
      <c r="A90" s="637"/>
      <c r="B90" s="637"/>
      <c r="C90" s="638" t="s">
        <v>418</v>
      </c>
      <c r="D90" s="639" t="s">
        <v>419</v>
      </c>
      <c r="E90" s="640" t="s">
        <v>545</v>
      </c>
    </row>
    <row r="91" spans="1:5" ht="33.75" x14ac:dyDescent="0.2">
      <c r="A91" s="637"/>
      <c r="B91" s="637"/>
      <c r="C91" s="638" t="s">
        <v>546</v>
      </c>
      <c r="D91" s="639" t="s">
        <v>547</v>
      </c>
      <c r="E91" s="640" t="s">
        <v>545</v>
      </c>
    </row>
    <row r="92" spans="1:5" x14ac:dyDescent="0.2">
      <c r="A92" s="641" t="s">
        <v>548</v>
      </c>
      <c r="B92" s="641"/>
      <c r="C92" s="641"/>
      <c r="D92" s="642" t="s">
        <v>37</v>
      </c>
      <c r="E92" s="643" t="s">
        <v>549</v>
      </c>
    </row>
    <row r="93" spans="1:5" ht="33.75" x14ac:dyDescent="0.2">
      <c r="A93" s="636"/>
      <c r="B93" s="644" t="s">
        <v>550</v>
      </c>
      <c r="C93" s="645"/>
      <c r="D93" s="646" t="s">
        <v>551</v>
      </c>
      <c r="E93" s="647" t="s">
        <v>552</v>
      </c>
    </row>
    <row r="94" spans="1:5" ht="56.25" x14ac:dyDescent="0.2">
      <c r="A94" s="637"/>
      <c r="B94" s="637"/>
      <c r="C94" s="638" t="s">
        <v>553</v>
      </c>
      <c r="D94" s="639" t="s">
        <v>554</v>
      </c>
      <c r="E94" s="640" t="s">
        <v>429</v>
      </c>
    </row>
    <row r="95" spans="1:5" ht="45" x14ac:dyDescent="0.2">
      <c r="A95" s="637"/>
      <c r="B95" s="637"/>
      <c r="C95" s="638" t="s">
        <v>424</v>
      </c>
      <c r="D95" s="639" t="s">
        <v>32</v>
      </c>
      <c r="E95" s="640" t="s">
        <v>555</v>
      </c>
    </row>
    <row r="96" spans="1:5" ht="33.75" x14ac:dyDescent="0.2">
      <c r="A96" s="637"/>
      <c r="B96" s="637"/>
      <c r="C96" s="638" t="s">
        <v>556</v>
      </c>
      <c r="D96" s="639" t="s">
        <v>557</v>
      </c>
      <c r="E96" s="640" t="s">
        <v>558</v>
      </c>
    </row>
    <row r="97" spans="1:5" ht="56.25" x14ac:dyDescent="0.2">
      <c r="A97" s="637"/>
      <c r="B97" s="637"/>
      <c r="C97" s="638" t="s">
        <v>559</v>
      </c>
      <c r="D97" s="639" t="s">
        <v>560</v>
      </c>
      <c r="E97" s="640" t="s">
        <v>561</v>
      </c>
    </row>
    <row r="98" spans="1:5" ht="56.25" x14ac:dyDescent="0.2">
      <c r="A98" s="636"/>
      <c r="B98" s="644" t="s">
        <v>562</v>
      </c>
      <c r="C98" s="645"/>
      <c r="D98" s="646" t="s">
        <v>563</v>
      </c>
      <c r="E98" s="647" t="s">
        <v>564</v>
      </c>
    </row>
    <row r="99" spans="1:5" ht="45" x14ac:dyDescent="0.2">
      <c r="A99" s="637"/>
      <c r="B99" s="637"/>
      <c r="C99" s="638" t="s">
        <v>424</v>
      </c>
      <c r="D99" s="639" t="s">
        <v>32</v>
      </c>
      <c r="E99" s="640" t="s">
        <v>565</v>
      </c>
    </row>
    <row r="100" spans="1:5" ht="33.75" x14ac:dyDescent="0.2">
      <c r="A100" s="637"/>
      <c r="B100" s="637"/>
      <c r="C100" s="638" t="s">
        <v>527</v>
      </c>
      <c r="D100" s="639" t="s">
        <v>211</v>
      </c>
      <c r="E100" s="640" t="s">
        <v>566</v>
      </c>
    </row>
    <row r="101" spans="1:5" ht="56.25" x14ac:dyDescent="0.2">
      <c r="A101" s="637"/>
      <c r="B101" s="637"/>
      <c r="C101" s="638" t="s">
        <v>559</v>
      </c>
      <c r="D101" s="639" t="s">
        <v>560</v>
      </c>
      <c r="E101" s="640" t="s">
        <v>567</v>
      </c>
    </row>
    <row r="102" spans="1:5" ht="22.5" x14ac:dyDescent="0.2">
      <c r="A102" s="636"/>
      <c r="B102" s="644" t="s">
        <v>568</v>
      </c>
      <c r="C102" s="645"/>
      <c r="D102" s="646" t="s">
        <v>52</v>
      </c>
      <c r="E102" s="647" t="s">
        <v>569</v>
      </c>
    </row>
    <row r="103" spans="1:5" ht="33.75" x14ac:dyDescent="0.2">
      <c r="A103" s="637"/>
      <c r="B103" s="637"/>
      <c r="C103" s="638" t="s">
        <v>527</v>
      </c>
      <c r="D103" s="639" t="s">
        <v>211</v>
      </c>
      <c r="E103" s="640" t="s">
        <v>569</v>
      </c>
    </row>
    <row r="104" spans="1:5" ht="15" x14ac:dyDescent="0.2">
      <c r="A104" s="636"/>
      <c r="B104" s="644" t="s">
        <v>570</v>
      </c>
      <c r="C104" s="645"/>
      <c r="D104" s="646" t="s">
        <v>53</v>
      </c>
      <c r="E104" s="647" t="s">
        <v>571</v>
      </c>
    </row>
    <row r="105" spans="1:5" ht="33.75" x14ac:dyDescent="0.2">
      <c r="A105" s="637"/>
      <c r="B105" s="637"/>
      <c r="C105" s="638" t="s">
        <v>527</v>
      </c>
      <c r="D105" s="639" t="s">
        <v>211</v>
      </c>
      <c r="E105" s="640" t="s">
        <v>572</v>
      </c>
    </row>
    <row r="106" spans="1:5" ht="56.25" x14ac:dyDescent="0.2">
      <c r="A106" s="637"/>
      <c r="B106" s="637"/>
      <c r="C106" s="638" t="s">
        <v>559</v>
      </c>
      <c r="D106" s="639" t="s">
        <v>560</v>
      </c>
      <c r="E106" s="640" t="s">
        <v>573</v>
      </c>
    </row>
    <row r="107" spans="1:5" ht="15" x14ac:dyDescent="0.2">
      <c r="A107" s="636"/>
      <c r="B107" s="644" t="s">
        <v>574</v>
      </c>
      <c r="C107" s="645"/>
      <c r="D107" s="646" t="s">
        <v>54</v>
      </c>
      <c r="E107" s="647" t="s">
        <v>575</v>
      </c>
    </row>
    <row r="108" spans="1:5" ht="33.75" x14ac:dyDescent="0.2">
      <c r="A108" s="637"/>
      <c r="B108" s="637"/>
      <c r="C108" s="638" t="s">
        <v>527</v>
      </c>
      <c r="D108" s="639" t="s">
        <v>211</v>
      </c>
      <c r="E108" s="640" t="s">
        <v>575</v>
      </c>
    </row>
    <row r="109" spans="1:5" ht="15" x14ac:dyDescent="0.2">
      <c r="A109" s="636"/>
      <c r="B109" s="644" t="s">
        <v>576</v>
      </c>
      <c r="C109" s="645"/>
      <c r="D109" s="646" t="s">
        <v>50</v>
      </c>
      <c r="E109" s="647" t="s">
        <v>577</v>
      </c>
    </row>
    <row r="110" spans="1:5" x14ac:dyDescent="0.2">
      <c r="A110" s="637"/>
      <c r="B110" s="637"/>
      <c r="C110" s="638" t="s">
        <v>437</v>
      </c>
      <c r="D110" s="639" t="s">
        <v>438</v>
      </c>
      <c r="E110" s="640" t="s">
        <v>578</v>
      </c>
    </row>
    <row r="111" spans="1:5" ht="45" x14ac:dyDescent="0.2">
      <c r="A111" s="637"/>
      <c r="B111" s="637"/>
      <c r="C111" s="638" t="s">
        <v>424</v>
      </c>
      <c r="D111" s="639" t="s">
        <v>32</v>
      </c>
      <c r="E111" s="640" t="s">
        <v>579</v>
      </c>
    </row>
    <row r="112" spans="1:5" ht="33.75" x14ac:dyDescent="0.2">
      <c r="A112" s="637"/>
      <c r="B112" s="637"/>
      <c r="C112" s="638" t="s">
        <v>556</v>
      </c>
      <c r="D112" s="639" t="s">
        <v>557</v>
      </c>
      <c r="E112" s="640" t="s">
        <v>580</v>
      </c>
    </row>
    <row r="113" spans="1:5" x14ac:dyDescent="0.2">
      <c r="A113" s="641" t="s">
        <v>22</v>
      </c>
      <c r="B113" s="641"/>
      <c r="C113" s="641"/>
      <c r="D113" s="642" t="s">
        <v>72</v>
      </c>
      <c r="E113" s="643" t="s">
        <v>581</v>
      </c>
    </row>
    <row r="114" spans="1:5" ht="15" x14ac:dyDescent="0.2">
      <c r="A114" s="636"/>
      <c r="B114" s="644" t="s">
        <v>582</v>
      </c>
      <c r="C114" s="645"/>
      <c r="D114" s="646" t="s">
        <v>73</v>
      </c>
      <c r="E114" s="647" t="s">
        <v>583</v>
      </c>
    </row>
    <row r="115" spans="1:5" ht="33.75" x14ac:dyDescent="0.2">
      <c r="A115" s="637"/>
      <c r="B115" s="637"/>
      <c r="C115" s="638" t="s">
        <v>234</v>
      </c>
      <c r="D115" s="639" t="s">
        <v>396</v>
      </c>
      <c r="E115" s="640" t="s">
        <v>584</v>
      </c>
    </row>
    <row r="116" spans="1:5" x14ac:dyDescent="0.2">
      <c r="A116" s="637"/>
      <c r="B116" s="637"/>
      <c r="C116" s="638" t="s">
        <v>105</v>
      </c>
      <c r="D116" s="639" t="s">
        <v>106</v>
      </c>
      <c r="E116" s="640" t="s">
        <v>585</v>
      </c>
    </row>
    <row r="117" spans="1:5" ht="22.5" x14ac:dyDescent="0.2">
      <c r="A117" s="636"/>
      <c r="B117" s="644" t="s">
        <v>586</v>
      </c>
      <c r="C117" s="645"/>
      <c r="D117" s="646" t="s">
        <v>104</v>
      </c>
      <c r="E117" s="647" t="s">
        <v>587</v>
      </c>
    </row>
    <row r="118" spans="1:5" x14ac:dyDescent="0.2">
      <c r="A118" s="637"/>
      <c r="B118" s="637"/>
      <c r="C118" s="638" t="s">
        <v>105</v>
      </c>
      <c r="D118" s="639" t="s">
        <v>106</v>
      </c>
      <c r="E118" s="640" t="s">
        <v>587</v>
      </c>
    </row>
    <row r="119" spans="1:5" x14ac:dyDescent="0.2">
      <c r="A119" s="641" t="s">
        <v>157</v>
      </c>
      <c r="B119" s="641"/>
      <c r="C119" s="641"/>
      <c r="D119" s="642" t="s">
        <v>66</v>
      </c>
      <c r="E119" s="643" t="s">
        <v>538</v>
      </c>
    </row>
    <row r="120" spans="1:5" ht="15" x14ac:dyDescent="0.2">
      <c r="A120" s="636"/>
      <c r="B120" s="644" t="s">
        <v>158</v>
      </c>
      <c r="C120" s="645"/>
      <c r="D120" s="646" t="s">
        <v>67</v>
      </c>
      <c r="E120" s="647" t="s">
        <v>538</v>
      </c>
    </row>
    <row r="121" spans="1:5" x14ac:dyDescent="0.2">
      <c r="A121" s="637"/>
      <c r="B121" s="637"/>
      <c r="C121" s="638" t="s">
        <v>437</v>
      </c>
      <c r="D121" s="639" t="s">
        <v>438</v>
      </c>
      <c r="E121" s="640" t="s">
        <v>538</v>
      </c>
    </row>
    <row r="122" spans="1:5" ht="17.100000000000001" customHeight="1" x14ac:dyDescent="0.2">
      <c r="A122" s="658" t="s">
        <v>151</v>
      </c>
      <c r="B122" s="658"/>
      <c r="C122" s="658"/>
      <c r="D122" s="658"/>
      <c r="E122" s="651" t="s">
        <v>588</v>
      </c>
    </row>
  </sheetData>
  <mergeCells count="3">
    <mergeCell ref="A1:E1"/>
    <mergeCell ref="A2:E2"/>
    <mergeCell ref="A122:D122"/>
  </mergeCells>
  <pageMargins left="0.94488188976377963" right="0" top="0.59055118110236227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B13" workbookViewId="0">
      <selection activeCell="A8" sqref="A8:G8"/>
    </sheetView>
  </sheetViews>
  <sheetFormatPr defaultRowHeight="12.75" x14ac:dyDescent="0.2"/>
  <cols>
    <col min="1" max="1" width="5.5703125" style="138" customWidth="1"/>
    <col min="2" max="2" width="7.85546875" style="138" customWidth="1"/>
    <col min="3" max="3" width="8.42578125" style="138" customWidth="1"/>
    <col min="4" max="4" width="41.85546875" style="138" customWidth="1"/>
    <col min="5" max="5" width="5.7109375" style="138" customWidth="1"/>
    <col min="6" max="6" width="5.85546875" style="138" customWidth="1"/>
    <col min="7" max="7" width="15.85546875" style="138" customWidth="1"/>
    <col min="8" max="16384" width="9.140625" style="138"/>
  </cols>
  <sheetData>
    <row r="1" spans="1:7" x14ac:dyDescent="0.2">
      <c r="A1" s="135"/>
      <c r="B1" s="135"/>
      <c r="C1" s="135"/>
      <c r="D1" s="136"/>
      <c r="E1" s="789" t="s">
        <v>1021</v>
      </c>
      <c r="F1" s="137"/>
    </row>
    <row r="2" spans="1:7" x14ac:dyDescent="0.2">
      <c r="A2" s="135"/>
      <c r="B2" s="135"/>
      <c r="C2" s="135"/>
      <c r="D2" s="136"/>
      <c r="E2" s="750" t="s">
        <v>11</v>
      </c>
      <c r="F2" s="750"/>
      <c r="G2" s="750"/>
    </row>
    <row r="3" spans="1:7" ht="11.25" customHeight="1" x14ac:dyDescent="0.2">
      <c r="A3" s="135"/>
      <c r="B3" s="135"/>
      <c r="C3" s="135"/>
      <c r="D3" s="139"/>
      <c r="E3" s="751" t="s">
        <v>380</v>
      </c>
      <c r="F3" s="751"/>
      <c r="G3" s="751"/>
    </row>
    <row r="4" spans="1:7" x14ac:dyDescent="0.2">
      <c r="A4" s="135"/>
      <c r="B4" s="135"/>
      <c r="C4" s="135"/>
      <c r="D4" s="140"/>
      <c r="E4" s="140"/>
      <c r="F4" s="140"/>
    </row>
    <row r="5" spans="1:7" ht="15" x14ac:dyDescent="0.2">
      <c r="A5" s="749" t="s">
        <v>113</v>
      </c>
      <c r="B5" s="749"/>
      <c r="C5" s="749"/>
      <c r="D5" s="749"/>
      <c r="E5" s="749"/>
      <c r="F5" s="749"/>
      <c r="G5" s="749"/>
    </row>
    <row r="6" spans="1:7" ht="15" x14ac:dyDescent="0.2">
      <c r="A6" s="749" t="s">
        <v>114</v>
      </c>
      <c r="B6" s="749"/>
      <c r="C6" s="749"/>
      <c r="D6" s="749"/>
      <c r="E6" s="749"/>
      <c r="F6" s="749"/>
      <c r="G6" s="749"/>
    </row>
    <row r="7" spans="1:7" ht="15" x14ac:dyDescent="0.2">
      <c r="A7" s="749" t="s">
        <v>115</v>
      </c>
      <c r="B7" s="749"/>
      <c r="C7" s="749"/>
      <c r="D7" s="749"/>
      <c r="E7" s="749"/>
      <c r="F7" s="749"/>
      <c r="G7" s="749"/>
    </row>
    <row r="8" spans="1:7" ht="15" x14ac:dyDescent="0.2">
      <c r="A8" s="749" t="s">
        <v>116</v>
      </c>
      <c r="B8" s="749"/>
      <c r="C8" s="749"/>
      <c r="D8" s="749"/>
      <c r="E8" s="749"/>
      <c r="F8" s="749"/>
      <c r="G8" s="749"/>
    </row>
    <row r="9" spans="1:7" ht="15" x14ac:dyDescent="0.2">
      <c r="A9" s="749" t="s">
        <v>261</v>
      </c>
      <c r="B9" s="749"/>
      <c r="C9" s="749"/>
      <c r="D9" s="749"/>
      <c r="E9" s="749"/>
      <c r="F9" s="749"/>
      <c r="G9" s="749"/>
    </row>
    <row r="10" spans="1:7" x14ac:dyDescent="0.2">
      <c r="A10" s="141"/>
      <c r="B10" s="142"/>
      <c r="C10" s="142"/>
      <c r="D10" s="142"/>
      <c r="E10" s="135"/>
      <c r="F10" s="135"/>
    </row>
    <row r="11" spans="1:7" ht="15.75" x14ac:dyDescent="0.25">
      <c r="A11" s="143"/>
      <c r="B11" s="144"/>
      <c r="C11" s="144"/>
      <c r="D11" s="502" t="s">
        <v>103</v>
      </c>
      <c r="E11" s="144"/>
      <c r="F11" s="135"/>
    </row>
    <row r="12" spans="1:7" x14ac:dyDescent="0.2">
      <c r="A12" s="135"/>
      <c r="B12" s="135"/>
      <c r="C12" s="135"/>
      <c r="D12" s="135"/>
      <c r="E12" s="135"/>
      <c r="F12" s="135"/>
    </row>
    <row r="13" spans="1:7" ht="24" customHeight="1" x14ac:dyDescent="0.2">
      <c r="A13" s="474" t="s">
        <v>26</v>
      </c>
      <c r="B13" s="489" t="s">
        <v>14</v>
      </c>
      <c r="C13" s="491" t="s">
        <v>15</v>
      </c>
      <c r="D13" s="481" t="s">
        <v>60</v>
      </c>
      <c r="E13" s="482"/>
      <c r="F13" s="483"/>
      <c r="G13" s="475" t="s">
        <v>117</v>
      </c>
    </row>
    <row r="14" spans="1:7" s="145" customFormat="1" ht="42" customHeight="1" x14ac:dyDescent="0.25">
      <c r="A14" s="586">
        <v>756</v>
      </c>
      <c r="B14" s="587"/>
      <c r="C14" s="588"/>
      <c r="D14" s="589" t="s">
        <v>118</v>
      </c>
      <c r="E14" s="278"/>
      <c r="F14" s="590"/>
      <c r="G14" s="493">
        <f>SUM(G15)</f>
        <v>285000</v>
      </c>
    </row>
    <row r="15" spans="1:7" s="145" customFormat="1" ht="36" customHeight="1" x14ac:dyDescent="0.25">
      <c r="A15" s="752"/>
      <c r="B15" s="490">
        <v>75618</v>
      </c>
      <c r="C15" s="272"/>
      <c r="D15" s="748" t="s">
        <v>119</v>
      </c>
      <c r="E15" s="748"/>
      <c r="F15" s="748"/>
      <c r="G15" s="477">
        <f>SUM(G16)</f>
        <v>285000</v>
      </c>
    </row>
    <row r="16" spans="1:7" s="145" customFormat="1" ht="12" x14ac:dyDescent="0.25">
      <c r="A16" s="753"/>
      <c r="B16" s="476"/>
      <c r="C16" s="146">
        <v>480</v>
      </c>
      <c r="D16" s="147" t="s">
        <v>120</v>
      </c>
      <c r="E16" s="148"/>
      <c r="F16" s="485"/>
      <c r="G16" s="478">
        <v>285000</v>
      </c>
    </row>
    <row r="17" spans="1:7" s="149" customFormat="1" ht="24" customHeight="1" x14ac:dyDescent="0.25">
      <c r="A17" s="479"/>
      <c r="B17" s="479"/>
      <c r="C17" s="488"/>
      <c r="D17" s="484" t="s">
        <v>94</v>
      </c>
      <c r="E17" s="486"/>
      <c r="F17" s="487"/>
      <c r="G17" s="480">
        <f>SUM(G14)</f>
        <v>285000</v>
      </c>
    </row>
    <row r="18" spans="1:7" x14ac:dyDescent="0.2">
      <c r="A18" s="150"/>
      <c r="B18" s="151"/>
      <c r="C18" s="135"/>
      <c r="D18" s="135"/>
      <c r="E18" s="135"/>
      <c r="F18" s="135"/>
      <c r="G18" s="152"/>
    </row>
    <row r="19" spans="1:7" ht="15.75" x14ac:dyDescent="0.25">
      <c r="A19" s="135"/>
      <c r="B19" s="135"/>
      <c r="C19" s="135"/>
      <c r="D19" s="502" t="s">
        <v>121</v>
      </c>
      <c r="E19" s="135"/>
      <c r="F19" s="135"/>
      <c r="G19" s="152"/>
    </row>
    <row r="20" spans="1:7" x14ac:dyDescent="0.2">
      <c r="A20" s="135"/>
      <c r="B20" s="135"/>
      <c r="C20" s="135"/>
      <c r="D20" s="135"/>
      <c r="E20" s="135"/>
      <c r="F20" s="135"/>
      <c r="G20" s="152"/>
    </row>
    <row r="21" spans="1:7" ht="39.75" customHeight="1" x14ac:dyDescent="0.2">
      <c r="A21" s="474" t="s">
        <v>26</v>
      </c>
      <c r="B21" s="474" t="s">
        <v>14</v>
      </c>
      <c r="C21" s="491" t="s">
        <v>15</v>
      </c>
      <c r="D21" s="481" t="s">
        <v>60</v>
      </c>
      <c r="E21" s="500"/>
      <c r="F21" s="482"/>
      <c r="G21" s="501" t="s">
        <v>117</v>
      </c>
    </row>
    <row r="22" spans="1:7" s="145" customFormat="1" ht="15" customHeight="1" x14ac:dyDescent="0.25">
      <c r="A22" s="492">
        <v>754</v>
      </c>
      <c r="B22" s="275"/>
      <c r="C22" s="276"/>
      <c r="D22" s="277" t="s">
        <v>122</v>
      </c>
      <c r="E22" s="278"/>
      <c r="F22" s="278"/>
      <c r="G22" s="493">
        <f>G23</f>
        <v>10000</v>
      </c>
    </row>
    <row r="23" spans="1:7" s="145" customFormat="1" ht="12" x14ac:dyDescent="0.25">
      <c r="A23" s="153"/>
      <c r="B23" s="271">
        <v>75404</v>
      </c>
      <c r="C23" s="272"/>
      <c r="D23" s="273" t="s">
        <v>123</v>
      </c>
      <c r="E23" s="274"/>
      <c r="F23" s="274"/>
      <c r="G23" s="477">
        <f>G24</f>
        <v>10000</v>
      </c>
    </row>
    <row r="24" spans="1:7" s="145" customFormat="1" ht="11.25" customHeight="1" x14ac:dyDescent="0.25">
      <c r="A24" s="153"/>
      <c r="B24" s="153"/>
      <c r="C24" s="154">
        <v>3000</v>
      </c>
      <c r="D24" s="155" t="s">
        <v>124</v>
      </c>
      <c r="E24" s="156"/>
      <c r="F24" s="156"/>
      <c r="G24" s="494">
        <v>10000</v>
      </c>
    </row>
    <row r="25" spans="1:7" s="145" customFormat="1" ht="17.25" customHeight="1" x14ac:dyDescent="0.25">
      <c r="A25" s="492">
        <v>851</v>
      </c>
      <c r="B25" s="275"/>
      <c r="C25" s="276"/>
      <c r="D25" s="277" t="s">
        <v>89</v>
      </c>
      <c r="E25" s="278"/>
      <c r="F25" s="278"/>
      <c r="G25" s="493">
        <f>G26+G29</f>
        <v>275000</v>
      </c>
    </row>
    <row r="26" spans="1:7" s="145" customFormat="1" ht="12" x14ac:dyDescent="0.25">
      <c r="A26" s="153"/>
      <c r="B26" s="271">
        <v>85153</v>
      </c>
      <c r="C26" s="272"/>
      <c r="D26" s="273" t="s">
        <v>125</v>
      </c>
      <c r="E26" s="274"/>
      <c r="F26" s="274"/>
      <c r="G26" s="477">
        <f>SUM(G27:G28)</f>
        <v>5000</v>
      </c>
    </row>
    <row r="27" spans="1:7" s="145" customFormat="1" ht="12" x14ac:dyDescent="0.25">
      <c r="A27" s="153"/>
      <c r="B27" s="153"/>
      <c r="C27" s="157">
        <v>4170</v>
      </c>
      <c r="D27" s="147" t="s">
        <v>126</v>
      </c>
      <c r="E27" s="148"/>
      <c r="F27" s="148"/>
      <c r="G27" s="478">
        <v>3800</v>
      </c>
    </row>
    <row r="28" spans="1:7" s="145" customFormat="1" ht="12" x14ac:dyDescent="0.25">
      <c r="A28" s="153"/>
      <c r="B28" s="153"/>
      <c r="C28" s="157">
        <v>4210</v>
      </c>
      <c r="D28" s="147" t="s">
        <v>41</v>
      </c>
      <c r="E28" s="158"/>
      <c r="F28" s="158"/>
      <c r="G28" s="478">
        <v>1200</v>
      </c>
    </row>
    <row r="29" spans="1:7" s="145" customFormat="1" ht="12" x14ac:dyDescent="0.25">
      <c r="A29" s="153"/>
      <c r="B29" s="271">
        <v>85154</v>
      </c>
      <c r="C29" s="272"/>
      <c r="D29" s="273" t="s">
        <v>90</v>
      </c>
      <c r="E29" s="274"/>
      <c r="F29" s="274"/>
      <c r="G29" s="477">
        <f>SUM(G30:G39)</f>
        <v>270000</v>
      </c>
    </row>
    <row r="30" spans="1:7" s="145" customFormat="1" ht="60" x14ac:dyDescent="0.25">
      <c r="A30" s="153"/>
      <c r="B30" s="153"/>
      <c r="C30" s="154">
        <v>2360</v>
      </c>
      <c r="D30" s="87" t="s">
        <v>91</v>
      </c>
      <c r="E30" s="159"/>
      <c r="F30" s="156"/>
      <c r="G30" s="494">
        <v>38000</v>
      </c>
    </row>
    <row r="31" spans="1:7" s="145" customFormat="1" ht="12" x14ac:dyDescent="0.25">
      <c r="A31" s="153"/>
      <c r="B31" s="153"/>
      <c r="C31" s="157">
        <v>4110</v>
      </c>
      <c r="D31" s="147" t="s">
        <v>34</v>
      </c>
      <c r="E31" s="148"/>
      <c r="F31" s="148"/>
      <c r="G31" s="478">
        <v>3420</v>
      </c>
    </row>
    <row r="32" spans="1:7" s="145" customFormat="1" ht="12" x14ac:dyDescent="0.25">
      <c r="A32" s="153"/>
      <c r="B32" s="153"/>
      <c r="C32" s="157">
        <v>4120</v>
      </c>
      <c r="D32" s="147" t="s">
        <v>35</v>
      </c>
      <c r="E32" s="148"/>
      <c r="F32" s="148"/>
      <c r="G32" s="478">
        <v>150</v>
      </c>
    </row>
    <row r="33" spans="1:7" s="145" customFormat="1" ht="12" x14ac:dyDescent="0.25">
      <c r="A33" s="153"/>
      <c r="B33" s="153"/>
      <c r="C33" s="157">
        <v>4170</v>
      </c>
      <c r="D33" s="147" t="s">
        <v>126</v>
      </c>
      <c r="E33" s="148"/>
      <c r="F33" s="158"/>
      <c r="G33" s="478">
        <v>120140</v>
      </c>
    </row>
    <row r="34" spans="1:7" s="145" customFormat="1" ht="12" x14ac:dyDescent="0.25">
      <c r="A34" s="153"/>
      <c r="B34" s="153"/>
      <c r="C34" s="157">
        <v>4210</v>
      </c>
      <c r="D34" s="147" t="s">
        <v>41</v>
      </c>
      <c r="E34" s="158"/>
      <c r="F34" s="158"/>
      <c r="G34" s="478">
        <v>30070</v>
      </c>
    </row>
    <row r="35" spans="1:7" s="145" customFormat="1" ht="12" x14ac:dyDescent="0.25">
      <c r="A35" s="153"/>
      <c r="B35" s="153"/>
      <c r="C35" s="157">
        <v>4260</v>
      </c>
      <c r="D35" s="147" t="s">
        <v>56</v>
      </c>
      <c r="E35" s="160"/>
      <c r="F35" s="160"/>
      <c r="G35" s="478">
        <v>8000</v>
      </c>
    </row>
    <row r="36" spans="1:7" s="145" customFormat="1" ht="12" x14ac:dyDescent="0.25">
      <c r="A36" s="153"/>
      <c r="B36" s="153"/>
      <c r="C36" s="157">
        <v>4270</v>
      </c>
      <c r="D36" s="147" t="s">
        <v>42</v>
      </c>
      <c r="E36" s="160"/>
      <c r="F36" s="160"/>
      <c r="G36" s="478">
        <v>21280</v>
      </c>
    </row>
    <row r="37" spans="1:7" s="145" customFormat="1" ht="12" x14ac:dyDescent="0.25">
      <c r="A37" s="153"/>
      <c r="B37" s="153"/>
      <c r="C37" s="157">
        <v>4300</v>
      </c>
      <c r="D37" s="147" t="s">
        <v>43</v>
      </c>
      <c r="E37" s="160"/>
      <c r="F37" s="158"/>
      <c r="G37" s="478">
        <v>45850</v>
      </c>
    </row>
    <row r="38" spans="1:7" s="145" customFormat="1" ht="12" x14ac:dyDescent="0.25">
      <c r="A38" s="153"/>
      <c r="B38" s="153"/>
      <c r="C38" s="157">
        <v>4360</v>
      </c>
      <c r="D38" s="147" t="s">
        <v>384</v>
      </c>
      <c r="E38" s="160"/>
      <c r="F38" s="158"/>
      <c r="G38" s="478">
        <v>2350</v>
      </c>
    </row>
    <row r="39" spans="1:7" s="145" customFormat="1" thickBot="1" x14ac:dyDescent="0.3">
      <c r="A39" s="591"/>
      <c r="B39" s="591"/>
      <c r="C39" s="157">
        <v>4410</v>
      </c>
      <c r="D39" s="147" t="s">
        <v>45</v>
      </c>
      <c r="E39" s="160"/>
      <c r="F39" s="160"/>
      <c r="G39" s="478">
        <v>740</v>
      </c>
    </row>
    <row r="40" spans="1:7" s="149" customFormat="1" ht="24" customHeight="1" x14ac:dyDescent="0.25">
      <c r="A40" s="495"/>
      <c r="B40" s="495"/>
      <c r="C40" s="496"/>
      <c r="D40" s="497" t="s">
        <v>94</v>
      </c>
      <c r="E40" s="498"/>
      <c r="F40" s="498"/>
      <c r="G40" s="499">
        <f>G25+G22</f>
        <v>285000</v>
      </c>
    </row>
  </sheetData>
  <sheetProtection selectLockedCells="1" selectUnlockedCells="1"/>
  <mergeCells count="9">
    <mergeCell ref="D15:F15"/>
    <mergeCell ref="A8:G8"/>
    <mergeCell ref="A9:G9"/>
    <mergeCell ref="E2:G2"/>
    <mergeCell ref="E3:G3"/>
    <mergeCell ref="A5:G5"/>
    <mergeCell ref="A6:G6"/>
    <mergeCell ref="A7:G7"/>
    <mergeCell ref="A15:A16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50"/>
  <sheetViews>
    <sheetView workbookViewId="0">
      <selection activeCell="E4" sqref="E4:F4"/>
    </sheetView>
  </sheetViews>
  <sheetFormatPr defaultColWidth="11.42578125" defaultRowHeight="12.75" x14ac:dyDescent="0.2"/>
  <cols>
    <col min="1" max="1" width="4.85546875" style="189" customWidth="1"/>
    <col min="2" max="2" width="6.7109375" style="189" customWidth="1"/>
    <col min="3" max="3" width="7.42578125" style="189" customWidth="1"/>
    <col min="4" max="4" width="11.5703125" style="189" customWidth="1"/>
    <col min="5" max="5" width="46.85546875" style="189" customWidth="1"/>
    <col min="6" max="6" width="13.5703125" style="190" customWidth="1"/>
    <col min="7" max="251" width="11.5703125" style="188" customWidth="1"/>
    <col min="252" max="256" width="11.42578125" style="187"/>
    <col min="257" max="257" width="5.7109375" style="187" customWidth="1"/>
    <col min="258" max="258" width="7" style="187" customWidth="1"/>
    <col min="259" max="259" width="7.42578125" style="187" customWidth="1"/>
    <col min="260" max="260" width="13" style="187" customWidth="1"/>
    <col min="261" max="261" width="48.5703125" style="187" customWidth="1"/>
    <col min="262" max="262" width="13.5703125" style="187" customWidth="1"/>
    <col min="263" max="507" width="11.5703125" style="187" customWidth="1"/>
    <col min="508" max="512" width="11.42578125" style="187"/>
    <col min="513" max="513" width="5.7109375" style="187" customWidth="1"/>
    <col min="514" max="514" width="7" style="187" customWidth="1"/>
    <col min="515" max="515" width="7.42578125" style="187" customWidth="1"/>
    <col min="516" max="516" width="13" style="187" customWidth="1"/>
    <col min="517" max="517" width="48.5703125" style="187" customWidth="1"/>
    <col min="518" max="518" width="13.5703125" style="187" customWidth="1"/>
    <col min="519" max="763" width="11.5703125" style="187" customWidth="1"/>
    <col min="764" max="768" width="11.42578125" style="187"/>
    <col min="769" max="769" width="5.7109375" style="187" customWidth="1"/>
    <col min="770" max="770" width="7" style="187" customWidth="1"/>
    <col min="771" max="771" width="7.42578125" style="187" customWidth="1"/>
    <col min="772" max="772" width="13" style="187" customWidth="1"/>
    <col min="773" max="773" width="48.5703125" style="187" customWidth="1"/>
    <col min="774" max="774" width="13.5703125" style="187" customWidth="1"/>
    <col min="775" max="1019" width="11.5703125" style="187" customWidth="1"/>
    <col min="1020" max="1024" width="11.42578125" style="187"/>
    <col min="1025" max="1025" width="5.7109375" style="187" customWidth="1"/>
    <col min="1026" max="1026" width="7" style="187" customWidth="1"/>
    <col min="1027" max="1027" width="7.42578125" style="187" customWidth="1"/>
    <col min="1028" max="1028" width="13" style="187" customWidth="1"/>
    <col min="1029" max="1029" width="48.5703125" style="187" customWidth="1"/>
    <col min="1030" max="1030" width="13.5703125" style="187" customWidth="1"/>
    <col min="1031" max="1275" width="11.5703125" style="187" customWidth="1"/>
    <col min="1276" max="1280" width="11.42578125" style="187"/>
    <col min="1281" max="1281" width="5.7109375" style="187" customWidth="1"/>
    <col min="1282" max="1282" width="7" style="187" customWidth="1"/>
    <col min="1283" max="1283" width="7.42578125" style="187" customWidth="1"/>
    <col min="1284" max="1284" width="13" style="187" customWidth="1"/>
    <col min="1285" max="1285" width="48.5703125" style="187" customWidth="1"/>
    <col min="1286" max="1286" width="13.5703125" style="187" customWidth="1"/>
    <col min="1287" max="1531" width="11.5703125" style="187" customWidth="1"/>
    <col min="1532" max="1536" width="11.42578125" style="187"/>
    <col min="1537" max="1537" width="5.7109375" style="187" customWidth="1"/>
    <col min="1538" max="1538" width="7" style="187" customWidth="1"/>
    <col min="1539" max="1539" width="7.42578125" style="187" customWidth="1"/>
    <col min="1540" max="1540" width="13" style="187" customWidth="1"/>
    <col min="1541" max="1541" width="48.5703125" style="187" customWidth="1"/>
    <col min="1542" max="1542" width="13.5703125" style="187" customWidth="1"/>
    <col min="1543" max="1787" width="11.5703125" style="187" customWidth="1"/>
    <col min="1788" max="1792" width="11.42578125" style="187"/>
    <col min="1793" max="1793" width="5.7109375" style="187" customWidth="1"/>
    <col min="1794" max="1794" width="7" style="187" customWidth="1"/>
    <col min="1795" max="1795" width="7.42578125" style="187" customWidth="1"/>
    <col min="1796" max="1796" width="13" style="187" customWidth="1"/>
    <col min="1797" max="1797" width="48.5703125" style="187" customWidth="1"/>
    <col min="1798" max="1798" width="13.5703125" style="187" customWidth="1"/>
    <col min="1799" max="2043" width="11.5703125" style="187" customWidth="1"/>
    <col min="2044" max="2048" width="11.42578125" style="187"/>
    <col min="2049" max="2049" width="5.7109375" style="187" customWidth="1"/>
    <col min="2050" max="2050" width="7" style="187" customWidth="1"/>
    <col min="2051" max="2051" width="7.42578125" style="187" customWidth="1"/>
    <col min="2052" max="2052" width="13" style="187" customWidth="1"/>
    <col min="2053" max="2053" width="48.5703125" style="187" customWidth="1"/>
    <col min="2054" max="2054" width="13.5703125" style="187" customWidth="1"/>
    <col min="2055" max="2299" width="11.5703125" style="187" customWidth="1"/>
    <col min="2300" max="2304" width="11.42578125" style="187"/>
    <col min="2305" max="2305" width="5.7109375" style="187" customWidth="1"/>
    <col min="2306" max="2306" width="7" style="187" customWidth="1"/>
    <col min="2307" max="2307" width="7.42578125" style="187" customWidth="1"/>
    <col min="2308" max="2308" width="13" style="187" customWidth="1"/>
    <col min="2309" max="2309" width="48.5703125" style="187" customWidth="1"/>
    <col min="2310" max="2310" width="13.5703125" style="187" customWidth="1"/>
    <col min="2311" max="2555" width="11.5703125" style="187" customWidth="1"/>
    <col min="2556" max="2560" width="11.42578125" style="187"/>
    <col min="2561" max="2561" width="5.7109375" style="187" customWidth="1"/>
    <col min="2562" max="2562" width="7" style="187" customWidth="1"/>
    <col min="2563" max="2563" width="7.42578125" style="187" customWidth="1"/>
    <col min="2564" max="2564" width="13" style="187" customWidth="1"/>
    <col min="2565" max="2565" width="48.5703125" style="187" customWidth="1"/>
    <col min="2566" max="2566" width="13.5703125" style="187" customWidth="1"/>
    <col min="2567" max="2811" width="11.5703125" style="187" customWidth="1"/>
    <col min="2812" max="2816" width="11.42578125" style="187"/>
    <col min="2817" max="2817" width="5.7109375" style="187" customWidth="1"/>
    <col min="2818" max="2818" width="7" style="187" customWidth="1"/>
    <col min="2819" max="2819" width="7.42578125" style="187" customWidth="1"/>
    <col min="2820" max="2820" width="13" style="187" customWidth="1"/>
    <col min="2821" max="2821" width="48.5703125" style="187" customWidth="1"/>
    <col min="2822" max="2822" width="13.5703125" style="187" customWidth="1"/>
    <col min="2823" max="3067" width="11.5703125" style="187" customWidth="1"/>
    <col min="3068" max="3072" width="11.42578125" style="187"/>
    <col min="3073" max="3073" width="5.7109375" style="187" customWidth="1"/>
    <col min="3074" max="3074" width="7" style="187" customWidth="1"/>
    <col min="3075" max="3075" width="7.42578125" style="187" customWidth="1"/>
    <col min="3076" max="3076" width="13" style="187" customWidth="1"/>
    <col min="3077" max="3077" width="48.5703125" style="187" customWidth="1"/>
    <col min="3078" max="3078" width="13.5703125" style="187" customWidth="1"/>
    <col min="3079" max="3323" width="11.5703125" style="187" customWidth="1"/>
    <col min="3324" max="3328" width="11.42578125" style="187"/>
    <col min="3329" max="3329" width="5.7109375" style="187" customWidth="1"/>
    <col min="3330" max="3330" width="7" style="187" customWidth="1"/>
    <col min="3331" max="3331" width="7.42578125" style="187" customWidth="1"/>
    <col min="3332" max="3332" width="13" style="187" customWidth="1"/>
    <col min="3333" max="3333" width="48.5703125" style="187" customWidth="1"/>
    <col min="3334" max="3334" width="13.5703125" style="187" customWidth="1"/>
    <col min="3335" max="3579" width="11.5703125" style="187" customWidth="1"/>
    <col min="3580" max="3584" width="11.42578125" style="187"/>
    <col min="3585" max="3585" width="5.7109375" style="187" customWidth="1"/>
    <col min="3586" max="3586" width="7" style="187" customWidth="1"/>
    <col min="3587" max="3587" width="7.42578125" style="187" customWidth="1"/>
    <col min="3588" max="3588" width="13" style="187" customWidth="1"/>
    <col min="3589" max="3589" width="48.5703125" style="187" customWidth="1"/>
    <col min="3590" max="3590" width="13.5703125" style="187" customWidth="1"/>
    <col min="3591" max="3835" width="11.5703125" style="187" customWidth="1"/>
    <col min="3836" max="3840" width="11.42578125" style="187"/>
    <col min="3841" max="3841" width="5.7109375" style="187" customWidth="1"/>
    <col min="3842" max="3842" width="7" style="187" customWidth="1"/>
    <col min="3843" max="3843" width="7.42578125" style="187" customWidth="1"/>
    <col min="3844" max="3844" width="13" style="187" customWidth="1"/>
    <col min="3845" max="3845" width="48.5703125" style="187" customWidth="1"/>
    <col min="3846" max="3846" width="13.5703125" style="187" customWidth="1"/>
    <col min="3847" max="4091" width="11.5703125" style="187" customWidth="1"/>
    <col min="4092" max="4096" width="11.42578125" style="187"/>
    <col min="4097" max="4097" width="5.7109375" style="187" customWidth="1"/>
    <col min="4098" max="4098" width="7" style="187" customWidth="1"/>
    <col min="4099" max="4099" width="7.42578125" style="187" customWidth="1"/>
    <col min="4100" max="4100" width="13" style="187" customWidth="1"/>
    <col min="4101" max="4101" width="48.5703125" style="187" customWidth="1"/>
    <col min="4102" max="4102" width="13.5703125" style="187" customWidth="1"/>
    <col min="4103" max="4347" width="11.5703125" style="187" customWidth="1"/>
    <col min="4348" max="4352" width="11.42578125" style="187"/>
    <col min="4353" max="4353" width="5.7109375" style="187" customWidth="1"/>
    <col min="4354" max="4354" width="7" style="187" customWidth="1"/>
    <col min="4355" max="4355" width="7.42578125" style="187" customWidth="1"/>
    <col min="4356" max="4356" width="13" style="187" customWidth="1"/>
    <col min="4357" max="4357" width="48.5703125" style="187" customWidth="1"/>
    <col min="4358" max="4358" width="13.5703125" style="187" customWidth="1"/>
    <col min="4359" max="4603" width="11.5703125" style="187" customWidth="1"/>
    <col min="4604" max="4608" width="11.42578125" style="187"/>
    <col min="4609" max="4609" width="5.7109375" style="187" customWidth="1"/>
    <col min="4610" max="4610" width="7" style="187" customWidth="1"/>
    <col min="4611" max="4611" width="7.42578125" style="187" customWidth="1"/>
    <col min="4612" max="4612" width="13" style="187" customWidth="1"/>
    <col min="4613" max="4613" width="48.5703125" style="187" customWidth="1"/>
    <col min="4614" max="4614" width="13.5703125" style="187" customWidth="1"/>
    <col min="4615" max="4859" width="11.5703125" style="187" customWidth="1"/>
    <col min="4860" max="4864" width="11.42578125" style="187"/>
    <col min="4865" max="4865" width="5.7109375" style="187" customWidth="1"/>
    <col min="4866" max="4866" width="7" style="187" customWidth="1"/>
    <col min="4867" max="4867" width="7.42578125" style="187" customWidth="1"/>
    <col min="4868" max="4868" width="13" style="187" customWidth="1"/>
    <col min="4869" max="4869" width="48.5703125" style="187" customWidth="1"/>
    <col min="4870" max="4870" width="13.5703125" style="187" customWidth="1"/>
    <col min="4871" max="5115" width="11.5703125" style="187" customWidth="1"/>
    <col min="5116" max="5120" width="11.42578125" style="187"/>
    <col min="5121" max="5121" width="5.7109375" style="187" customWidth="1"/>
    <col min="5122" max="5122" width="7" style="187" customWidth="1"/>
    <col min="5123" max="5123" width="7.42578125" style="187" customWidth="1"/>
    <col min="5124" max="5124" width="13" style="187" customWidth="1"/>
    <col min="5125" max="5125" width="48.5703125" style="187" customWidth="1"/>
    <col min="5126" max="5126" width="13.5703125" style="187" customWidth="1"/>
    <col min="5127" max="5371" width="11.5703125" style="187" customWidth="1"/>
    <col min="5372" max="5376" width="11.42578125" style="187"/>
    <col min="5377" max="5377" width="5.7109375" style="187" customWidth="1"/>
    <col min="5378" max="5378" width="7" style="187" customWidth="1"/>
    <col min="5379" max="5379" width="7.42578125" style="187" customWidth="1"/>
    <col min="5380" max="5380" width="13" style="187" customWidth="1"/>
    <col min="5381" max="5381" width="48.5703125" style="187" customWidth="1"/>
    <col min="5382" max="5382" width="13.5703125" style="187" customWidth="1"/>
    <col min="5383" max="5627" width="11.5703125" style="187" customWidth="1"/>
    <col min="5628" max="5632" width="11.42578125" style="187"/>
    <col min="5633" max="5633" width="5.7109375" style="187" customWidth="1"/>
    <col min="5634" max="5634" width="7" style="187" customWidth="1"/>
    <col min="5635" max="5635" width="7.42578125" style="187" customWidth="1"/>
    <col min="5636" max="5636" width="13" style="187" customWidth="1"/>
    <col min="5637" max="5637" width="48.5703125" style="187" customWidth="1"/>
    <col min="5638" max="5638" width="13.5703125" style="187" customWidth="1"/>
    <col min="5639" max="5883" width="11.5703125" style="187" customWidth="1"/>
    <col min="5884" max="5888" width="11.42578125" style="187"/>
    <col min="5889" max="5889" width="5.7109375" style="187" customWidth="1"/>
    <col min="5890" max="5890" width="7" style="187" customWidth="1"/>
    <col min="5891" max="5891" width="7.42578125" style="187" customWidth="1"/>
    <col min="5892" max="5892" width="13" style="187" customWidth="1"/>
    <col min="5893" max="5893" width="48.5703125" style="187" customWidth="1"/>
    <col min="5894" max="5894" width="13.5703125" style="187" customWidth="1"/>
    <col min="5895" max="6139" width="11.5703125" style="187" customWidth="1"/>
    <col min="6140" max="6144" width="11.42578125" style="187"/>
    <col min="6145" max="6145" width="5.7109375" style="187" customWidth="1"/>
    <col min="6146" max="6146" width="7" style="187" customWidth="1"/>
    <col min="6147" max="6147" width="7.42578125" style="187" customWidth="1"/>
    <col min="6148" max="6148" width="13" style="187" customWidth="1"/>
    <col min="6149" max="6149" width="48.5703125" style="187" customWidth="1"/>
    <col min="6150" max="6150" width="13.5703125" style="187" customWidth="1"/>
    <col min="6151" max="6395" width="11.5703125" style="187" customWidth="1"/>
    <col min="6396" max="6400" width="11.42578125" style="187"/>
    <col min="6401" max="6401" width="5.7109375" style="187" customWidth="1"/>
    <col min="6402" max="6402" width="7" style="187" customWidth="1"/>
    <col min="6403" max="6403" width="7.42578125" style="187" customWidth="1"/>
    <col min="6404" max="6404" width="13" style="187" customWidth="1"/>
    <col min="6405" max="6405" width="48.5703125" style="187" customWidth="1"/>
    <col min="6406" max="6406" width="13.5703125" style="187" customWidth="1"/>
    <col min="6407" max="6651" width="11.5703125" style="187" customWidth="1"/>
    <col min="6652" max="6656" width="11.42578125" style="187"/>
    <col min="6657" max="6657" width="5.7109375" style="187" customWidth="1"/>
    <col min="6658" max="6658" width="7" style="187" customWidth="1"/>
    <col min="6659" max="6659" width="7.42578125" style="187" customWidth="1"/>
    <col min="6660" max="6660" width="13" style="187" customWidth="1"/>
    <col min="6661" max="6661" width="48.5703125" style="187" customWidth="1"/>
    <col min="6662" max="6662" width="13.5703125" style="187" customWidth="1"/>
    <col min="6663" max="6907" width="11.5703125" style="187" customWidth="1"/>
    <col min="6908" max="6912" width="11.42578125" style="187"/>
    <col min="6913" max="6913" width="5.7109375" style="187" customWidth="1"/>
    <col min="6914" max="6914" width="7" style="187" customWidth="1"/>
    <col min="6915" max="6915" width="7.42578125" style="187" customWidth="1"/>
    <col min="6916" max="6916" width="13" style="187" customWidth="1"/>
    <col min="6917" max="6917" width="48.5703125" style="187" customWidth="1"/>
    <col min="6918" max="6918" width="13.5703125" style="187" customWidth="1"/>
    <col min="6919" max="7163" width="11.5703125" style="187" customWidth="1"/>
    <col min="7164" max="7168" width="11.42578125" style="187"/>
    <col min="7169" max="7169" width="5.7109375" style="187" customWidth="1"/>
    <col min="7170" max="7170" width="7" style="187" customWidth="1"/>
    <col min="7171" max="7171" width="7.42578125" style="187" customWidth="1"/>
    <col min="7172" max="7172" width="13" style="187" customWidth="1"/>
    <col min="7173" max="7173" width="48.5703125" style="187" customWidth="1"/>
    <col min="7174" max="7174" width="13.5703125" style="187" customWidth="1"/>
    <col min="7175" max="7419" width="11.5703125" style="187" customWidth="1"/>
    <col min="7420" max="7424" width="11.42578125" style="187"/>
    <col min="7425" max="7425" width="5.7109375" style="187" customWidth="1"/>
    <col min="7426" max="7426" width="7" style="187" customWidth="1"/>
    <col min="7427" max="7427" width="7.42578125" style="187" customWidth="1"/>
    <col min="7428" max="7428" width="13" style="187" customWidth="1"/>
    <col min="7429" max="7429" width="48.5703125" style="187" customWidth="1"/>
    <col min="7430" max="7430" width="13.5703125" style="187" customWidth="1"/>
    <col min="7431" max="7675" width="11.5703125" style="187" customWidth="1"/>
    <col min="7676" max="7680" width="11.42578125" style="187"/>
    <col min="7681" max="7681" width="5.7109375" style="187" customWidth="1"/>
    <col min="7682" max="7682" width="7" style="187" customWidth="1"/>
    <col min="7683" max="7683" width="7.42578125" style="187" customWidth="1"/>
    <col min="7684" max="7684" width="13" style="187" customWidth="1"/>
    <col min="7685" max="7685" width="48.5703125" style="187" customWidth="1"/>
    <col min="7686" max="7686" width="13.5703125" style="187" customWidth="1"/>
    <col min="7687" max="7931" width="11.5703125" style="187" customWidth="1"/>
    <col min="7932" max="7936" width="11.42578125" style="187"/>
    <col min="7937" max="7937" width="5.7109375" style="187" customWidth="1"/>
    <col min="7938" max="7938" width="7" style="187" customWidth="1"/>
    <col min="7939" max="7939" width="7.42578125" style="187" customWidth="1"/>
    <col min="7940" max="7940" width="13" style="187" customWidth="1"/>
    <col min="7941" max="7941" width="48.5703125" style="187" customWidth="1"/>
    <col min="7942" max="7942" width="13.5703125" style="187" customWidth="1"/>
    <col min="7943" max="8187" width="11.5703125" style="187" customWidth="1"/>
    <col min="8188" max="8192" width="11.42578125" style="187"/>
    <col min="8193" max="8193" width="5.7109375" style="187" customWidth="1"/>
    <col min="8194" max="8194" width="7" style="187" customWidth="1"/>
    <col min="8195" max="8195" width="7.42578125" style="187" customWidth="1"/>
    <col min="8196" max="8196" width="13" style="187" customWidth="1"/>
    <col min="8197" max="8197" width="48.5703125" style="187" customWidth="1"/>
    <col min="8198" max="8198" width="13.5703125" style="187" customWidth="1"/>
    <col min="8199" max="8443" width="11.5703125" style="187" customWidth="1"/>
    <col min="8444" max="8448" width="11.42578125" style="187"/>
    <col min="8449" max="8449" width="5.7109375" style="187" customWidth="1"/>
    <col min="8450" max="8450" width="7" style="187" customWidth="1"/>
    <col min="8451" max="8451" width="7.42578125" style="187" customWidth="1"/>
    <col min="8452" max="8452" width="13" style="187" customWidth="1"/>
    <col min="8453" max="8453" width="48.5703125" style="187" customWidth="1"/>
    <col min="8454" max="8454" width="13.5703125" style="187" customWidth="1"/>
    <col min="8455" max="8699" width="11.5703125" style="187" customWidth="1"/>
    <col min="8700" max="8704" width="11.42578125" style="187"/>
    <col min="8705" max="8705" width="5.7109375" style="187" customWidth="1"/>
    <col min="8706" max="8706" width="7" style="187" customWidth="1"/>
    <col min="8707" max="8707" width="7.42578125" style="187" customWidth="1"/>
    <col min="8708" max="8708" width="13" style="187" customWidth="1"/>
    <col min="8709" max="8709" width="48.5703125" style="187" customWidth="1"/>
    <col min="8710" max="8710" width="13.5703125" style="187" customWidth="1"/>
    <col min="8711" max="8955" width="11.5703125" style="187" customWidth="1"/>
    <col min="8956" max="8960" width="11.42578125" style="187"/>
    <col min="8961" max="8961" width="5.7109375" style="187" customWidth="1"/>
    <col min="8962" max="8962" width="7" style="187" customWidth="1"/>
    <col min="8963" max="8963" width="7.42578125" style="187" customWidth="1"/>
    <col min="8964" max="8964" width="13" style="187" customWidth="1"/>
    <col min="8965" max="8965" width="48.5703125" style="187" customWidth="1"/>
    <col min="8966" max="8966" width="13.5703125" style="187" customWidth="1"/>
    <col min="8967" max="9211" width="11.5703125" style="187" customWidth="1"/>
    <col min="9212" max="9216" width="11.42578125" style="187"/>
    <col min="9217" max="9217" width="5.7109375" style="187" customWidth="1"/>
    <col min="9218" max="9218" width="7" style="187" customWidth="1"/>
    <col min="9219" max="9219" width="7.42578125" style="187" customWidth="1"/>
    <col min="9220" max="9220" width="13" style="187" customWidth="1"/>
    <col min="9221" max="9221" width="48.5703125" style="187" customWidth="1"/>
    <col min="9222" max="9222" width="13.5703125" style="187" customWidth="1"/>
    <col min="9223" max="9467" width="11.5703125" style="187" customWidth="1"/>
    <col min="9468" max="9472" width="11.42578125" style="187"/>
    <col min="9473" max="9473" width="5.7109375" style="187" customWidth="1"/>
    <col min="9474" max="9474" width="7" style="187" customWidth="1"/>
    <col min="9475" max="9475" width="7.42578125" style="187" customWidth="1"/>
    <col min="9476" max="9476" width="13" style="187" customWidth="1"/>
    <col min="9477" max="9477" width="48.5703125" style="187" customWidth="1"/>
    <col min="9478" max="9478" width="13.5703125" style="187" customWidth="1"/>
    <col min="9479" max="9723" width="11.5703125" style="187" customWidth="1"/>
    <col min="9724" max="9728" width="11.42578125" style="187"/>
    <col min="9729" max="9729" width="5.7109375" style="187" customWidth="1"/>
    <col min="9730" max="9730" width="7" style="187" customWidth="1"/>
    <col min="9731" max="9731" width="7.42578125" style="187" customWidth="1"/>
    <col min="9732" max="9732" width="13" style="187" customWidth="1"/>
    <col min="9733" max="9733" width="48.5703125" style="187" customWidth="1"/>
    <col min="9734" max="9734" width="13.5703125" style="187" customWidth="1"/>
    <col min="9735" max="9979" width="11.5703125" style="187" customWidth="1"/>
    <col min="9980" max="9984" width="11.42578125" style="187"/>
    <col min="9985" max="9985" width="5.7109375" style="187" customWidth="1"/>
    <col min="9986" max="9986" width="7" style="187" customWidth="1"/>
    <col min="9987" max="9987" width="7.42578125" style="187" customWidth="1"/>
    <col min="9988" max="9988" width="13" style="187" customWidth="1"/>
    <col min="9989" max="9989" width="48.5703125" style="187" customWidth="1"/>
    <col min="9990" max="9990" width="13.5703125" style="187" customWidth="1"/>
    <col min="9991" max="10235" width="11.5703125" style="187" customWidth="1"/>
    <col min="10236" max="10240" width="11.42578125" style="187"/>
    <col min="10241" max="10241" width="5.7109375" style="187" customWidth="1"/>
    <col min="10242" max="10242" width="7" style="187" customWidth="1"/>
    <col min="10243" max="10243" width="7.42578125" style="187" customWidth="1"/>
    <col min="10244" max="10244" width="13" style="187" customWidth="1"/>
    <col min="10245" max="10245" width="48.5703125" style="187" customWidth="1"/>
    <col min="10246" max="10246" width="13.5703125" style="187" customWidth="1"/>
    <col min="10247" max="10491" width="11.5703125" style="187" customWidth="1"/>
    <col min="10492" max="10496" width="11.42578125" style="187"/>
    <col min="10497" max="10497" width="5.7109375" style="187" customWidth="1"/>
    <col min="10498" max="10498" width="7" style="187" customWidth="1"/>
    <col min="10499" max="10499" width="7.42578125" style="187" customWidth="1"/>
    <col min="10500" max="10500" width="13" style="187" customWidth="1"/>
    <col min="10501" max="10501" width="48.5703125" style="187" customWidth="1"/>
    <col min="10502" max="10502" width="13.5703125" style="187" customWidth="1"/>
    <col min="10503" max="10747" width="11.5703125" style="187" customWidth="1"/>
    <col min="10748" max="10752" width="11.42578125" style="187"/>
    <col min="10753" max="10753" width="5.7109375" style="187" customWidth="1"/>
    <col min="10754" max="10754" width="7" style="187" customWidth="1"/>
    <col min="10755" max="10755" width="7.42578125" style="187" customWidth="1"/>
    <col min="10756" max="10756" width="13" style="187" customWidth="1"/>
    <col min="10757" max="10757" width="48.5703125" style="187" customWidth="1"/>
    <col min="10758" max="10758" width="13.5703125" style="187" customWidth="1"/>
    <col min="10759" max="11003" width="11.5703125" style="187" customWidth="1"/>
    <col min="11004" max="11008" width="11.42578125" style="187"/>
    <col min="11009" max="11009" width="5.7109375" style="187" customWidth="1"/>
    <col min="11010" max="11010" width="7" style="187" customWidth="1"/>
    <col min="11011" max="11011" width="7.42578125" style="187" customWidth="1"/>
    <col min="11012" max="11012" width="13" style="187" customWidth="1"/>
    <col min="11013" max="11013" width="48.5703125" style="187" customWidth="1"/>
    <col min="11014" max="11014" width="13.5703125" style="187" customWidth="1"/>
    <col min="11015" max="11259" width="11.5703125" style="187" customWidth="1"/>
    <col min="11260" max="11264" width="11.42578125" style="187"/>
    <col min="11265" max="11265" width="5.7109375" style="187" customWidth="1"/>
    <col min="11266" max="11266" width="7" style="187" customWidth="1"/>
    <col min="11267" max="11267" width="7.42578125" style="187" customWidth="1"/>
    <col min="11268" max="11268" width="13" style="187" customWidth="1"/>
    <col min="11269" max="11269" width="48.5703125" style="187" customWidth="1"/>
    <col min="11270" max="11270" width="13.5703125" style="187" customWidth="1"/>
    <col min="11271" max="11515" width="11.5703125" style="187" customWidth="1"/>
    <col min="11516" max="11520" width="11.42578125" style="187"/>
    <col min="11521" max="11521" width="5.7109375" style="187" customWidth="1"/>
    <col min="11522" max="11522" width="7" style="187" customWidth="1"/>
    <col min="11523" max="11523" width="7.42578125" style="187" customWidth="1"/>
    <col min="11524" max="11524" width="13" style="187" customWidth="1"/>
    <col min="11525" max="11525" width="48.5703125" style="187" customWidth="1"/>
    <col min="11526" max="11526" width="13.5703125" style="187" customWidth="1"/>
    <col min="11527" max="11771" width="11.5703125" style="187" customWidth="1"/>
    <col min="11772" max="11776" width="11.42578125" style="187"/>
    <col min="11777" max="11777" width="5.7109375" style="187" customWidth="1"/>
    <col min="11778" max="11778" width="7" style="187" customWidth="1"/>
    <col min="11779" max="11779" width="7.42578125" style="187" customWidth="1"/>
    <col min="11780" max="11780" width="13" style="187" customWidth="1"/>
    <col min="11781" max="11781" width="48.5703125" style="187" customWidth="1"/>
    <col min="11782" max="11782" width="13.5703125" style="187" customWidth="1"/>
    <col min="11783" max="12027" width="11.5703125" style="187" customWidth="1"/>
    <col min="12028" max="12032" width="11.42578125" style="187"/>
    <col min="12033" max="12033" width="5.7109375" style="187" customWidth="1"/>
    <col min="12034" max="12034" width="7" style="187" customWidth="1"/>
    <col min="12035" max="12035" width="7.42578125" style="187" customWidth="1"/>
    <col min="12036" max="12036" width="13" style="187" customWidth="1"/>
    <col min="12037" max="12037" width="48.5703125" style="187" customWidth="1"/>
    <col min="12038" max="12038" width="13.5703125" style="187" customWidth="1"/>
    <col min="12039" max="12283" width="11.5703125" style="187" customWidth="1"/>
    <col min="12284" max="12288" width="11.42578125" style="187"/>
    <col min="12289" max="12289" width="5.7109375" style="187" customWidth="1"/>
    <col min="12290" max="12290" width="7" style="187" customWidth="1"/>
    <col min="12291" max="12291" width="7.42578125" style="187" customWidth="1"/>
    <col min="12292" max="12292" width="13" style="187" customWidth="1"/>
    <col min="12293" max="12293" width="48.5703125" style="187" customWidth="1"/>
    <col min="12294" max="12294" width="13.5703125" style="187" customWidth="1"/>
    <col min="12295" max="12539" width="11.5703125" style="187" customWidth="1"/>
    <col min="12540" max="12544" width="11.42578125" style="187"/>
    <col min="12545" max="12545" width="5.7109375" style="187" customWidth="1"/>
    <col min="12546" max="12546" width="7" style="187" customWidth="1"/>
    <col min="12547" max="12547" width="7.42578125" style="187" customWidth="1"/>
    <col min="12548" max="12548" width="13" style="187" customWidth="1"/>
    <col min="12549" max="12549" width="48.5703125" style="187" customWidth="1"/>
    <col min="12550" max="12550" width="13.5703125" style="187" customWidth="1"/>
    <col min="12551" max="12795" width="11.5703125" style="187" customWidth="1"/>
    <col min="12796" max="12800" width="11.42578125" style="187"/>
    <col min="12801" max="12801" width="5.7109375" style="187" customWidth="1"/>
    <col min="12802" max="12802" width="7" style="187" customWidth="1"/>
    <col min="12803" max="12803" width="7.42578125" style="187" customWidth="1"/>
    <col min="12804" max="12804" width="13" style="187" customWidth="1"/>
    <col min="12805" max="12805" width="48.5703125" style="187" customWidth="1"/>
    <col min="12806" max="12806" width="13.5703125" style="187" customWidth="1"/>
    <col min="12807" max="13051" width="11.5703125" style="187" customWidth="1"/>
    <col min="13052" max="13056" width="11.42578125" style="187"/>
    <col min="13057" max="13057" width="5.7109375" style="187" customWidth="1"/>
    <col min="13058" max="13058" width="7" style="187" customWidth="1"/>
    <col min="13059" max="13059" width="7.42578125" style="187" customWidth="1"/>
    <col min="13060" max="13060" width="13" style="187" customWidth="1"/>
    <col min="13061" max="13061" width="48.5703125" style="187" customWidth="1"/>
    <col min="13062" max="13062" width="13.5703125" style="187" customWidth="1"/>
    <col min="13063" max="13307" width="11.5703125" style="187" customWidth="1"/>
    <col min="13308" max="13312" width="11.42578125" style="187"/>
    <col min="13313" max="13313" width="5.7109375" style="187" customWidth="1"/>
    <col min="13314" max="13314" width="7" style="187" customWidth="1"/>
    <col min="13315" max="13315" width="7.42578125" style="187" customWidth="1"/>
    <col min="13316" max="13316" width="13" style="187" customWidth="1"/>
    <col min="13317" max="13317" width="48.5703125" style="187" customWidth="1"/>
    <col min="13318" max="13318" width="13.5703125" style="187" customWidth="1"/>
    <col min="13319" max="13563" width="11.5703125" style="187" customWidth="1"/>
    <col min="13564" max="13568" width="11.42578125" style="187"/>
    <col min="13569" max="13569" width="5.7109375" style="187" customWidth="1"/>
    <col min="13570" max="13570" width="7" style="187" customWidth="1"/>
    <col min="13571" max="13571" width="7.42578125" style="187" customWidth="1"/>
    <col min="13572" max="13572" width="13" style="187" customWidth="1"/>
    <col min="13573" max="13573" width="48.5703125" style="187" customWidth="1"/>
    <col min="13574" max="13574" width="13.5703125" style="187" customWidth="1"/>
    <col min="13575" max="13819" width="11.5703125" style="187" customWidth="1"/>
    <col min="13820" max="13824" width="11.42578125" style="187"/>
    <col min="13825" max="13825" width="5.7109375" style="187" customWidth="1"/>
    <col min="13826" max="13826" width="7" style="187" customWidth="1"/>
    <col min="13827" max="13827" width="7.42578125" style="187" customWidth="1"/>
    <col min="13828" max="13828" width="13" style="187" customWidth="1"/>
    <col min="13829" max="13829" width="48.5703125" style="187" customWidth="1"/>
    <col min="13830" max="13830" width="13.5703125" style="187" customWidth="1"/>
    <col min="13831" max="14075" width="11.5703125" style="187" customWidth="1"/>
    <col min="14076" max="14080" width="11.42578125" style="187"/>
    <col min="14081" max="14081" width="5.7109375" style="187" customWidth="1"/>
    <col min="14082" max="14082" width="7" style="187" customWidth="1"/>
    <col min="14083" max="14083" width="7.42578125" style="187" customWidth="1"/>
    <col min="14084" max="14084" width="13" style="187" customWidth="1"/>
    <col min="14085" max="14085" width="48.5703125" style="187" customWidth="1"/>
    <col min="14086" max="14086" width="13.5703125" style="187" customWidth="1"/>
    <col min="14087" max="14331" width="11.5703125" style="187" customWidth="1"/>
    <col min="14332" max="14336" width="11.42578125" style="187"/>
    <col min="14337" max="14337" width="5.7109375" style="187" customWidth="1"/>
    <col min="14338" max="14338" width="7" style="187" customWidth="1"/>
    <col min="14339" max="14339" width="7.42578125" style="187" customWidth="1"/>
    <col min="14340" max="14340" width="13" style="187" customWidth="1"/>
    <col min="14341" max="14341" width="48.5703125" style="187" customWidth="1"/>
    <col min="14342" max="14342" width="13.5703125" style="187" customWidth="1"/>
    <col min="14343" max="14587" width="11.5703125" style="187" customWidth="1"/>
    <col min="14588" max="14592" width="11.42578125" style="187"/>
    <col min="14593" max="14593" width="5.7109375" style="187" customWidth="1"/>
    <col min="14594" max="14594" width="7" style="187" customWidth="1"/>
    <col min="14595" max="14595" width="7.42578125" style="187" customWidth="1"/>
    <col min="14596" max="14596" width="13" style="187" customWidth="1"/>
    <col min="14597" max="14597" width="48.5703125" style="187" customWidth="1"/>
    <col min="14598" max="14598" width="13.5703125" style="187" customWidth="1"/>
    <col min="14599" max="14843" width="11.5703125" style="187" customWidth="1"/>
    <col min="14844" max="14848" width="11.42578125" style="187"/>
    <col min="14849" max="14849" width="5.7109375" style="187" customWidth="1"/>
    <col min="14850" max="14850" width="7" style="187" customWidth="1"/>
    <col min="14851" max="14851" width="7.42578125" style="187" customWidth="1"/>
    <col min="14852" max="14852" width="13" style="187" customWidth="1"/>
    <col min="14853" max="14853" width="48.5703125" style="187" customWidth="1"/>
    <col min="14854" max="14854" width="13.5703125" style="187" customWidth="1"/>
    <col min="14855" max="15099" width="11.5703125" style="187" customWidth="1"/>
    <col min="15100" max="15104" width="11.42578125" style="187"/>
    <col min="15105" max="15105" width="5.7109375" style="187" customWidth="1"/>
    <col min="15106" max="15106" width="7" style="187" customWidth="1"/>
    <col min="15107" max="15107" width="7.42578125" style="187" customWidth="1"/>
    <col min="15108" max="15108" width="13" style="187" customWidth="1"/>
    <col min="15109" max="15109" width="48.5703125" style="187" customWidth="1"/>
    <col min="15110" max="15110" width="13.5703125" style="187" customWidth="1"/>
    <col min="15111" max="15355" width="11.5703125" style="187" customWidth="1"/>
    <col min="15356" max="15360" width="11.42578125" style="187"/>
    <col min="15361" max="15361" width="5.7109375" style="187" customWidth="1"/>
    <col min="15362" max="15362" width="7" style="187" customWidth="1"/>
    <col min="15363" max="15363" width="7.42578125" style="187" customWidth="1"/>
    <col min="15364" max="15364" width="13" style="187" customWidth="1"/>
    <col min="15365" max="15365" width="48.5703125" style="187" customWidth="1"/>
    <col min="15366" max="15366" width="13.5703125" style="187" customWidth="1"/>
    <col min="15367" max="15611" width="11.5703125" style="187" customWidth="1"/>
    <col min="15612" max="15616" width="11.42578125" style="187"/>
    <col min="15617" max="15617" width="5.7109375" style="187" customWidth="1"/>
    <col min="15618" max="15618" width="7" style="187" customWidth="1"/>
    <col min="15619" max="15619" width="7.42578125" style="187" customWidth="1"/>
    <col min="15620" max="15620" width="13" style="187" customWidth="1"/>
    <col min="15621" max="15621" width="48.5703125" style="187" customWidth="1"/>
    <col min="15622" max="15622" width="13.5703125" style="187" customWidth="1"/>
    <col min="15623" max="15867" width="11.5703125" style="187" customWidth="1"/>
    <col min="15868" max="15872" width="11.42578125" style="187"/>
    <col min="15873" max="15873" width="5.7109375" style="187" customWidth="1"/>
    <col min="15874" max="15874" width="7" style="187" customWidth="1"/>
    <col min="15875" max="15875" width="7.42578125" style="187" customWidth="1"/>
    <col min="15876" max="15876" width="13" style="187" customWidth="1"/>
    <col min="15877" max="15877" width="48.5703125" style="187" customWidth="1"/>
    <col min="15878" max="15878" width="13.5703125" style="187" customWidth="1"/>
    <col min="15879" max="16123" width="11.5703125" style="187" customWidth="1"/>
    <col min="16124" max="16128" width="11.42578125" style="187"/>
    <col min="16129" max="16129" width="5.7109375" style="187" customWidth="1"/>
    <col min="16130" max="16130" width="7" style="187" customWidth="1"/>
    <col min="16131" max="16131" width="7.42578125" style="187" customWidth="1"/>
    <col min="16132" max="16132" width="13" style="187" customWidth="1"/>
    <col min="16133" max="16133" width="48.5703125" style="187" customWidth="1"/>
    <col min="16134" max="16134" width="13.5703125" style="187" customWidth="1"/>
    <col min="16135" max="16379" width="11.5703125" style="187" customWidth="1"/>
    <col min="16380" max="16384" width="11.42578125" style="187"/>
  </cols>
  <sheetData>
    <row r="1" spans="1:251" ht="15" customHeight="1" x14ac:dyDescent="0.2">
      <c r="E1" s="754" t="s">
        <v>1022</v>
      </c>
      <c r="F1" s="754"/>
      <c r="HQ1" s="187"/>
      <c r="HR1" s="187"/>
      <c r="HS1" s="187"/>
      <c r="HT1" s="187"/>
      <c r="HU1" s="187"/>
      <c r="HV1" s="187"/>
      <c r="HW1" s="187"/>
      <c r="HX1" s="187"/>
      <c r="HY1" s="187"/>
      <c r="HZ1" s="187"/>
      <c r="IA1" s="187"/>
      <c r="IB1" s="187"/>
      <c r="IC1" s="187"/>
      <c r="ID1" s="187"/>
      <c r="IE1" s="187"/>
      <c r="IF1" s="187"/>
      <c r="IG1" s="187"/>
      <c r="IH1" s="187"/>
      <c r="II1" s="187"/>
      <c r="IJ1" s="187"/>
      <c r="IK1" s="187"/>
      <c r="IL1" s="187"/>
      <c r="IM1" s="187"/>
      <c r="IN1" s="187"/>
      <c r="IO1" s="187"/>
      <c r="IP1" s="187"/>
      <c r="IQ1" s="187"/>
    </row>
    <row r="2" spans="1:251" ht="15" customHeight="1" x14ac:dyDescent="0.2">
      <c r="E2" s="755" t="s">
        <v>231</v>
      </c>
      <c r="F2" s="755"/>
      <c r="HQ2" s="187"/>
      <c r="HR2" s="187"/>
      <c r="HS2" s="187"/>
      <c r="HT2" s="187"/>
      <c r="HU2" s="187"/>
      <c r="HV2" s="187"/>
      <c r="HW2" s="187"/>
      <c r="HX2" s="187"/>
      <c r="HY2" s="187"/>
      <c r="HZ2" s="187"/>
      <c r="IA2" s="187"/>
      <c r="IB2" s="187"/>
      <c r="IC2" s="187"/>
      <c r="ID2" s="187"/>
      <c r="IE2" s="187"/>
      <c r="IF2" s="187"/>
      <c r="IG2" s="187"/>
      <c r="IH2" s="187"/>
      <c r="II2" s="187"/>
      <c r="IJ2" s="187"/>
      <c r="IK2" s="187"/>
      <c r="IL2" s="187"/>
      <c r="IM2" s="187"/>
      <c r="IN2" s="187"/>
      <c r="IO2" s="187"/>
      <c r="IP2" s="187"/>
      <c r="IQ2" s="187"/>
    </row>
    <row r="3" spans="1:251" ht="15" customHeight="1" x14ac:dyDescent="0.2">
      <c r="E3" s="750" t="s">
        <v>380</v>
      </c>
      <c r="F3" s="750"/>
      <c r="HQ3" s="187"/>
      <c r="HR3" s="187"/>
      <c r="HS3" s="187"/>
      <c r="HT3" s="187"/>
      <c r="HU3" s="187"/>
      <c r="HV3" s="187"/>
      <c r="HW3" s="187"/>
      <c r="HX3" s="187"/>
      <c r="HY3" s="187"/>
      <c r="HZ3" s="187"/>
      <c r="IA3" s="187"/>
      <c r="IB3" s="187"/>
      <c r="IC3" s="187"/>
      <c r="ID3" s="187"/>
      <c r="IE3" s="187"/>
      <c r="IF3" s="187"/>
      <c r="IG3" s="187"/>
      <c r="IH3" s="187"/>
      <c r="II3" s="187"/>
      <c r="IJ3" s="187"/>
      <c r="IK3" s="187"/>
      <c r="IL3" s="187"/>
      <c r="IM3" s="187"/>
      <c r="IN3" s="187"/>
      <c r="IO3" s="187"/>
      <c r="IP3" s="187"/>
      <c r="IQ3" s="187"/>
    </row>
    <row r="4" spans="1:251" ht="12.75" customHeight="1" x14ac:dyDescent="0.2">
      <c r="E4" s="756"/>
      <c r="F4" s="756"/>
      <c r="HQ4" s="187"/>
      <c r="HR4" s="187"/>
      <c r="HS4" s="187"/>
      <c r="HT4" s="187"/>
      <c r="HU4" s="187"/>
      <c r="HV4" s="187"/>
      <c r="HW4" s="187"/>
      <c r="HX4" s="187"/>
      <c r="HY4" s="187"/>
      <c r="HZ4" s="187"/>
      <c r="IA4" s="187"/>
      <c r="IB4" s="187"/>
      <c r="IC4" s="187"/>
      <c r="ID4" s="187"/>
      <c r="IE4" s="187"/>
      <c r="IF4" s="187"/>
      <c r="IG4" s="187"/>
      <c r="IH4" s="187"/>
      <c r="II4" s="187"/>
      <c r="IJ4" s="187"/>
      <c r="IK4" s="187"/>
      <c r="IL4" s="187"/>
      <c r="IM4" s="187"/>
      <c r="IN4" s="187"/>
      <c r="IO4" s="187"/>
      <c r="IP4" s="187"/>
      <c r="IQ4" s="187"/>
    </row>
    <row r="5" spans="1:251" s="244" customFormat="1" ht="15" x14ac:dyDescent="0.2">
      <c r="A5" s="242" t="s">
        <v>262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  <c r="AT5" s="243"/>
      <c r="AU5" s="243"/>
      <c r="AV5" s="243"/>
      <c r="AW5" s="243"/>
      <c r="AX5" s="243"/>
      <c r="AY5" s="243"/>
      <c r="AZ5" s="243"/>
      <c r="BA5" s="243"/>
      <c r="BB5" s="243"/>
      <c r="BC5" s="243"/>
      <c r="BD5" s="243"/>
      <c r="BE5" s="243"/>
      <c r="BF5" s="243"/>
      <c r="BG5" s="243"/>
      <c r="BH5" s="243"/>
      <c r="BI5" s="243"/>
      <c r="BJ5" s="243"/>
      <c r="BK5" s="243"/>
      <c r="BL5" s="243"/>
      <c r="BM5" s="243"/>
      <c r="BN5" s="243"/>
      <c r="BO5" s="243"/>
      <c r="BP5" s="243"/>
      <c r="BQ5" s="243"/>
      <c r="BR5" s="243"/>
      <c r="BS5" s="243"/>
      <c r="BT5" s="243"/>
      <c r="BU5" s="243"/>
      <c r="BV5" s="243"/>
      <c r="BW5" s="243"/>
      <c r="BX5" s="243"/>
      <c r="BY5" s="243"/>
      <c r="BZ5" s="243"/>
      <c r="CA5" s="243"/>
      <c r="CB5" s="243"/>
      <c r="CC5" s="243"/>
      <c r="CD5" s="243"/>
      <c r="CE5" s="243"/>
      <c r="CF5" s="243"/>
      <c r="CG5" s="243"/>
      <c r="CH5" s="243"/>
      <c r="CI5" s="243"/>
      <c r="CJ5" s="243"/>
      <c r="CK5" s="243"/>
      <c r="CL5" s="243"/>
      <c r="CM5" s="243"/>
      <c r="CN5" s="243"/>
      <c r="CO5" s="243"/>
      <c r="CP5" s="243"/>
      <c r="CQ5" s="243"/>
      <c r="CR5" s="243"/>
      <c r="CS5" s="243"/>
      <c r="CT5" s="243"/>
      <c r="CU5" s="243"/>
      <c r="CV5" s="243"/>
      <c r="CW5" s="243"/>
      <c r="CX5" s="243"/>
      <c r="CY5" s="243"/>
      <c r="CZ5" s="243"/>
      <c r="DA5" s="243"/>
      <c r="DB5" s="243"/>
      <c r="DC5" s="243"/>
      <c r="DD5" s="243"/>
      <c r="DE5" s="243"/>
      <c r="DF5" s="243"/>
      <c r="DG5" s="243"/>
      <c r="DH5" s="243"/>
      <c r="DI5" s="243"/>
      <c r="DJ5" s="243"/>
      <c r="DK5" s="243"/>
      <c r="DL5" s="243"/>
      <c r="DM5" s="243"/>
      <c r="DN5" s="243"/>
      <c r="DO5" s="243"/>
      <c r="DP5" s="243"/>
      <c r="DQ5" s="243"/>
      <c r="DR5" s="243"/>
      <c r="DS5" s="243"/>
      <c r="DT5" s="243"/>
      <c r="DU5" s="243"/>
      <c r="DV5" s="243"/>
      <c r="DW5" s="243"/>
      <c r="DX5" s="243"/>
      <c r="DY5" s="243"/>
      <c r="DZ5" s="243"/>
      <c r="EA5" s="243"/>
      <c r="EB5" s="243"/>
      <c r="EC5" s="243"/>
      <c r="ED5" s="243"/>
      <c r="EE5" s="243"/>
      <c r="EF5" s="243"/>
      <c r="EG5" s="243"/>
      <c r="EH5" s="243"/>
      <c r="EI5" s="243"/>
      <c r="EJ5" s="243"/>
      <c r="EK5" s="243"/>
      <c r="EL5" s="243"/>
      <c r="EM5" s="243"/>
      <c r="EN5" s="243"/>
      <c r="EO5" s="243"/>
      <c r="EP5" s="243"/>
      <c r="EQ5" s="243"/>
      <c r="ER5" s="243"/>
      <c r="ES5" s="243"/>
      <c r="ET5" s="243"/>
      <c r="EU5" s="243"/>
      <c r="EV5" s="243"/>
      <c r="EW5" s="243"/>
      <c r="EX5" s="243"/>
      <c r="EY5" s="243"/>
      <c r="EZ5" s="243"/>
      <c r="FA5" s="243"/>
      <c r="FB5" s="243"/>
      <c r="FC5" s="243"/>
      <c r="FD5" s="243"/>
      <c r="FE5" s="243"/>
      <c r="FF5" s="243"/>
      <c r="FG5" s="243"/>
      <c r="FH5" s="243"/>
      <c r="FI5" s="243"/>
      <c r="FJ5" s="243"/>
      <c r="FK5" s="243"/>
      <c r="FL5" s="243"/>
      <c r="FM5" s="243"/>
      <c r="FN5" s="243"/>
      <c r="FO5" s="243"/>
      <c r="FP5" s="243"/>
      <c r="FQ5" s="243"/>
      <c r="FR5" s="243"/>
      <c r="FS5" s="243"/>
      <c r="FT5" s="243"/>
      <c r="FU5" s="243"/>
      <c r="FV5" s="243"/>
      <c r="FW5" s="243"/>
      <c r="FX5" s="243"/>
      <c r="FY5" s="243"/>
      <c r="FZ5" s="243"/>
      <c r="GA5" s="243"/>
      <c r="GB5" s="243"/>
      <c r="GC5" s="243"/>
      <c r="GD5" s="243"/>
      <c r="GE5" s="243"/>
      <c r="GF5" s="243"/>
      <c r="GG5" s="243"/>
      <c r="GH5" s="243"/>
      <c r="GI5" s="243"/>
      <c r="GJ5" s="243"/>
      <c r="GK5" s="243"/>
      <c r="GL5" s="243"/>
      <c r="GM5" s="243"/>
      <c r="GN5" s="243"/>
      <c r="GO5" s="243"/>
      <c r="GP5" s="243"/>
      <c r="GQ5" s="243"/>
      <c r="GR5" s="243"/>
      <c r="GS5" s="243"/>
      <c r="GT5" s="243"/>
      <c r="GU5" s="243"/>
      <c r="GV5" s="243"/>
      <c r="GW5" s="243"/>
      <c r="GX5" s="243"/>
      <c r="GY5" s="243"/>
      <c r="GZ5" s="243"/>
      <c r="HA5" s="243"/>
      <c r="HB5" s="243"/>
      <c r="HC5" s="243"/>
      <c r="HD5" s="243"/>
      <c r="HE5" s="243"/>
      <c r="HF5" s="243"/>
      <c r="HG5" s="243"/>
      <c r="HH5" s="243"/>
      <c r="HI5" s="243"/>
      <c r="HJ5" s="243"/>
      <c r="HK5" s="243"/>
      <c r="HL5" s="243"/>
      <c r="HM5" s="243"/>
      <c r="HN5" s="243"/>
      <c r="HO5" s="243"/>
      <c r="HP5" s="243"/>
      <c r="HQ5" s="243"/>
      <c r="HR5" s="243"/>
      <c r="HS5" s="243"/>
      <c r="HT5" s="243"/>
      <c r="HU5" s="243"/>
      <c r="HV5" s="243"/>
      <c r="HW5" s="243"/>
      <c r="HX5" s="243"/>
      <c r="HY5" s="243"/>
      <c r="HZ5" s="243"/>
      <c r="IA5" s="243"/>
      <c r="IB5" s="243"/>
      <c r="IC5" s="243"/>
      <c r="ID5" s="243"/>
      <c r="IE5" s="243"/>
      <c r="IF5" s="243"/>
      <c r="IG5" s="243"/>
      <c r="IH5" s="243"/>
      <c r="II5" s="243"/>
      <c r="IJ5" s="243"/>
      <c r="IK5" s="243"/>
      <c r="IL5" s="243"/>
      <c r="IM5" s="243"/>
      <c r="IN5" s="243"/>
      <c r="IO5" s="243"/>
      <c r="IP5" s="243"/>
      <c r="IQ5" s="243"/>
    </row>
    <row r="6" spans="1:251" s="244" customFormat="1" ht="9.75" customHeight="1" x14ac:dyDescent="0.2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  <c r="AR6" s="243"/>
      <c r="AS6" s="243"/>
      <c r="AT6" s="243"/>
      <c r="AU6" s="243"/>
      <c r="AV6" s="243"/>
      <c r="AW6" s="243"/>
      <c r="AX6" s="243"/>
      <c r="AY6" s="243"/>
      <c r="AZ6" s="243"/>
      <c r="BA6" s="243"/>
      <c r="BB6" s="243"/>
      <c r="BC6" s="243"/>
      <c r="BD6" s="243"/>
      <c r="BE6" s="243"/>
      <c r="BF6" s="243"/>
      <c r="BG6" s="243"/>
      <c r="BH6" s="243"/>
      <c r="BI6" s="243"/>
      <c r="BJ6" s="243"/>
      <c r="BK6" s="243"/>
      <c r="BL6" s="243"/>
      <c r="BM6" s="243"/>
      <c r="BN6" s="243"/>
      <c r="BO6" s="243"/>
      <c r="BP6" s="243"/>
      <c r="BQ6" s="243"/>
      <c r="BR6" s="243"/>
      <c r="BS6" s="243"/>
      <c r="BT6" s="243"/>
      <c r="BU6" s="243"/>
      <c r="BV6" s="243"/>
      <c r="BW6" s="243"/>
      <c r="BX6" s="243"/>
      <c r="BY6" s="243"/>
      <c r="BZ6" s="243"/>
      <c r="CA6" s="243"/>
      <c r="CB6" s="243"/>
      <c r="CC6" s="243"/>
      <c r="CD6" s="243"/>
      <c r="CE6" s="243"/>
      <c r="CF6" s="243"/>
      <c r="CG6" s="243"/>
      <c r="CH6" s="243"/>
      <c r="CI6" s="243"/>
      <c r="CJ6" s="243"/>
      <c r="CK6" s="243"/>
      <c r="CL6" s="243"/>
      <c r="CM6" s="243"/>
      <c r="CN6" s="243"/>
      <c r="CO6" s="243"/>
      <c r="CP6" s="243"/>
      <c r="CQ6" s="243"/>
      <c r="CR6" s="243"/>
      <c r="CS6" s="243"/>
      <c r="CT6" s="243"/>
      <c r="CU6" s="243"/>
      <c r="CV6" s="243"/>
      <c r="CW6" s="243"/>
      <c r="CX6" s="243"/>
      <c r="CY6" s="243"/>
      <c r="CZ6" s="243"/>
      <c r="DA6" s="243"/>
      <c r="DB6" s="243"/>
      <c r="DC6" s="243"/>
      <c r="DD6" s="243"/>
      <c r="DE6" s="243"/>
      <c r="DF6" s="243"/>
      <c r="DG6" s="243"/>
      <c r="DH6" s="243"/>
      <c r="DI6" s="243"/>
      <c r="DJ6" s="243"/>
      <c r="DK6" s="243"/>
      <c r="DL6" s="243"/>
      <c r="DM6" s="243"/>
      <c r="DN6" s="243"/>
      <c r="DO6" s="243"/>
      <c r="DP6" s="243"/>
      <c r="DQ6" s="243"/>
      <c r="DR6" s="243"/>
      <c r="DS6" s="243"/>
      <c r="DT6" s="243"/>
      <c r="DU6" s="243"/>
      <c r="DV6" s="243"/>
      <c r="DW6" s="243"/>
      <c r="DX6" s="243"/>
      <c r="DY6" s="243"/>
      <c r="DZ6" s="243"/>
      <c r="EA6" s="243"/>
      <c r="EB6" s="243"/>
      <c r="EC6" s="243"/>
      <c r="ED6" s="243"/>
      <c r="EE6" s="243"/>
      <c r="EF6" s="243"/>
      <c r="EG6" s="243"/>
      <c r="EH6" s="243"/>
      <c r="EI6" s="243"/>
      <c r="EJ6" s="243"/>
      <c r="EK6" s="243"/>
      <c r="EL6" s="243"/>
      <c r="EM6" s="243"/>
      <c r="EN6" s="243"/>
      <c r="EO6" s="243"/>
      <c r="EP6" s="243"/>
      <c r="EQ6" s="243"/>
      <c r="ER6" s="243"/>
      <c r="ES6" s="243"/>
      <c r="ET6" s="243"/>
      <c r="EU6" s="243"/>
      <c r="EV6" s="243"/>
      <c r="EW6" s="243"/>
      <c r="EX6" s="243"/>
      <c r="EY6" s="243"/>
      <c r="EZ6" s="243"/>
      <c r="FA6" s="243"/>
      <c r="FB6" s="243"/>
      <c r="FC6" s="243"/>
      <c r="FD6" s="243"/>
      <c r="FE6" s="243"/>
      <c r="FF6" s="243"/>
      <c r="FG6" s="243"/>
      <c r="FH6" s="243"/>
      <c r="FI6" s="243"/>
      <c r="FJ6" s="243"/>
      <c r="FK6" s="243"/>
      <c r="FL6" s="243"/>
      <c r="FM6" s="243"/>
      <c r="FN6" s="243"/>
      <c r="FO6" s="243"/>
      <c r="FP6" s="243"/>
      <c r="FQ6" s="243"/>
      <c r="FR6" s="243"/>
      <c r="FS6" s="243"/>
      <c r="FT6" s="243"/>
      <c r="FU6" s="243"/>
      <c r="FV6" s="243"/>
      <c r="FW6" s="243"/>
      <c r="FX6" s="243"/>
      <c r="FY6" s="243"/>
      <c r="FZ6" s="243"/>
      <c r="GA6" s="243"/>
      <c r="GB6" s="243"/>
      <c r="GC6" s="243"/>
      <c r="GD6" s="243"/>
      <c r="GE6" s="243"/>
      <c r="GF6" s="243"/>
      <c r="GG6" s="243"/>
      <c r="GH6" s="243"/>
      <c r="GI6" s="243"/>
      <c r="GJ6" s="243"/>
      <c r="GK6" s="243"/>
      <c r="GL6" s="243"/>
      <c r="GM6" s="243"/>
      <c r="GN6" s="243"/>
      <c r="GO6" s="243"/>
      <c r="GP6" s="243"/>
      <c r="GQ6" s="243"/>
      <c r="GR6" s="243"/>
      <c r="GS6" s="243"/>
      <c r="GT6" s="243"/>
      <c r="GU6" s="243"/>
      <c r="GV6" s="243"/>
      <c r="GW6" s="243"/>
      <c r="GX6" s="243"/>
      <c r="GY6" s="243"/>
      <c r="GZ6" s="243"/>
      <c r="HA6" s="243"/>
      <c r="HB6" s="243"/>
      <c r="HC6" s="243"/>
      <c r="HD6" s="243"/>
      <c r="HE6" s="243"/>
      <c r="HF6" s="243"/>
      <c r="HG6" s="243"/>
      <c r="HH6" s="243"/>
      <c r="HI6" s="243"/>
      <c r="HJ6" s="243"/>
      <c r="HK6" s="243"/>
      <c r="HL6" s="243"/>
      <c r="HM6" s="243"/>
      <c r="HN6" s="243"/>
      <c r="HO6" s="243"/>
      <c r="HP6" s="243"/>
      <c r="HQ6" s="243"/>
      <c r="HR6" s="243"/>
      <c r="HS6" s="243"/>
      <c r="HT6" s="243"/>
      <c r="HU6" s="243"/>
      <c r="HV6" s="243"/>
      <c r="HW6" s="243"/>
      <c r="HX6" s="243"/>
      <c r="HY6" s="243"/>
      <c r="HZ6" s="243"/>
      <c r="IA6" s="243"/>
      <c r="IB6" s="243"/>
      <c r="IC6" s="243"/>
      <c r="ID6" s="243"/>
      <c r="IE6" s="243"/>
      <c r="IF6" s="243"/>
      <c r="IG6" s="243"/>
      <c r="IH6" s="243"/>
      <c r="II6" s="243"/>
      <c r="IJ6" s="243"/>
      <c r="IK6" s="243"/>
      <c r="IL6" s="243"/>
      <c r="IM6" s="243"/>
      <c r="IN6" s="243"/>
      <c r="IO6" s="243"/>
      <c r="IP6" s="243"/>
      <c r="IQ6" s="243"/>
    </row>
    <row r="7" spans="1:251" ht="25.35" customHeight="1" x14ac:dyDescent="0.2">
      <c r="A7" s="245" t="s">
        <v>26</v>
      </c>
      <c r="B7" s="245" t="s">
        <v>14</v>
      </c>
      <c r="C7" s="245" t="s">
        <v>15</v>
      </c>
      <c r="D7" s="245" t="s">
        <v>127</v>
      </c>
      <c r="E7" s="245" t="s">
        <v>60</v>
      </c>
      <c r="F7" s="246" t="s">
        <v>263</v>
      </c>
    </row>
    <row r="8" spans="1:251" x14ac:dyDescent="0.2">
      <c r="A8" s="348" t="s">
        <v>85</v>
      </c>
      <c r="B8" s="348"/>
      <c r="C8" s="349"/>
      <c r="D8" s="349"/>
      <c r="E8" s="350" t="s">
        <v>86</v>
      </c>
      <c r="F8" s="351">
        <f>F9</f>
        <v>17122.54</v>
      </c>
    </row>
    <row r="9" spans="1:251" x14ac:dyDescent="0.2">
      <c r="A9" s="760"/>
      <c r="B9" s="507" t="s">
        <v>244</v>
      </c>
      <c r="C9" s="508"/>
      <c r="D9" s="508"/>
      <c r="E9" s="509" t="s">
        <v>93</v>
      </c>
      <c r="F9" s="510">
        <f>F10+F12</f>
        <v>17122.54</v>
      </c>
    </row>
    <row r="10" spans="1:251" x14ac:dyDescent="0.2">
      <c r="A10" s="761"/>
      <c r="B10" s="763"/>
      <c r="C10" s="352" t="s">
        <v>160</v>
      </c>
      <c r="D10" s="353"/>
      <c r="E10" s="354" t="s">
        <v>41</v>
      </c>
      <c r="F10" s="355">
        <f>F11</f>
        <v>3122.54</v>
      </c>
    </row>
    <row r="11" spans="1:251" ht="22.5" x14ac:dyDescent="0.2">
      <c r="A11" s="761"/>
      <c r="B11" s="764"/>
      <c r="C11" s="352"/>
      <c r="D11" s="356" t="s">
        <v>135</v>
      </c>
      <c r="E11" s="357" t="s">
        <v>264</v>
      </c>
      <c r="F11" s="358">
        <v>3122.54</v>
      </c>
    </row>
    <row r="12" spans="1:251" x14ac:dyDescent="0.2">
      <c r="A12" s="761"/>
      <c r="B12" s="764"/>
      <c r="C12" s="352" t="s">
        <v>20</v>
      </c>
      <c r="D12" s="353"/>
      <c r="E12" s="354" t="s">
        <v>229</v>
      </c>
      <c r="F12" s="355">
        <f>F13+F14</f>
        <v>14000</v>
      </c>
    </row>
    <row r="13" spans="1:251" ht="22.5" x14ac:dyDescent="0.2">
      <c r="A13" s="761"/>
      <c r="B13" s="764"/>
      <c r="C13" s="359"/>
      <c r="D13" s="360" t="s">
        <v>132</v>
      </c>
      <c r="E13" s="361" t="s">
        <v>265</v>
      </c>
      <c r="F13" s="362">
        <v>6000</v>
      </c>
    </row>
    <row r="14" spans="1:251" x14ac:dyDescent="0.2">
      <c r="A14" s="762"/>
      <c r="B14" s="765"/>
      <c r="C14" s="363"/>
      <c r="D14" s="360" t="s">
        <v>138</v>
      </c>
      <c r="E14" s="364" t="s">
        <v>266</v>
      </c>
      <c r="F14" s="362">
        <v>8000</v>
      </c>
    </row>
    <row r="15" spans="1:251" x14ac:dyDescent="0.2">
      <c r="A15" s="511" t="s">
        <v>18</v>
      </c>
      <c r="B15" s="511"/>
      <c r="C15" s="511"/>
      <c r="D15" s="511"/>
      <c r="E15" s="512" t="s">
        <v>159</v>
      </c>
      <c r="F15" s="513">
        <f>F16</f>
        <v>22400</v>
      </c>
      <c r="H15" s="187"/>
      <c r="I15" s="187"/>
    </row>
    <row r="16" spans="1:251" ht="15.75" x14ac:dyDescent="0.2">
      <c r="A16" s="365"/>
      <c r="B16" s="503" t="s">
        <v>19</v>
      </c>
      <c r="C16" s="504"/>
      <c r="D16" s="504"/>
      <c r="E16" s="505" t="s">
        <v>128</v>
      </c>
      <c r="F16" s="506">
        <f>F17+F25</f>
        <v>22400</v>
      </c>
      <c r="H16" s="187"/>
      <c r="I16" s="187"/>
    </row>
    <row r="17" spans="1:9" x14ac:dyDescent="0.2">
      <c r="A17" s="366"/>
      <c r="B17" s="366"/>
      <c r="C17" s="367" t="s">
        <v>160</v>
      </c>
      <c r="D17" s="367"/>
      <c r="E17" s="354" t="s">
        <v>41</v>
      </c>
      <c r="F17" s="368">
        <f>SUM(F18:F24)</f>
        <v>13400</v>
      </c>
      <c r="H17" s="187"/>
      <c r="I17" s="187"/>
    </row>
    <row r="18" spans="1:9" ht="33.75" x14ac:dyDescent="0.2">
      <c r="A18" s="366"/>
      <c r="B18" s="366"/>
      <c r="C18" s="369"/>
      <c r="D18" s="370" t="s">
        <v>130</v>
      </c>
      <c r="E18" s="371" t="s">
        <v>267</v>
      </c>
      <c r="F18" s="372">
        <v>1000</v>
      </c>
      <c r="H18" s="187"/>
      <c r="I18" s="187"/>
    </row>
    <row r="19" spans="1:9" x14ac:dyDescent="0.2">
      <c r="A19" s="366"/>
      <c r="B19" s="366"/>
      <c r="C19" s="369"/>
      <c r="D19" s="370" t="s">
        <v>131</v>
      </c>
      <c r="E19" s="364" t="s">
        <v>268</v>
      </c>
      <c r="F19" s="372">
        <v>2500</v>
      </c>
      <c r="H19" s="187"/>
      <c r="I19" s="187"/>
    </row>
    <row r="20" spans="1:9" x14ac:dyDescent="0.2">
      <c r="A20" s="366"/>
      <c r="B20" s="366"/>
      <c r="C20" s="369"/>
      <c r="D20" s="370" t="s">
        <v>136</v>
      </c>
      <c r="E20" s="364" t="s">
        <v>269</v>
      </c>
      <c r="F20" s="372">
        <v>900</v>
      </c>
      <c r="H20" s="187"/>
      <c r="I20" s="187"/>
    </row>
    <row r="21" spans="1:9" s="188" customFormat="1" x14ac:dyDescent="0.2">
      <c r="A21" s="366"/>
      <c r="B21" s="366"/>
      <c r="C21" s="369"/>
      <c r="D21" s="370" t="s">
        <v>138</v>
      </c>
      <c r="E21" s="364" t="s">
        <v>270</v>
      </c>
      <c r="F21" s="372">
        <v>5500</v>
      </c>
      <c r="H21" s="187"/>
      <c r="I21" s="187"/>
    </row>
    <row r="22" spans="1:9" s="188" customFormat="1" x14ac:dyDescent="0.2">
      <c r="A22" s="366"/>
      <c r="B22" s="366"/>
      <c r="C22" s="369"/>
      <c r="D22" s="370" t="s">
        <v>139</v>
      </c>
      <c r="E22" s="364" t="s">
        <v>271</v>
      </c>
      <c r="F22" s="372">
        <v>1000</v>
      </c>
      <c r="H22" s="187"/>
      <c r="I22" s="187"/>
    </row>
    <row r="23" spans="1:9" s="188" customFormat="1" ht="22.5" x14ac:dyDescent="0.2">
      <c r="A23" s="366"/>
      <c r="B23" s="366"/>
      <c r="C23" s="369"/>
      <c r="D23" s="370" t="s">
        <v>143</v>
      </c>
      <c r="E23" s="364" t="s">
        <v>272</v>
      </c>
      <c r="F23" s="372">
        <v>1500</v>
      </c>
      <c r="H23" s="187"/>
      <c r="I23" s="187"/>
    </row>
    <row r="24" spans="1:9" s="188" customFormat="1" x14ac:dyDescent="0.2">
      <c r="A24" s="366"/>
      <c r="B24" s="366"/>
      <c r="C24" s="369"/>
      <c r="D24" s="370" t="s">
        <v>134</v>
      </c>
      <c r="E24" s="364" t="s">
        <v>273</v>
      </c>
      <c r="F24" s="372">
        <v>1000</v>
      </c>
      <c r="H24" s="187"/>
      <c r="I24" s="187"/>
    </row>
    <row r="25" spans="1:9" s="188" customFormat="1" x14ac:dyDescent="0.2">
      <c r="A25" s="366"/>
      <c r="B25" s="366"/>
      <c r="C25" s="367" t="s">
        <v>161</v>
      </c>
      <c r="D25" s="367"/>
      <c r="E25" s="354" t="s">
        <v>43</v>
      </c>
      <c r="F25" s="368">
        <f>SUM(F26:F29)</f>
        <v>9000</v>
      </c>
      <c r="H25" s="187"/>
      <c r="I25" s="187"/>
    </row>
    <row r="26" spans="1:9" s="188" customFormat="1" x14ac:dyDescent="0.2">
      <c r="A26" s="366"/>
      <c r="B26" s="366"/>
      <c r="C26" s="369"/>
      <c r="D26" s="370" t="s">
        <v>146</v>
      </c>
      <c r="E26" s="364" t="s">
        <v>274</v>
      </c>
      <c r="F26" s="372">
        <v>3000</v>
      </c>
      <c r="H26" s="187"/>
      <c r="I26" s="187"/>
    </row>
    <row r="27" spans="1:9" s="188" customFormat="1" x14ac:dyDescent="0.2">
      <c r="A27" s="366"/>
      <c r="B27" s="366"/>
      <c r="C27" s="369"/>
      <c r="D27" s="370" t="s">
        <v>135</v>
      </c>
      <c r="E27" s="364" t="s">
        <v>137</v>
      </c>
      <c r="F27" s="372">
        <v>3000</v>
      </c>
      <c r="H27" s="187"/>
      <c r="I27" s="187"/>
    </row>
    <row r="28" spans="1:9" s="188" customFormat="1" ht="22.5" x14ac:dyDescent="0.2">
      <c r="A28" s="366"/>
      <c r="B28" s="366"/>
      <c r="C28" s="369"/>
      <c r="D28" s="370" t="s">
        <v>138</v>
      </c>
      <c r="E28" s="364" t="s">
        <v>275</v>
      </c>
      <c r="F28" s="372">
        <v>2000</v>
      </c>
      <c r="H28" s="187"/>
      <c r="I28" s="187"/>
    </row>
    <row r="29" spans="1:9" s="188" customFormat="1" x14ac:dyDescent="0.2">
      <c r="A29" s="366"/>
      <c r="B29" s="366"/>
      <c r="C29" s="369"/>
      <c r="D29" s="370" t="s">
        <v>139</v>
      </c>
      <c r="E29" s="364" t="s">
        <v>162</v>
      </c>
      <c r="F29" s="372">
        <v>1000</v>
      </c>
      <c r="H29" s="187"/>
      <c r="I29" s="187"/>
    </row>
    <row r="30" spans="1:9" s="188" customFormat="1" x14ac:dyDescent="0.2">
      <c r="A30" s="511" t="s">
        <v>154</v>
      </c>
      <c r="B30" s="511"/>
      <c r="C30" s="511"/>
      <c r="D30" s="511"/>
      <c r="E30" s="512" t="s">
        <v>163</v>
      </c>
      <c r="F30" s="513">
        <f>F31</f>
        <v>13603.07</v>
      </c>
      <c r="H30" s="187"/>
      <c r="I30" s="187"/>
    </row>
    <row r="31" spans="1:9" s="188" customFormat="1" ht="15.75" x14ac:dyDescent="0.2">
      <c r="A31" s="365"/>
      <c r="B31" s="503" t="s">
        <v>164</v>
      </c>
      <c r="C31" s="504"/>
      <c r="D31" s="504"/>
      <c r="E31" s="505" t="s">
        <v>142</v>
      </c>
      <c r="F31" s="506">
        <f>F32+F36</f>
        <v>13603.07</v>
      </c>
      <c r="H31" s="187"/>
      <c r="I31" s="187"/>
    </row>
    <row r="32" spans="1:9" s="188" customFormat="1" x14ac:dyDescent="0.2">
      <c r="A32" s="366"/>
      <c r="B32" s="366"/>
      <c r="C32" s="367" t="s">
        <v>160</v>
      </c>
      <c r="D32" s="367"/>
      <c r="E32" s="354" t="s">
        <v>41</v>
      </c>
      <c r="F32" s="368">
        <f>SUM(F33:F35)</f>
        <v>12103.07</v>
      </c>
      <c r="H32" s="187"/>
      <c r="I32" s="187"/>
    </row>
    <row r="33" spans="1:9" s="188" customFormat="1" x14ac:dyDescent="0.2">
      <c r="A33" s="366"/>
      <c r="B33" s="366"/>
      <c r="C33" s="373"/>
      <c r="D33" s="370" t="s">
        <v>135</v>
      </c>
      <c r="E33" s="364" t="s">
        <v>152</v>
      </c>
      <c r="F33" s="372">
        <v>1500</v>
      </c>
      <c r="H33" s="187"/>
      <c r="I33" s="187"/>
    </row>
    <row r="34" spans="1:9" s="188" customFormat="1" ht="22.5" x14ac:dyDescent="0.2">
      <c r="A34" s="366"/>
      <c r="B34" s="366"/>
      <c r="C34" s="369"/>
      <c r="D34" s="370" t="s">
        <v>139</v>
      </c>
      <c r="E34" s="364" t="s">
        <v>276</v>
      </c>
      <c r="F34" s="372">
        <v>8103.07</v>
      </c>
      <c r="H34" s="187"/>
      <c r="I34" s="187"/>
    </row>
    <row r="35" spans="1:9" s="188" customFormat="1" x14ac:dyDescent="0.2">
      <c r="A35" s="366"/>
      <c r="B35" s="366"/>
      <c r="C35" s="369"/>
      <c r="D35" s="370" t="s">
        <v>143</v>
      </c>
      <c r="E35" s="364" t="s">
        <v>152</v>
      </c>
      <c r="F35" s="372">
        <v>2500</v>
      </c>
      <c r="H35" s="187"/>
      <c r="I35" s="187"/>
    </row>
    <row r="36" spans="1:9" s="188" customFormat="1" x14ac:dyDescent="0.2">
      <c r="A36" s="366"/>
      <c r="B36" s="366"/>
      <c r="C36" s="367" t="s">
        <v>161</v>
      </c>
      <c r="D36" s="367"/>
      <c r="E36" s="354" t="s">
        <v>43</v>
      </c>
      <c r="F36" s="368">
        <f>F37</f>
        <v>1500</v>
      </c>
      <c r="H36" s="187"/>
      <c r="I36" s="187"/>
    </row>
    <row r="37" spans="1:9" s="188" customFormat="1" x14ac:dyDescent="0.2">
      <c r="A37" s="366"/>
      <c r="B37" s="366"/>
      <c r="C37" s="374"/>
      <c r="D37" s="370" t="s">
        <v>139</v>
      </c>
      <c r="E37" s="364" t="s">
        <v>153</v>
      </c>
      <c r="F37" s="372">
        <v>1500</v>
      </c>
      <c r="H37" s="187"/>
      <c r="I37" s="187"/>
    </row>
    <row r="38" spans="1:9" s="188" customFormat="1" x14ac:dyDescent="0.2">
      <c r="A38" s="511" t="s">
        <v>156</v>
      </c>
      <c r="B38" s="511"/>
      <c r="C38" s="511"/>
      <c r="D38" s="511"/>
      <c r="E38" s="512" t="s">
        <v>77</v>
      </c>
      <c r="F38" s="513">
        <f>F39</f>
        <v>200</v>
      </c>
      <c r="H38" s="187"/>
      <c r="I38" s="187"/>
    </row>
    <row r="39" spans="1:9" s="188" customFormat="1" ht="15.75" x14ac:dyDescent="0.2">
      <c r="A39" s="375"/>
      <c r="B39" s="503" t="s">
        <v>165</v>
      </c>
      <c r="C39" s="504"/>
      <c r="D39" s="504"/>
      <c r="E39" s="505" t="s">
        <v>93</v>
      </c>
      <c r="F39" s="506">
        <f>F40</f>
        <v>200</v>
      </c>
      <c r="H39" s="187"/>
      <c r="I39" s="187"/>
    </row>
    <row r="40" spans="1:9" s="188" customFormat="1" x14ac:dyDescent="0.2">
      <c r="A40" s="366"/>
      <c r="B40" s="376"/>
      <c r="C40" s="367" t="s">
        <v>160</v>
      </c>
      <c r="D40" s="367"/>
      <c r="E40" s="354" t="s">
        <v>41</v>
      </c>
      <c r="F40" s="368">
        <f>SUM(F41:F41)</f>
        <v>200</v>
      </c>
      <c r="H40" s="187"/>
      <c r="I40" s="187"/>
    </row>
    <row r="41" spans="1:9" s="188" customFormat="1" ht="22.5" x14ac:dyDescent="0.2">
      <c r="A41" s="366"/>
      <c r="B41" s="376"/>
      <c r="C41" s="377"/>
      <c r="D41" s="370" t="s">
        <v>144</v>
      </c>
      <c r="E41" s="364" t="s">
        <v>368</v>
      </c>
      <c r="F41" s="372">
        <v>200</v>
      </c>
      <c r="H41" s="187"/>
      <c r="I41" s="187"/>
    </row>
    <row r="42" spans="1:9" s="188" customFormat="1" x14ac:dyDescent="0.2">
      <c r="A42" s="511" t="s">
        <v>22</v>
      </c>
      <c r="B42" s="511"/>
      <c r="C42" s="511"/>
      <c r="D42" s="511"/>
      <c r="E42" s="512" t="s">
        <v>72</v>
      </c>
      <c r="F42" s="513">
        <f>F43</f>
        <v>9252.27</v>
      </c>
      <c r="H42" s="187"/>
      <c r="I42" s="187"/>
    </row>
    <row r="43" spans="1:9" s="188" customFormat="1" ht="15.75" x14ac:dyDescent="0.2">
      <c r="A43" s="365"/>
      <c r="B43" s="503" t="s">
        <v>166</v>
      </c>
      <c r="C43" s="504"/>
      <c r="D43" s="504"/>
      <c r="E43" s="505" t="s">
        <v>111</v>
      </c>
      <c r="F43" s="506">
        <f>F44+F49</f>
        <v>9252.27</v>
      </c>
      <c r="H43" s="187"/>
      <c r="I43" s="187"/>
    </row>
    <row r="44" spans="1:9" s="188" customFormat="1" x14ac:dyDescent="0.2">
      <c r="A44" s="366"/>
      <c r="B44" s="366"/>
      <c r="C44" s="367" t="s">
        <v>160</v>
      </c>
      <c r="D44" s="367"/>
      <c r="E44" s="354" t="s">
        <v>41</v>
      </c>
      <c r="F44" s="368">
        <f>SUM(F45:F48)</f>
        <v>8552.27</v>
      </c>
      <c r="H44" s="187"/>
      <c r="I44" s="187"/>
    </row>
    <row r="45" spans="1:9" s="188" customFormat="1" x14ac:dyDescent="0.2">
      <c r="A45" s="366"/>
      <c r="B45" s="366"/>
      <c r="C45" s="373"/>
      <c r="D45" s="370" t="s">
        <v>146</v>
      </c>
      <c r="E45" s="364" t="s">
        <v>218</v>
      </c>
      <c r="F45" s="372">
        <v>2600</v>
      </c>
      <c r="H45" s="187"/>
      <c r="I45" s="187"/>
    </row>
    <row r="46" spans="1:9" s="188" customFormat="1" x14ac:dyDescent="0.2">
      <c r="A46" s="366"/>
      <c r="B46" s="366"/>
      <c r="C46" s="369"/>
      <c r="D46" s="370" t="s">
        <v>138</v>
      </c>
      <c r="E46" s="364" t="s">
        <v>210</v>
      </c>
      <c r="F46" s="372">
        <v>1500</v>
      </c>
      <c r="H46" s="187"/>
      <c r="I46" s="187"/>
    </row>
    <row r="47" spans="1:9" s="188" customFormat="1" x14ac:dyDescent="0.2">
      <c r="A47" s="366"/>
      <c r="B47" s="366"/>
      <c r="C47" s="369"/>
      <c r="D47" s="370" t="s">
        <v>134</v>
      </c>
      <c r="E47" s="364" t="s">
        <v>167</v>
      </c>
      <c r="F47" s="372">
        <v>1700</v>
      </c>
      <c r="H47" s="187"/>
      <c r="I47" s="187"/>
    </row>
    <row r="48" spans="1:9" s="188" customFormat="1" x14ac:dyDescent="0.2">
      <c r="A48" s="366"/>
      <c r="B48" s="366"/>
      <c r="C48" s="369"/>
      <c r="D48" s="370" t="s">
        <v>149</v>
      </c>
      <c r="E48" s="364" t="s">
        <v>145</v>
      </c>
      <c r="F48" s="372">
        <v>2752.27</v>
      </c>
      <c r="H48" s="187"/>
      <c r="I48" s="187"/>
    </row>
    <row r="49" spans="1:9" s="188" customFormat="1" x14ac:dyDescent="0.2">
      <c r="A49" s="366"/>
      <c r="B49" s="366"/>
      <c r="C49" s="367" t="s">
        <v>161</v>
      </c>
      <c r="D49" s="367"/>
      <c r="E49" s="354" t="s">
        <v>43</v>
      </c>
      <c r="F49" s="368">
        <f>F51+F50</f>
        <v>700</v>
      </c>
      <c r="H49" s="187"/>
      <c r="I49" s="187"/>
    </row>
    <row r="50" spans="1:9" s="188" customFormat="1" x14ac:dyDescent="0.2">
      <c r="A50" s="366"/>
      <c r="B50" s="366"/>
      <c r="C50" s="766"/>
      <c r="D50" s="370" t="s">
        <v>146</v>
      </c>
      <c r="E50" s="364" t="s">
        <v>218</v>
      </c>
      <c r="F50" s="372">
        <v>500</v>
      </c>
      <c r="H50" s="187"/>
      <c r="I50" s="187"/>
    </row>
    <row r="51" spans="1:9" s="188" customFormat="1" x14ac:dyDescent="0.2">
      <c r="A51" s="366"/>
      <c r="B51" s="366"/>
      <c r="C51" s="767"/>
      <c r="D51" s="370" t="s">
        <v>134</v>
      </c>
      <c r="E51" s="364" t="s">
        <v>167</v>
      </c>
      <c r="F51" s="372">
        <v>200</v>
      </c>
      <c r="H51" s="187"/>
      <c r="I51" s="187"/>
    </row>
    <row r="52" spans="1:9" s="188" customFormat="1" x14ac:dyDescent="0.2">
      <c r="A52" s="511" t="s">
        <v>157</v>
      </c>
      <c r="B52" s="511"/>
      <c r="C52" s="511"/>
      <c r="D52" s="511"/>
      <c r="E52" s="512" t="s">
        <v>66</v>
      </c>
      <c r="F52" s="513">
        <f>F53+F95+F92</f>
        <v>143851.33000000002</v>
      </c>
      <c r="H52" s="187"/>
      <c r="I52" s="187"/>
    </row>
    <row r="53" spans="1:9" s="188" customFormat="1" ht="15.75" x14ac:dyDescent="0.2">
      <c r="A53" s="365"/>
      <c r="B53" s="503" t="s">
        <v>158</v>
      </c>
      <c r="C53" s="504"/>
      <c r="D53" s="504"/>
      <c r="E53" s="505" t="s">
        <v>67</v>
      </c>
      <c r="F53" s="506">
        <f>F64+F77+F84+F88+F90+F60+F57+F54</f>
        <v>78895.44</v>
      </c>
      <c r="H53" s="187"/>
      <c r="I53" s="187"/>
    </row>
    <row r="54" spans="1:9" s="188" customFormat="1" x14ac:dyDescent="0.2">
      <c r="A54" s="366"/>
      <c r="B54" s="366"/>
      <c r="C54" s="367" t="s">
        <v>221</v>
      </c>
      <c r="D54" s="367"/>
      <c r="E54" s="354" t="s">
        <v>34</v>
      </c>
      <c r="F54" s="368">
        <f>SUM(F55:F56)</f>
        <v>570</v>
      </c>
      <c r="H54" s="187"/>
      <c r="I54" s="187"/>
    </row>
    <row r="55" spans="1:9" s="188" customFormat="1" x14ac:dyDescent="0.2">
      <c r="A55" s="366"/>
      <c r="B55" s="366"/>
      <c r="C55" s="373"/>
      <c r="D55" s="370" t="s">
        <v>222</v>
      </c>
      <c r="E55" s="364" t="s">
        <v>223</v>
      </c>
      <c r="F55" s="372">
        <v>280</v>
      </c>
      <c r="H55" s="187"/>
      <c r="I55" s="187"/>
    </row>
    <row r="56" spans="1:9" s="188" customFormat="1" x14ac:dyDescent="0.2">
      <c r="A56" s="366"/>
      <c r="B56" s="366"/>
      <c r="C56" s="369"/>
      <c r="D56" s="370" t="s">
        <v>134</v>
      </c>
      <c r="E56" s="364" t="s">
        <v>224</v>
      </c>
      <c r="F56" s="372">
        <v>290</v>
      </c>
      <c r="H56" s="187"/>
      <c r="I56" s="187"/>
    </row>
    <row r="57" spans="1:9" s="188" customFormat="1" x14ac:dyDescent="0.2">
      <c r="A57" s="366"/>
      <c r="B57" s="366"/>
      <c r="C57" s="367" t="s">
        <v>225</v>
      </c>
      <c r="D57" s="367"/>
      <c r="E57" s="354" t="s">
        <v>35</v>
      </c>
      <c r="F57" s="368">
        <f>SUM(F58:F59)</f>
        <v>81</v>
      </c>
      <c r="H57" s="187"/>
      <c r="I57" s="187"/>
    </row>
    <row r="58" spans="1:9" s="188" customFormat="1" x14ac:dyDescent="0.2">
      <c r="A58" s="366"/>
      <c r="B58" s="366"/>
      <c r="C58" s="373"/>
      <c r="D58" s="370" t="s">
        <v>222</v>
      </c>
      <c r="E58" s="364" t="s">
        <v>223</v>
      </c>
      <c r="F58" s="372">
        <v>40</v>
      </c>
      <c r="H58" s="187"/>
      <c r="I58" s="187"/>
    </row>
    <row r="59" spans="1:9" s="188" customFormat="1" x14ac:dyDescent="0.2">
      <c r="A59" s="366"/>
      <c r="B59" s="366"/>
      <c r="C59" s="369"/>
      <c r="D59" s="370" t="s">
        <v>134</v>
      </c>
      <c r="E59" s="364" t="s">
        <v>224</v>
      </c>
      <c r="F59" s="372">
        <v>41</v>
      </c>
      <c r="H59" s="187"/>
      <c r="I59" s="187"/>
    </row>
    <row r="60" spans="1:9" s="188" customFormat="1" x14ac:dyDescent="0.2">
      <c r="A60" s="366"/>
      <c r="B60" s="366"/>
      <c r="C60" s="367" t="s">
        <v>178</v>
      </c>
      <c r="D60" s="367"/>
      <c r="E60" s="378" t="s">
        <v>126</v>
      </c>
      <c r="F60" s="368">
        <f>SUM(F61:F63)</f>
        <v>4289</v>
      </c>
      <c r="H60" s="187"/>
      <c r="I60" s="187"/>
    </row>
    <row r="61" spans="1:9" s="188" customFormat="1" x14ac:dyDescent="0.2">
      <c r="A61" s="366"/>
      <c r="B61" s="366"/>
      <c r="C61" s="373"/>
      <c r="D61" s="370" t="s">
        <v>222</v>
      </c>
      <c r="E61" s="364" t="s">
        <v>223</v>
      </c>
      <c r="F61" s="372">
        <v>1620</v>
      </c>
      <c r="H61" s="187"/>
      <c r="I61" s="187"/>
    </row>
    <row r="62" spans="1:9" s="188" customFormat="1" ht="22.5" x14ac:dyDescent="0.2">
      <c r="A62" s="366"/>
      <c r="B62" s="366"/>
      <c r="C62" s="373"/>
      <c r="D62" s="370" t="s">
        <v>140</v>
      </c>
      <c r="E62" s="364" t="s">
        <v>369</v>
      </c>
      <c r="F62" s="372">
        <v>1000</v>
      </c>
      <c r="H62" s="187"/>
      <c r="I62" s="187"/>
    </row>
    <row r="63" spans="1:9" s="188" customFormat="1" x14ac:dyDescent="0.2">
      <c r="A63" s="366"/>
      <c r="B63" s="366"/>
      <c r="C63" s="369"/>
      <c r="D63" s="370" t="s">
        <v>134</v>
      </c>
      <c r="E63" s="364" t="s">
        <v>224</v>
      </c>
      <c r="F63" s="372">
        <v>1669</v>
      </c>
      <c r="H63" s="187"/>
      <c r="I63" s="187"/>
    </row>
    <row r="64" spans="1:9" s="188" customFormat="1" x14ac:dyDescent="0.2">
      <c r="A64" s="366"/>
      <c r="B64" s="366"/>
      <c r="C64" s="367" t="s">
        <v>160</v>
      </c>
      <c r="D64" s="367"/>
      <c r="E64" s="354" t="s">
        <v>41</v>
      </c>
      <c r="F64" s="368">
        <f>SUM(F65:F76)</f>
        <v>61920.29</v>
      </c>
      <c r="H64" s="187"/>
      <c r="I64" s="187"/>
    </row>
    <row r="65" spans="1:9" s="188" customFormat="1" x14ac:dyDescent="0.2">
      <c r="A65" s="366"/>
      <c r="B65" s="366"/>
      <c r="C65" s="373"/>
      <c r="D65" s="370" t="s">
        <v>130</v>
      </c>
      <c r="E65" s="364" t="s">
        <v>277</v>
      </c>
      <c r="F65" s="372">
        <v>7000</v>
      </c>
      <c r="H65" s="187"/>
      <c r="I65" s="187"/>
    </row>
    <row r="66" spans="1:9" s="188" customFormat="1" x14ac:dyDescent="0.2">
      <c r="A66" s="366"/>
      <c r="B66" s="366"/>
      <c r="C66" s="369"/>
      <c r="D66" s="370" t="s">
        <v>135</v>
      </c>
      <c r="E66" s="364" t="s">
        <v>168</v>
      </c>
      <c r="F66" s="372">
        <v>4000</v>
      </c>
      <c r="H66" s="187"/>
      <c r="I66" s="187"/>
    </row>
    <row r="67" spans="1:9" s="188" customFormat="1" ht="56.25" x14ac:dyDescent="0.2">
      <c r="A67" s="366"/>
      <c r="B67" s="366"/>
      <c r="C67" s="369"/>
      <c r="D67" s="370" t="s">
        <v>144</v>
      </c>
      <c r="E67" s="364" t="s">
        <v>278</v>
      </c>
      <c r="F67" s="372">
        <v>7677.64</v>
      </c>
      <c r="H67" s="187"/>
      <c r="I67" s="187"/>
    </row>
    <row r="68" spans="1:9" s="188" customFormat="1" ht="22.5" x14ac:dyDescent="0.2">
      <c r="A68" s="366"/>
      <c r="B68" s="366"/>
      <c r="C68" s="369"/>
      <c r="D68" s="370" t="s">
        <v>131</v>
      </c>
      <c r="E68" s="364" t="s">
        <v>279</v>
      </c>
      <c r="F68" s="372">
        <v>1100</v>
      </c>
      <c r="H68" s="187"/>
      <c r="I68" s="187"/>
    </row>
    <row r="69" spans="1:9" s="188" customFormat="1" ht="45" x14ac:dyDescent="0.2">
      <c r="A69" s="366"/>
      <c r="B69" s="366"/>
      <c r="C69" s="369"/>
      <c r="D69" s="370" t="s">
        <v>136</v>
      </c>
      <c r="E69" s="364" t="s">
        <v>280</v>
      </c>
      <c r="F69" s="372">
        <v>7800</v>
      </c>
      <c r="H69" s="187"/>
      <c r="I69" s="187"/>
    </row>
    <row r="70" spans="1:9" s="188" customFormat="1" x14ac:dyDescent="0.2">
      <c r="A70" s="366"/>
      <c r="B70" s="366"/>
      <c r="C70" s="369"/>
      <c r="D70" s="370" t="s">
        <v>141</v>
      </c>
      <c r="E70" s="364" t="s">
        <v>169</v>
      </c>
      <c r="F70" s="372">
        <v>5100</v>
      </c>
      <c r="H70" s="187"/>
      <c r="I70" s="187"/>
    </row>
    <row r="71" spans="1:9" s="188" customFormat="1" x14ac:dyDescent="0.2">
      <c r="A71" s="366"/>
      <c r="B71" s="366"/>
      <c r="C71" s="369"/>
      <c r="D71" s="370" t="s">
        <v>148</v>
      </c>
      <c r="E71" s="364" t="s">
        <v>219</v>
      </c>
      <c r="F71" s="372">
        <v>1900</v>
      </c>
      <c r="H71" s="187"/>
      <c r="I71" s="187"/>
    </row>
    <row r="72" spans="1:9" s="188" customFormat="1" ht="22.5" x14ac:dyDescent="0.2">
      <c r="A72" s="366"/>
      <c r="B72" s="366"/>
      <c r="C72" s="369"/>
      <c r="D72" s="370" t="s">
        <v>132</v>
      </c>
      <c r="E72" s="364" t="s">
        <v>281</v>
      </c>
      <c r="F72" s="372">
        <v>6342.65</v>
      </c>
      <c r="H72" s="187"/>
      <c r="I72" s="187"/>
    </row>
    <row r="73" spans="1:9" s="188" customFormat="1" x14ac:dyDescent="0.2">
      <c r="A73" s="366"/>
      <c r="B73" s="366"/>
      <c r="C73" s="369"/>
      <c r="D73" s="370" t="s">
        <v>140</v>
      </c>
      <c r="E73" s="364" t="s">
        <v>169</v>
      </c>
      <c r="F73" s="372">
        <v>4000</v>
      </c>
      <c r="G73" s="379"/>
      <c r="H73" s="187"/>
      <c r="I73" s="187"/>
    </row>
    <row r="74" spans="1:9" s="188" customFormat="1" ht="33.75" x14ac:dyDescent="0.2">
      <c r="A74" s="366"/>
      <c r="B74" s="366"/>
      <c r="C74" s="369"/>
      <c r="D74" s="370" t="s">
        <v>133</v>
      </c>
      <c r="E74" s="364" t="s">
        <v>370</v>
      </c>
      <c r="F74" s="372">
        <v>6000</v>
      </c>
      <c r="G74" s="379"/>
      <c r="H74" s="187"/>
      <c r="I74" s="187"/>
    </row>
    <row r="75" spans="1:9" s="188" customFormat="1" x14ac:dyDescent="0.2">
      <c r="A75" s="366"/>
      <c r="B75" s="366"/>
      <c r="C75" s="369"/>
      <c r="D75" s="370" t="s">
        <v>143</v>
      </c>
      <c r="E75" s="364" t="s">
        <v>170</v>
      </c>
      <c r="F75" s="372">
        <v>2500</v>
      </c>
      <c r="H75" s="187"/>
      <c r="I75" s="187"/>
    </row>
    <row r="76" spans="1:9" s="188" customFormat="1" ht="22.5" x14ac:dyDescent="0.2">
      <c r="A76" s="366"/>
      <c r="B76" s="366"/>
      <c r="C76" s="369"/>
      <c r="D76" s="370" t="s">
        <v>134</v>
      </c>
      <c r="E76" s="364" t="s">
        <v>282</v>
      </c>
      <c r="F76" s="372">
        <v>8500</v>
      </c>
      <c r="H76" s="187"/>
      <c r="I76" s="187"/>
    </row>
    <row r="77" spans="1:9" s="188" customFormat="1" x14ac:dyDescent="0.2">
      <c r="A77" s="366"/>
      <c r="B77" s="366"/>
      <c r="C77" s="367" t="s">
        <v>171</v>
      </c>
      <c r="D77" s="367"/>
      <c r="E77" s="354" t="s">
        <v>56</v>
      </c>
      <c r="F77" s="368">
        <f>SUM(F78:F83)</f>
        <v>6700.39</v>
      </c>
      <c r="H77" s="187"/>
      <c r="I77" s="187"/>
    </row>
    <row r="78" spans="1:9" s="188" customFormat="1" x14ac:dyDescent="0.2">
      <c r="A78" s="366"/>
      <c r="B78" s="366"/>
      <c r="C78" s="766"/>
      <c r="D78" s="370" t="s">
        <v>146</v>
      </c>
      <c r="E78" s="364" t="s">
        <v>228</v>
      </c>
      <c r="F78" s="372">
        <v>500</v>
      </c>
      <c r="H78" s="187"/>
      <c r="I78" s="187"/>
    </row>
    <row r="79" spans="1:9" s="188" customFormat="1" x14ac:dyDescent="0.2">
      <c r="A79" s="366"/>
      <c r="B79" s="366"/>
      <c r="C79" s="768"/>
      <c r="D79" s="370" t="s">
        <v>130</v>
      </c>
      <c r="E79" s="364" t="s">
        <v>228</v>
      </c>
      <c r="F79" s="372">
        <v>1000</v>
      </c>
      <c r="H79" s="187"/>
      <c r="I79" s="187"/>
    </row>
    <row r="80" spans="1:9" s="188" customFormat="1" x14ac:dyDescent="0.2">
      <c r="A80" s="366"/>
      <c r="B80" s="366"/>
      <c r="C80" s="768"/>
      <c r="D80" s="370" t="s">
        <v>135</v>
      </c>
      <c r="E80" s="364" t="s">
        <v>226</v>
      </c>
      <c r="F80" s="372">
        <v>2500</v>
      </c>
      <c r="H80" s="187"/>
      <c r="I80" s="187"/>
    </row>
    <row r="81" spans="1:9" s="188" customFormat="1" x14ac:dyDescent="0.2">
      <c r="A81" s="366"/>
      <c r="B81" s="366"/>
      <c r="C81" s="768"/>
      <c r="D81" s="370" t="s">
        <v>141</v>
      </c>
      <c r="E81" s="364" t="s">
        <v>226</v>
      </c>
      <c r="F81" s="372">
        <v>1000.39</v>
      </c>
      <c r="H81" s="187"/>
      <c r="I81" s="187"/>
    </row>
    <row r="82" spans="1:9" s="188" customFormat="1" x14ac:dyDescent="0.2">
      <c r="A82" s="366"/>
      <c r="B82" s="366"/>
      <c r="C82" s="768"/>
      <c r="D82" s="370" t="s">
        <v>133</v>
      </c>
      <c r="E82" s="364" t="s">
        <v>226</v>
      </c>
      <c r="F82" s="372">
        <v>1000</v>
      </c>
      <c r="H82" s="187"/>
      <c r="I82" s="187"/>
    </row>
    <row r="83" spans="1:9" s="188" customFormat="1" x14ac:dyDescent="0.2">
      <c r="A83" s="366"/>
      <c r="B83" s="366"/>
      <c r="C83" s="767"/>
      <c r="D83" s="370" t="s">
        <v>140</v>
      </c>
      <c r="E83" s="364" t="s">
        <v>226</v>
      </c>
      <c r="F83" s="372">
        <v>700</v>
      </c>
      <c r="H83" s="187"/>
      <c r="I83" s="187"/>
    </row>
    <row r="84" spans="1:9" s="188" customFormat="1" x14ac:dyDescent="0.2">
      <c r="A84" s="366"/>
      <c r="B84" s="366"/>
      <c r="C84" s="367" t="s">
        <v>161</v>
      </c>
      <c r="D84" s="367"/>
      <c r="E84" s="354" t="s">
        <v>43</v>
      </c>
      <c r="F84" s="368">
        <f>SUM(F85:F87)</f>
        <v>3009.76</v>
      </c>
      <c r="H84" s="187"/>
      <c r="I84" s="187"/>
    </row>
    <row r="85" spans="1:9" s="188" customFormat="1" x14ac:dyDescent="0.2">
      <c r="A85" s="366"/>
      <c r="B85" s="366"/>
      <c r="C85" s="369"/>
      <c r="D85" s="370" t="s">
        <v>146</v>
      </c>
      <c r="E85" s="364" t="s">
        <v>227</v>
      </c>
      <c r="F85" s="372">
        <v>1489.76</v>
      </c>
      <c r="H85" s="187"/>
      <c r="I85" s="187"/>
    </row>
    <row r="86" spans="1:9" s="188" customFormat="1" x14ac:dyDescent="0.2">
      <c r="A86" s="366"/>
      <c r="B86" s="366"/>
      <c r="C86" s="369"/>
      <c r="D86" s="370" t="s">
        <v>132</v>
      </c>
      <c r="E86" s="364" t="s">
        <v>147</v>
      </c>
      <c r="F86" s="372">
        <v>1020</v>
      </c>
      <c r="H86" s="187"/>
      <c r="I86" s="187"/>
    </row>
    <row r="87" spans="1:9" s="188" customFormat="1" x14ac:dyDescent="0.2">
      <c r="A87" s="366"/>
      <c r="B87" s="366"/>
      <c r="C87" s="369"/>
      <c r="D87" s="370" t="s">
        <v>133</v>
      </c>
      <c r="E87" s="364" t="s">
        <v>283</v>
      </c>
      <c r="F87" s="372">
        <v>500</v>
      </c>
      <c r="H87" s="187"/>
      <c r="I87" s="187"/>
    </row>
    <row r="88" spans="1:9" s="188" customFormat="1" x14ac:dyDescent="0.2">
      <c r="A88" s="366"/>
      <c r="B88" s="366"/>
      <c r="C88" s="367" t="s">
        <v>354</v>
      </c>
      <c r="D88" s="367"/>
      <c r="E88" s="633" t="s">
        <v>384</v>
      </c>
      <c r="F88" s="368">
        <f>F89</f>
        <v>1325</v>
      </c>
      <c r="H88" s="187"/>
      <c r="I88" s="187"/>
    </row>
    <row r="89" spans="1:9" s="188" customFormat="1" x14ac:dyDescent="0.2">
      <c r="A89" s="366"/>
      <c r="B89" s="366"/>
      <c r="C89" s="374"/>
      <c r="D89" s="370" t="s">
        <v>132</v>
      </c>
      <c r="E89" s="364" t="s">
        <v>147</v>
      </c>
      <c r="F89" s="372">
        <v>1325</v>
      </c>
      <c r="H89" s="187"/>
      <c r="I89" s="187"/>
    </row>
    <row r="90" spans="1:9" s="188" customFormat="1" x14ac:dyDescent="0.2">
      <c r="A90" s="366"/>
      <c r="B90" s="366"/>
      <c r="C90" s="367" t="s">
        <v>172</v>
      </c>
      <c r="D90" s="367"/>
      <c r="E90" s="354" t="s">
        <v>112</v>
      </c>
      <c r="F90" s="368">
        <f>F91</f>
        <v>1000</v>
      </c>
      <c r="H90" s="187"/>
      <c r="I90" s="187"/>
    </row>
    <row r="91" spans="1:9" s="188" customFormat="1" x14ac:dyDescent="0.2">
      <c r="A91" s="366"/>
      <c r="B91" s="366"/>
      <c r="C91" s="374"/>
      <c r="D91" s="370" t="s">
        <v>135</v>
      </c>
      <c r="E91" s="364" t="s">
        <v>173</v>
      </c>
      <c r="F91" s="372">
        <v>1000</v>
      </c>
      <c r="H91" s="187"/>
      <c r="I91" s="187"/>
    </row>
    <row r="92" spans="1:9" s="188" customFormat="1" ht="15.75" x14ac:dyDescent="0.2">
      <c r="A92" s="375"/>
      <c r="B92" s="503" t="s">
        <v>174</v>
      </c>
      <c r="C92" s="504"/>
      <c r="D92" s="504"/>
      <c r="E92" s="505" t="s">
        <v>175</v>
      </c>
      <c r="F92" s="506">
        <f>F93</f>
        <v>300.07</v>
      </c>
      <c r="H92" s="187"/>
      <c r="I92" s="187"/>
    </row>
    <row r="93" spans="1:9" s="188" customFormat="1" x14ac:dyDescent="0.2">
      <c r="A93" s="366"/>
      <c r="B93" s="376"/>
      <c r="C93" s="367" t="s">
        <v>160</v>
      </c>
      <c r="D93" s="367"/>
      <c r="E93" s="354" t="s">
        <v>41</v>
      </c>
      <c r="F93" s="368">
        <f>F94</f>
        <v>300.07</v>
      </c>
      <c r="H93" s="187"/>
      <c r="I93" s="187"/>
    </row>
    <row r="94" spans="1:9" s="188" customFormat="1" x14ac:dyDescent="0.2">
      <c r="A94" s="366"/>
      <c r="B94" s="366"/>
      <c r="C94" s="369"/>
      <c r="D94" s="370" t="s">
        <v>138</v>
      </c>
      <c r="E94" s="364" t="s">
        <v>176</v>
      </c>
      <c r="F94" s="372">
        <v>300.07</v>
      </c>
      <c r="H94" s="187"/>
      <c r="I94" s="187"/>
    </row>
    <row r="95" spans="1:9" s="188" customFormat="1" ht="15.75" x14ac:dyDescent="0.2">
      <c r="A95" s="375"/>
      <c r="B95" s="503" t="s">
        <v>177</v>
      </c>
      <c r="C95" s="504"/>
      <c r="D95" s="504"/>
      <c r="E95" s="505" t="s">
        <v>93</v>
      </c>
      <c r="F95" s="506">
        <f>F99+F116+F96</f>
        <v>64655.82</v>
      </c>
      <c r="H95" s="187"/>
      <c r="I95" s="187"/>
    </row>
    <row r="96" spans="1:9" s="188" customFormat="1" x14ac:dyDescent="0.2">
      <c r="A96" s="366"/>
      <c r="B96" s="376"/>
      <c r="C96" s="367" t="s">
        <v>178</v>
      </c>
      <c r="D96" s="367"/>
      <c r="E96" s="354" t="s">
        <v>126</v>
      </c>
      <c r="F96" s="368">
        <f>SUM(F97:F98)</f>
        <v>1900</v>
      </c>
      <c r="H96" s="187"/>
      <c r="I96" s="187"/>
    </row>
    <row r="97" spans="1:9" s="188" customFormat="1" x14ac:dyDescent="0.2">
      <c r="A97" s="366"/>
      <c r="B97" s="366"/>
      <c r="C97" s="369"/>
      <c r="D97" s="370" t="s">
        <v>144</v>
      </c>
      <c r="E97" s="364" t="s">
        <v>179</v>
      </c>
      <c r="F97" s="372">
        <v>800</v>
      </c>
      <c r="H97" s="187"/>
      <c r="I97" s="187"/>
    </row>
    <row r="98" spans="1:9" s="188" customFormat="1" x14ac:dyDescent="0.2">
      <c r="A98" s="366"/>
      <c r="B98" s="366"/>
      <c r="C98" s="369"/>
      <c r="D98" s="370" t="s">
        <v>138</v>
      </c>
      <c r="E98" s="364" t="s">
        <v>180</v>
      </c>
      <c r="F98" s="372">
        <v>1100</v>
      </c>
      <c r="H98" s="187"/>
      <c r="I98" s="187"/>
    </row>
    <row r="99" spans="1:9" s="188" customFormat="1" x14ac:dyDescent="0.2">
      <c r="A99" s="366"/>
      <c r="B99" s="366"/>
      <c r="C99" s="367" t="s">
        <v>160</v>
      </c>
      <c r="D99" s="367"/>
      <c r="E99" s="354" t="s">
        <v>41</v>
      </c>
      <c r="F99" s="368">
        <f>SUM(F100:F115)</f>
        <v>49155.82</v>
      </c>
      <c r="H99" s="187"/>
      <c r="I99" s="187"/>
    </row>
    <row r="100" spans="1:9" s="188" customFormat="1" x14ac:dyDescent="0.2">
      <c r="A100" s="366"/>
      <c r="B100" s="366"/>
      <c r="C100" s="369"/>
      <c r="D100" s="370" t="s">
        <v>146</v>
      </c>
      <c r="E100" s="364" t="s">
        <v>179</v>
      </c>
      <c r="F100" s="372">
        <v>1000</v>
      </c>
      <c r="H100" s="187"/>
      <c r="I100" s="187"/>
    </row>
    <row r="101" spans="1:9" s="188" customFormat="1" x14ac:dyDescent="0.2">
      <c r="A101" s="366"/>
      <c r="B101" s="366"/>
      <c r="C101" s="369"/>
      <c r="D101" s="370" t="s">
        <v>129</v>
      </c>
      <c r="E101" s="364" t="s">
        <v>179</v>
      </c>
      <c r="F101" s="372">
        <v>800</v>
      </c>
      <c r="H101" s="187"/>
      <c r="I101" s="187"/>
    </row>
    <row r="102" spans="1:9" s="188" customFormat="1" x14ac:dyDescent="0.2">
      <c r="A102" s="366"/>
      <c r="B102" s="366"/>
      <c r="C102" s="369"/>
      <c r="D102" s="370" t="s">
        <v>130</v>
      </c>
      <c r="E102" s="364" t="s">
        <v>284</v>
      </c>
      <c r="F102" s="372">
        <v>2186.09</v>
      </c>
      <c r="H102" s="187"/>
      <c r="I102" s="187"/>
    </row>
    <row r="103" spans="1:9" s="188" customFormat="1" ht="22.5" x14ac:dyDescent="0.2">
      <c r="A103" s="366"/>
      <c r="B103" s="366"/>
      <c r="C103" s="369"/>
      <c r="D103" s="370" t="s">
        <v>135</v>
      </c>
      <c r="E103" s="364" t="s">
        <v>285</v>
      </c>
      <c r="F103" s="372">
        <v>3500</v>
      </c>
      <c r="H103" s="187"/>
      <c r="I103" s="187"/>
    </row>
    <row r="104" spans="1:9" s="188" customFormat="1" x14ac:dyDescent="0.2">
      <c r="A104" s="366"/>
      <c r="B104" s="366"/>
      <c r="C104" s="369"/>
      <c r="D104" s="370" t="s">
        <v>144</v>
      </c>
      <c r="E104" s="364" t="s">
        <v>181</v>
      </c>
      <c r="F104" s="372">
        <v>2100</v>
      </c>
      <c r="H104" s="187"/>
      <c r="I104" s="187"/>
    </row>
    <row r="105" spans="1:9" s="188" customFormat="1" x14ac:dyDescent="0.2">
      <c r="A105" s="366"/>
      <c r="B105" s="366"/>
      <c r="C105" s="369"/>
      <c r="D105" s="370" t="s">
        <v>131</v>
      </c>
      <c r="E105" s="364" t="s">
        <v>180</v>
      </c>
      <c r="F105" s="372">
        <v>2105.9299999999998</v>
      </c>
      <c r="H105" s="187"/>
      <c r="I105" s="187"/>
    </row>
    <row r="106" spans="1:9" s="188" customFormat="1" x14ac:dyDescent="0.2">
      <c r="A106" s="366"/>
      <c r="B106" s="366"/>
      <c r="C106" s="369"/>
      <c r="D106" s="370" t="s">
        <v>136</v>
      </c>
      <c r="E106" s="364" t="s">
        <v>180</v>
      </c>
      <c r="F106" s="372">
        <v>2340.52</v>
      </c>
      <c r="H106" s="187"/>
      <c r="I106" s="187"/>
    </row>
    <row r="107" spans="1:9" s="188" customFormat="1" x14ac:dyDescent="0.2">
      <c r="A107" s="366"/>
      <c r="B107" s="366"/>
      <c r="C107" s="369"/>
      <c r="D107" s="370" t="s">
        <v>141</v>
      </c>
      <c r="E107" s="364" t="s">
        <v>180</v>
      </c>
      <c r="F107" s="372">
        <v>582</v>
      </c>
      <c r="H107" s="187"/>
      <c r="I107" s="187"/>
    </row>
    <row r="108" spans="1:9" s="188" customFormat="1" ht="33.75" x14ac:dyDescent="0.2">
      <c r="A108" s="366"/>
      <c r="B108" s="366"/>
      <c r="C108" s="369"/>
      <c r="D108" s="370" t="s">
        <v>148</v>
      </c>
      <c r="E108" s="364" t="s">
        <v>286</v>
      </c>
      <c r="F108" s="372">
        <v>5330.55</v>
      </c>
      <c r="H108" s="187"/>
      <c r="I108" s="187"/>
    </row>
    <row r="109" spans="1:9" s="188" customFormat="1" x14ac:dyDescent="0.2">
      <c r="A109" s="366"/>
      <c r="B109" s="366"/>
      <c r="C109" s="369"/>
      <c r="D109" s="370" t="s">
        <v>133</v>
      </c>
      <c r="E109" s="364" t="s">
        <v>287</v>
      </c>
      <c r="F109" s="372">
        <v>2150</v>
      </c>
      <c r="H109" s="187"/>
      <c r="I109" s="187"/>
    </row>
    <row r="110" spans="1:9" s="188" customFormat="1" x14ac:dyDescent="0.2">
      <c r="A110" s="366"/>
      <c r="B110" s="366"/>
      <c r="C110" s="369"/>
      <c r="D110" s="370" t="s">
        <v>138</v>
      </c>
      <c r="E110" s="364" t="s">
        <v>182</v>
      </c>
      <c r="F110" s="372">
        <v>3000</v>
      </c>
      <c r="H110" s="187"/>
      <c r="I110" s="187"/>
    </row>
    <row r="111" spans="1:9" s="188" customFormat="1" x14ac:dyDescent="0.2">
      <c r="A111" s="366"/>
      <c r="B111" s="366"/>
      <c r="C111" s="369"/>
      <c r="D111" s="370" t="s">
        <v>139</v>
      </c>
      <c r="E111" s="364" t="s">
        <v>179</v>
      </c>
      <c r="F111" s="372">
        <v>7000</v>
      </c>
      <c r="H111" s="187"/>
      <c r="I111" s="187"/>
    </row>
    <row r="112" spans="1:9" s="188" customFormat="1" x14ac:dyDescent="0.2">
      <c r="A112" s="366"/>
      <c r="B112" s="366"/>
      <c r="C112" s="369"/>
      <c r="D112" s="370" t="s">
        <v>140</v>
      </c>
      <c r="E112" s="364" t="s">
        <v>183</v>
      </c>
      <c r="F112" s="372">
        <v>3160.73</v>
      </c>
      <c r="H112" s="187"/>
      <c r="I112" s="187"/>
    </row>
    <row r="113" spans="1:9" s="188" customFormat="1" x14ac:dyDescent="0.2">
      <c r="A113" s="366"/>
      <c r="B113" s="366"/>
      <c r="C113" s="369"/>
      <c r="D113" s="370" t="s">
        <v>143</v>
      </c>
      <c r="E113" s="364" t="s">
        <v>180</v>
      </c>
      <c r="F113" s="372">
        <v>1000</v>
      </c>
      <c r="H113" s="187"/>
      <c r="I113" s="187"/>
    </row>
    <row r="114" spans="1:9" s="188" customFormat="1" x14ac:dyDescent="0.2">
      <c r="A114" s="366"/>
      <c r="B114" s="366"/>
      <c r="C114" s="369"/>
      <c r="D114" s="370" t="s">
        <v>134</v>
      </c>
      <c r="E114" s="364" t="s">
        <v>180</v>
      </c>
      <c r="F114" s="372">
        <v>3500</v>
      </c>
      <c r="H114" s="187"/>
      <c r="I114" s="187"/>
    </row>
    <row r="115" spans="1:9" s="188" customFormat="1" ht="33.75" x14ac:dyDescent="0.2">
      <c r="A115" s="366"/>
      <c r="B115" s="366"/>
      <c r="C115" s="369"/>
      <c r="D115" s="370" t="s">
        <v>149</v>
      </c>
      <c r="E115" s="364" t="s">
        <v>288</v>
      </c>
      <c r="F115" s="372">
        <v>9400</v>
      </c>
      <c r="H115" s="187"/>
      <c r="I115" s="187"/>
    </row>
    <row r="116" spans="1:9" s="188" customFormat="1" x14ac:dyDescent="0.2">
      <c r="A116" s="366"/>
      <c r="B116" s="366"/>
      <c r="C116" s="367" t="s">
        <v>161</v>
      </c>
      <c r="D116" s="367"/>
      <c r="E116" s="354" t="s">
        <v>43</v>
      </c>
      <c r="F116" s="368">
        <f>SUM(F117:F124)</f>
        <v>13600</v>
      </c>
      <c r="H116" s="187"/>
      <c r="I116" s="187"/>
    </row>
    <row r="117" spans="1:9" s="188" customFormat="1" x14ac:dyDescent="0.2">
      <c r="A117" s="366"/>
      <c r="B117" s="366"/>
      <c r="C117" s="369"/>
      <c r="D117" s="370" t="s">
        <v>146</v>
      </c>
      <c r="E117" s="364" t="s">
        <v>184</v>
      </c>
      <c r="F117" s="372">
        <v>2500</v>
      </c>
      <c r="H117" s="187"/>
      <c r="I117" s="187"/>
    </row>
    <row r="118" spans="1:9" s="188" customFormat="1" x14ac:dyDescent="0.2">
      <c r="A118" s="366"/>
      <c r="B118" s="366"/>
      <c r="C118" s="369"/>
      <c r="D118" s="370" t="s">
        <v>129</v>
      </c>
      <c r="E118" s="364" t="s">
        <v>289</v>
      </c>
      <c r="F118" s="372">
        <v>1600</v>
      </c>
      <c r="H118" s="187"/>
      <c r="I118" s="187"/>
    </row>
    <row r="119" spans="1:9" s="188" customFormat="1" x14ac:dyDescent="0.2">
      <c r="A119" s="366"/>
      <c r="B119" s="366"/>
      <c r="C119" s="369"/>
      <c r="D119" s="370" t="s">
        <v>135</v>
      </c>
      <c r="E119" s="364" t="s">
        <v>179</v>
      </c>
      <c r="F119" s="372">
        <v>800</v>
      </c>
      <c r="H119" s="187"/>
      <c r="I119" s="187"/>
    </row>
    <row r="120" spans="1:9" s="188" customFormat="1" x14ac:dyDescent="0.2">
      <c r="A120" s="366"/>
      <c r="B120" s="366"/>
      <c r="C120" s="369"/>
      <c r="D120" s="370" t="s">
        <v>136</v>
      </c>
      <c r="E120" s="364" t="s">
        <v>180</v>
      </c>
      <c r="F120" s="372">
        <v>3200</v>
      </c>
      <c r="H120" s="187"/>
      <c r="I120" s="187"/>
    </row>
    <row r="121" spans="1:9" s="188" customFormat="1" x14ac:dyDescent="0.2">
      <c r="A121" s="366"/>
      <c r="B121" s="366"/>
      <c r="C121" s="369"/>
      <c r="D121" s="370" t="s">
        <v>140</v>
      </c>
      <c r="E121" s="364" t="s">
        <v>183</v>
      </c>
      <c r="F121" s="372">
        <v>1400</v>
      </c>
      <c r="H121" s="187"/>
      <c r="I121" s="187"/>
    </row>
    <row r="122" spans="1:9" s="188" customFormat="1" x14ac:dyDescent="0.2">
      <c r="A122" s="366"/>
      <c r="B122" s="366"/>
      <c r="C122" s="369"/>
      <c r="D122" s="370" t="s">
        <v>143</v>
      </c>
      <c r="E122" s="364" t="s">
        <v>203</v>
      </c>
      <c r="F122" s="372">
        <v>1000</v>
      </c>
      <c r="H122" s="187"/>
      <c r="I122" s="187"/>
    </row>
    <row r="123" spans="1:9" s="188" customFormat="1" x14ac:dyDescent="0.2">
      <c r="A123" s="366"/>
      <c r="B123" s="366"/>
      <c r="C123" s="369"/>
      <c r="D123" s="370" t="s">
        <v>134</v>
      </c>
      <c r="E123" s="364" t="s">
        <v>180</v>
      </c>
      <c r="F123" s="372">
        <v>1000</v>
      </c>
      <c r="H123" s="187"/>
      <c r="I123" s="187"/>
    </row>
    <row r="124" spans="1:9" s="188" customFormat="1" ht="33.75" x14ac:dyDescent="0.2">
      <c r="A124" s="366"/>
      <c r="B124" s="366"/>
      <c r="C124" s="369"/>
      <c r="D124" s="370" t="s">
        <v>149</v>
      </c>
      <c r="E124" s="364" t="s">
        <v>290</v>
      </c>
      <c r="F124" s="372">
        <v>2100</v>
      </c>
      <c r="H124" s="187"/>
      <c r="I124" s="187"/>
    </row>
    <row r="125" spans="1:9" s="188" customFormat="1" x14ac:dyDescent="0.2">
      <c r="A125" s="511" t="s">
        <v>185</v>
      </c>
      <c r="B125" s="511"/>
      <c r="C125" s="511"/>
      <c r="D125" s="511"/>
      <c r="E125" s="512" t="s">
        <v>186</v>
      </c>
      <c r="F125" s="513">
        <f>F126</f>
        <v>46692.239999999991</v>
      </c>
      <c r="H125" s="187"/>
      <c r="I125" s="187"/>
    </row>
    <row r="126" spans="1:9" s="188" customFormat="1" ht="15.75" x14ac:dyDescent="0.2">
      <c r="A126" s="365"/>
      <c r="B126" s="503" t="s">
        <v>187</v>
      </c>
      <c r="C126" s="504"/>
      <c r="D126" s="504"/>
      <c r="E126" s="505" t="s">
        <v>93</v>
      </c>
      <c r="F126" s="506">
        <f>F140+F127</f>
        <v>46692.239999999991</v>
      </c>
      <c r="H126" s="187"/>
      <c r="I126" s="187"/>
    </row>
    <row r="127" spans="1:9" s="188" customFormat="1" x14ac:dyDescent="0.2">
      <c r="A127" s="376"/>
      <c r="B127" s="376"/>
      <c r="C127" s="367" t="s">
        <v>160</v>
      </c>
      <c r="D127" s="367"/>
      <c r="E127" s="354" t="s">
        <v>41</v>
      </c>
      <c r="F127" s="368">
        <f>SUM(F128:F139)</f>
        <v>42092.239999999991</v>
      </c>
      <c r="H127" s="187"/>
      <c r="I127" s="187"/>
    </row>
    <row r="128" spans="1:9" s="188" customFormat="1" ht="22.5" x14ac:dyDescent="0.2">
      <c r="A128" s="366"/>
      <c r="B128" s="366"/>
      <c r="C128" s="369"/>
      <c r="D128" s="370" t="s">
        <v>129</v>
      </c>
      <c r="E128" s="364" t="s">
        <v>291</v>
      </c>
      <c r="F128" s="372">
        <v>12870.29</v>
      </c>
      <c r="H128" s="187"/>
      <c r="I128" s="187"/>
    </row>
    <row r="129" spans="1:9" s="188" customFormat="1" x14ac:dyDescent="0.2">
      <c r="A129" s="366"/>
      <c r="B129" s="366"/>
      <c r="C129" s="369"/>
      <c r="D129" s="370" t="s">
        <v>130</v>
      </c>
      <c r="E129" s="364" t="s">
        <v>150</v>
      </c>
      <c r="F129" s="372">
        <v>1000</v>
      </c>
      <c r="H129" s="187"/>
      <c r="I129" s="187"/>
    </row>
    <row r="130" spans="1:9" s="188" customFormat="1" x14ac:dyDescent="0.2">
      <c r="A130" s="366"/>
      <c r="B130" s="366"/>
      <c r="C130" s="369"/>
      <c r="D130" s="370" t="s">
        <v>135</v>
      </c>
      <c r="E130" s="364" t="s">
        <v>188</v>
      </c>
      <c r="F130" s="372">
        <v>2500</v>
      </c>
      <c r="H130" s="187"/>
      <c r="I130" s="187"/>
    </row>
    <row r="131" spans="1:9" s="188" customFormat="1" ht="22.5" x14ac:dyDescent="0.2">
      <c r="A131" s="366"/>
      <c r="B131" s="366"/>
      <c r="C131" s="369"/>
      <c r="D131" s="370" t="s">
        <v>144</v>
      </c>
      <c r="E131" s="364" t="s">
        <v>292</v>
      </c>
      <c r="F131" s="372">
        <v>2300</v>
      </c>
      <c r="H131" s="187"/>
      <c r="I131" s="187"/>
    </row>
    <row r="132" spans="1:9" s="188" customFormat="1" x14ac:dyDescent="0.2">
      <c r="A132" s="366"/>
      <c r="B132" s="366"/>
      <c r="C132" s="369"/>
      <c r="D132" s="370" t="s">
        <v>131</v>
      </c>
      <c r="E132" s="364" t="s">
        <v>150</v>
      </c>
      <c r="F132" s="372">
        <v>3900</v>
      </c>
      <c r="H132" s="187"/>
      <c r="I132" s="187"/>
    </row>
    <row r="133" spans="1:9" s="188" customFormat="1" ht="22.5" x14ac:dyDescent="0.2">
      <c r="A133" s="366"/>
      <c r="B133" s="366"/>
      <c r="C133" s="369"/>
      <c r="D133" s="370" t="s">
        <v>136</v>
      </c>
      <c r="E133" s="364" t="s">
        <v>189</v>
      </c>
      <c r="F133" s="372">
        <v>2100</v>
      </c>
      <c r="H133" s="187"/>
      <c r="I133" s="187"/>
    </row>
    <row r="134" spans="1:9" s="188" customFormat="1" x14ac:dyDescent="0.2">
      <c r="A134" s="366"/>
      <c r="B134" s="366"/>
      <c r="C134" s="369"/>
      <c r="D134" s="370" t="s">
        <v>133</v>
      </c>
      <c r="E134" s="364" t="s">
        <v>220</v>
      </c>
      <c r="F134" s="372">
        <v>1000.05</v>
      </c>
      <c r="H134" s="187"/>
      <c r="I134" s="187"/>
    </row>
    <row r="135" spans="1:9" s="188" customFormat="1" ht="22.5" x14ac:dyDescent="0.2">
      <c r="A135" s="366"/>
      <c r="B135" s="366"/>
      <c r="C135" s="369"/>
      <c r="D135" s="370" t="s">
        <v>138</v>
      </c>
      <c r="E135" s="364" t="s">
        <v>293</v>
      </c>
      <c r="F135" s="372">
        <v>4703</v>
      </c>
      <c r="H135" s="187"/>
      <c r="I135" s="187"/>
    </row>
    <row r="136" spans="1:9" s="188" customFormat="1" x14ac:dyDescent="0.2">
      <c r="A136" s="366"/>
      <c r="B136" s="366"/>
      <c r="C136" s="369"/>
      <c r="D136" s="370" t="s">
        <v>139</v>
      </c>
      <c r="E136" s="364" t="s">
        <v>190</v>
      </c>
      <c r="F136" s="372">
        <v>5500</v>
      </c>
      <c r="H136" s="187"/>
      <c r="I136" s="187"/>
    </row>
    <row r="137" spans="1:9" s="188" customFormat="1" x14ac:dyDescent="0.2">
      <c r="A137" s="366"/>
      <c r="B137" s="366"/>
      <c r="C137" s="369"/>
      <c r="D137" s="370" t="s">
        <v>140</v>
      </c>
      <c r="E137" s="364" t="s">
        <v>191</v>
      </c>
      <c r="F137" s="372">
        <v>2000</v>
      </c>
      <c r="H137" s="187"/>
      <c r="I137" s="187"/>
    </row>
    <row r="138" spans="1:9" s="188" customFormat="1" x14ac:dyDescent="0.2">
      <c r="A138" s="366"/>
      <c r="B138" s="366"/>
      <c r="C138" s="369"/>
      <c r="D138" s="370" t="s">
        <v>143</v>
      </c>
      <c r="E138" s="364" t="s">
        <v>230</v>
      </c>
      <c r="F138" s="372">
        <v>2802.63</v>
      </c>
      <c r="H138" s="187"/>
      <c r="I138" s="187"/>
    </row>
    <row r="139" spans="1:9" s="188" customFormat="1" x14ac:dyDescent="0.2">
      <c r="A139" s="366"/>
      <c r="B139" s="366"/>
      <c r="C139" s="369"/>
      <c r="D139" s="370" t="s">
        <v>134</v>
      </c>
      <c r="E139" s="379" t="s">
        <v>294</v>
      </c>
      <c r="F139" s="372">
        <v>1416.27</v>
      </c>
      <c r="H139" s="187"/>
      <c r="I139" s="187"/>
    </row>
    <row r="140" spans="1:9" s="188" customFormat="1" x14ac:dyDescent="0.2">
      <c r="A140" s="366"/>
      <c r="B140" s="366"/>
      <c r="C140" s="367" t="s">
        <v>161</v>
      </c>
      <c r="D140" s="367"/>
      <c r="E140" s="354" t="s">
        <v>43</v>
      </c>
      <c r="F140" s="368">
        <f>SUM(F141:F144)</f>
        <v>4600</v>
      </c>
      <c r="H140" s="187"/>
      <c r="I140" s="187"/>
    </row>
    <row r="141" spans="1:9" s="188" customFormat="1" x14ac:dyDescent="0.2">
      <c r="A141" s="366"/>
      <c r="B141" s="366"/>
      <c r="C141" s="369"/>
      <c r="D141" s="370" t="s">
        <v>130</v>
      </c>
      <c r="E141" s="364" t="s">
        <v>150</v>
      </c>
      <c r="F141" s="372">
        <v>500</v>
      </c>
      <c r="H141" s="187"/>
      <c r="I141" s="187"/>
    </row>
    <row r="142" spans="1:9" s="188" customFormat="1" x14ac:dyDescent="0.2">
      <c r="A142" s="366"/>
      <c r="B142" s="366"/>
      <c r="C142" s="369"/>
      <c r="D142" s="370" t="s">
        <v>140</v>
      </c>
      <c r="E142" s="364" t="s">
        <v>191</v>
      </c>
      <c r="F142" s="372">
        <v>1600</v>
      </c>
      <c r="H142" s="187"/>
      <c r="I142" s="187"/>
    </row>
    <row r="143" spans="1:9" s="188" customFormat="1" x14ac:dyDescent="0.2">
      <c r="A143" s="366"/>
      <c r="B143" s="366"/>
      <c r="C143" s="369"/>
      <c r="D143" s="370" t="s">
        <v>135</v>
      </c>
      <c r="E143" s="364" t="s">
        <v>295</v>
      </c>
      <c r="F143" s="372">
        <v>500</v>
      </c>
      <c r="H143" s="187"/>
      <c r="I143" s="187"/>
    </row>
    <row r="144" spans="1:9" s="188" customFormat="1" x14ac:dyDescent="0.2">
      <c r="A144" s="366"/>
      <c r="B144" s="366"/>
      <c r="C144" s="369"/>
      <c r="D144" s="370" t="s">
        <v>139</v>
      </c>
      <c r="E144" s="364" t="s">
        <v>190</v>
      </c>
      <c r="F144" s="372">
        <v>2000</v>
      </c>
      <c r="H144" s="187"/>
      <c r="I144" s="187"/>
    </row>
    <row r="145" spans="1:6" s="188" customFormat="1" ht="20.25" customHeight="1" x14ac:dyDescent="0.2">
      <c r="A145" s="518"/>
      <c r="B145" s="514"/>
      <c r="C145" s="514"/>
      <c r="D145" s="515"/>
      <c r="E145" s="516" t="s">
        <v>151</v>
      </c>
      <c r="F145" s="517">
        <f>F125+F52+F42+F38+F30+F15+F8</f>
        <v>253121.45</v>
      </c>
    </row>
    <row r="146" spans="1:6" s="188" customFormat="1" ht="9" customHeight="1" x14ac:dyDescent="0.2">
      <c r="A146" s="757" t="s">
        <v>23</v>
      </c>
      <c r="B146" s="758"/>
      <c r="C146" s="758"/>
      <c r="D146" s="758"/>
      <c r="E146" s="759"/>
      <c r="F146" s="524"/>
    </row>
    <row r="147" spans="1:6" s="188" customFormat="1" x14ac:dyDescent="0.2">
      <c r="A147" s="521"/>
      <c r="B147" s="244"/>
      <c r="C147" s="244"/>
      <c r="D147" s="244"/>
      <c r="E147" s="522" t="s">
        <v>365</v>
      </c>
      <c r="F147" s="525">
        <f>F145-F148</f>
        <v>239121.45</v>
      </c>
    </row>
    <row r="148" spans="1:6" s="188" customFormat="1" x14ac:dyDescent="0.2">
      <c r="A148" s="519"/>
      <c r="B148" s="520"/>
      <c r="C148" s="520"/>
      <c r="D148" s="520"/>
      <c r="E148" s="523" t="s">
        <v>366</v>
      </c>
      <c r="F148" s="526">
        <f>F12</f>
        <v>14000</v>
      </c>
    </row>
    <row r="149" spans="1:6" s="188" customFormat="1" x14ac:dyDescent="0.2">
      <c r="A149" s="187"/>
      <c r="B149" s="187"/>
      <c r="C149" s="187"/>
      <c r="D149" s="187"/>
      <c r="E149" s="187"/>
      <c r="F149" s="187"/>
    </row>
    <row r="150" spans="1:6" s="188" customFormat="1" x14ac:dyDescent="0.2">
      <c r="A150" s="187"/>
      <c r="B150" s="187"/>
      <c r="C150" s="187"/>
      <c r="D150" s="187"/>
      <c r="E150" s="187"/>
      <c r="F150" s="187"/>
    </row>
  </sheetData>
  <sheetProtection selectLockedCells="1" selectUnlockedCells="1"/>
  <mergeCells count="9">
    <mergeCell ref="E1:F1"/>
    <mergeCell ref="E2:F2"/>
    <mergeCell ref="E3:F3"/>
    <mergeCell ref="E4:F4"/>
    <mergeCell ref="A146:E146"/>
    <mergeCell ref="A9:A14"/>
    <mergeCell ref="B10:B14"/>
    <mergeCell ref="C50:C51"/>
    <mergeCell ref="C78:C83"/>
  </mergeCells>
  <pageMargins left="0.9055118110236221" right="0" top="0.74803149606299213" bottom="0.59055118110236227" header="0.31496062992125984" footer="0.31496062992125984"/>
  <pageSetup paperSize="9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workbookViewId="0">
      <selection activeCell="G69" sqref="G69"/>
    </sheetView>
  </sheetViews>
  <sheetFormatPr defaultRowHeight="12.75" x14ac:dyDescent="0.2"/>
  <cols>
    <col min="1" max="1" width="6.7109375" style="187" customWidth="1"/>
    <col min="2" max="2" width="41.42578125" style="187" customWidth="1"/>
    <col min="3" max="3" width="14.85546875" style="187" customWidth="1"/>
    <col min="4" max="4" width="21.42578125" style="187" customWidth="1"/>
    <col min="5" max="256" width="9.140625" style="187"/>
    <col min="257" max="257" width="6.7109375" style="187" customWidth="1"/>
    <col min="258" max="258" width="34.140625" style="187" customWidth="1"/>
    <col min="259" max="259" width="19" style="187" customWidth="1"/>
    <col min="260" max="260" width="27.85546875" style="187" customWidth="1"/>
    <col min="261" max="512" width="9.140625" style="187"/>
    <col min="513" max="513" width="6.7109375" style="187" customWidth="1"/>
    <col min="514" max="514" width="34.140625" style="187" customWidth="1"/>
    <col min="515" max="515" width="19" style="187" customWidth="1"/>
    <col min="516" max="516" width="27.85546875" style="187" customWidth="1"/>
    <col min="517" max="768" width="9.140625" style="187"/>
    <col min="769" max="769" width="6.7109375" style="187" customWidth="1"/>
    <col min="770" max="770" width="34.140625" style="187" customWidth="1"/>
    <col min="771" max="771" width="19" style="187" customWidth="1"/>
    <col min="772" max="772" width="27.85546875" style="187" customWidth="1"/>
    <col min="773" max="1024" width="9.140625" style="187"/>
    <col min="1025" max="1025" width="6.7109375" style="187" customWidth="1"/>
    <col min="1026" max="1026" width="34.140625" style="187" customWidth="1"/>
    <col min="1027" max="1027" width="19" style="187" customWidth="1"/>
    <col min="1028" max="1028" width="27.85546875" style="187" customWidth="1"/>
    <col min="1029" max="1280" width="9.140625" style="187"/>
    <col min="1281" max="1281" width="6.7109375" style="187" customWidth="1"/>
    <col min="1282" max="1282" width="34.140625" style="187" customWidth="1"/>
    <col min="1283" max="1283" width="19" style="187" customWidth="1"/>
    <col min="1284" max="1284" width="27.85546875" style="187" customWidth="1"/>
    <col min="1285" max="1536" width="9.140625" style="187"/>
    <col min="1537" max="1537" width="6.7109375" style="187" customWidth="1"/>
    <col min="1538" max="1538" width="34.140625" style="187" customWidth="1"/>
    <col min="1539" max="1539" width="19" style="187" customWidth="1"/>
    <col min="1540" max="1540" width="27.85546875" style="187" customWidth="1"/>
    <col min="1541" max="1792" width="9.140625" style="187"/>
    <col min="1793" max="1793" width="6.7109375" style="187" customWidth="1"/>
    <col min="1794" max="1794" width="34.140625" style="187" customWidth="1"/>
    <col min="1795" max="1795" width="19" style="187" customWidth="1"/>
    <col min="1796" max="1796" width="27.85546875" style="187" customWidth="1"/>
    <col min="1797" max="2048" width="9.140625" style="187"/>
    <col min="2049" max="2049" width="6.7109375" style="187" customWidth="1"/>
    <col min="2050" max="2050" width="34.140625" style="187" customWidth="1"/>
    <col min="2051" max="2051" width="19" style="187" customWidth="1"/>
    <col min="2052" max="2052" width="27.85546875" style="187" customWidth="1"/>
    <col min="2053" max="2304" width="9.140625" style="187"/>
    <col min="2305" max="2305" width="6.7109375" style="187" customWidth="1"/>
    <col min="2306" max="2306" width="34.140625" style="187" customWidth="1"/>
    <col min="2307" max="2307" width="19" style="187" customWidth="1"/>
    <col min="2308" max="2308" width="27.85546875" style="187" customWidth="1"/>
    <col min="2309" max="2560" width="9.140625" style="187"/>
    <col min="2561" max="2561" width="6.7109375" style="187" customWidth="1"/>
    <col min="2562" max="2562" width="34.140625" style="187" customWidth="1"/>
    <col min="2563" max="2563" width="19" style="187" customWidth="1"/>
    <col min="2564" max="2564" width="27.85546875" style="187" customWidth="1"/>
    <col min="2565" max="2816" width="9.140625" style="187"/>
    <col min="2817" max="2817" width="6.7109375" style="187" customWidth="1"/>
    <col min="2818" max="2818" width="34.140625" style="187" customWidth="1"/>
    <col min="2819" max="2819" width="19" style="187" customWidth="1"/>
    <col min="2820" max="2820" width="27.85546875" style="187" customWidth="1"/>
    <col min="2821" max="3072" width="9.140625" style="187"/>
    <col min="3073" max="3073" width="6.7109375" style="187" customWidth="1"/>
    <col min="3074" max="3074" width="34.140625" style="187" customWidth="1"/>
    <col min="3075" max="3075" width="19" style="187" customWidth="1"/>
    <col min="3076" max="3076" width="27.85546875" style="187" customWidth="1"/>
    <col min="3077" max="3328" width="9.140625" style="187"/>
    <col min="3329" max="3329" width="6.7109375" style="187" customWidth="1"/>
    <col min="3330" max="3330" width="34.140625" style="187" customWidth="1"/>
    <col min="3331" max="3331" width="19" style="187" customWidth="1"/>
    <col min="3332" max="3332" width="27.85546875" style="187" customWidth="1"/>
    <col min="3333" max="3584" width="9.140625" style="187"/>
    <col min="3585" max="3585" width="6.7109375" style="187" customWidth="1"/>
    <col min="3586" max="3586" width="34.140625" style="187" customWidth="1"/>
    <col min="3587" max="3587" width="19" style="187" customWidth="1"/>
    <col min="3588" max="3588" width="27.85546875" style="187" customWidth="1"/>
    <col min="3589" max="3840" width="9.140625" style="187"/>
    <col min="3841" max="3841" width="6.7109375" style="187" customWidth="1"/>
    <col min="3842" max="3842" width="34.140625" style="187" customWidth="1"/>
    <col min="3843" max="3843" width="19" style="187" customWidth="1"/>
    <col min="3844" max="3844" width="27.85546875" style="187" customWidth="1"/>
    <col min="3845" max="4096" width="9.140625" style="187"/>
    <col min="4097" max="4097" width="6.7109375" style="187" customWidth="1"/>
    <col min="4098" max="4098" width="34.140625" style="187" customWidth="1"/>
    <col min="4099" max="4099" width="19" style="187" customWidth="1"/>
    <col min="4100" max="4100" width="27.85546875" style="187" customWidth="1"/>
    <col min="4101" max="4352" width="9.140625" style="187"/>
    <col min="4353" max="4353" width="6.7109375" style="187" customWidth="1"/>
    <col min="4354" max="4354" width="34.140625" style="187" customWidth="1"/>
    <col min="4355" max="4355" width="19" style="187" customWidth="1"/>
    <col min="4356" max="4356" width="27.85546875" style="187" customWidth="1"/>
    <col min="4357" max="4608" width="9.140625" style="187"/>
    <col min="4609" max="4609" width="6.7109375" style="187" customWidth="1"/>
    <col min="4610" max="4610" width="34.140625" style="187" customWidth="1"/>
    <col min="4611" max="4611" width="19" style="187" customWidth="1"/>
    <col min="4612" max="4612" width="27.85546875" style="187" customWidth="1"/>
    <col min="4613" max="4864" width="9.140625" style="187"/>
    <col min="4865" max="4865" width="6.7109375" style="187" customWidth="1"/>
    <col min="4866" max="4866" width="34.140625" style="187" customWidth="1"/>
    <col min="4867" max="4867" width="19" style="187" customWidth="1"/>
    <col min="4868" max="4868" width="27.85546875" style="187" customWidth="1"/>
    <col min="4869" max="5120" width="9.140625" style="187"/>
    <col min="5121" max="5121" width="6.7109375" style="187" customWidth="1"/>
    <col min="5122" max="5122" width="34.140625" style="187" customWidth="1"/>
    <col min="5123" max="5123" width="19" style="187" customWidth="1"/>
    <col min="5124" max="5124" width="27.85546875" style="187" customWidth="1"/>
    <col min="5125" max="5376" width="9.140625" style="187"/>
    <col min="5377" max="5377" width="6.7109375" style="187" customWidth="1"/>
    <col min="5378" max="5378" width="34.140625" style="187" customWidth="1"/>
    <col min="5379" max="5379" width="19" style="187" customWidth="1"/>
    <col min="5380" max="5380" width="27.85546875" style="187" customWidth="1"/>
    <col min="5381" max="5632" width="9.140625" style="187"/>
    <col min="5633" max="5633" width="6.7109375" style="187" customWidth="1"/>
    <col min="5634" max="5634" width="34.140625" style="187" customWidth="1"/>
    <col min="5635" max="5635" width="19" style="187" customWidth="1"/>
    <col min="5636" max="5636" width="27.85546875" style="187" customWidth="1"/>
    <col min="5637" max="5888" width="9.140625" style="187"/>
    <col min="5889" max="5889" width="6.7109375" style="187" customWidth="1"/>
    <col min="5890" max="5890" width="34.140625" style="187" customWidth="1"/>
    <col min="5891" max="5891" width="19" style="187" customWidth="1"/>
    <col min="5892" max="5892" width="27.85546875" style="187" customWidth="1"/>
    <col min="5893" max="6144" width="9.140625" style="187"/>
    <col min="6145" max="6145" width="6.7109375" style="187" customWidth="1"/>
    <col min="6146" max="6146" width="34.140625" style="187" customWidth="1"/>
    <col min="6147" max="6147" width="19" style="187" customWidth="1"/>
    <col min="6148" max="6148" width="27.85546875" style="187" customWidth="1"/>
    <col min="6149" max="6400" width="9.140625" style="187"/>
    <col min="6401" max="6401" width="6.7109375" style="187" customWidth="1"/>
    <col min="6402" max="6402" width="34.140625" style="187" customWidth="1"/>
    <col min="6403" max="6403" width="19" style="187" customWidth="1"/>
    <col min="6404" max="6404" width="27.85546875" style="187" customWidth="1"/>
    <col min="6405" max="6656" width="9.140625" style="187"/>
    <col min="6657" max="6657" width="6.7109375" style="187" customWidth="1"/>
    <col min="6658" max="6658" width="34.140625" style="187" customWidth="1"/>
    <col min="6659" max="6659" width="19" style="187" customWidth="1"/>
    <col min="6660" max="6660" width="27.85546875" style="187" customWidth="1"/>
    <col min="6661" max="6912" width="9.140625" style="187"/>
    <col min="6913" max="6913" width="6.7109375" style="187" customWidth="1"/>
    <col min="6914" max="6914" width="34.140625" style="187" customWidth="1"/>
    <col min="6915" max="6915" width="19" style="187" customWidth="1"/>
    <col min="6916" max="6916" width="27.85546875" style="187" customWidth="1"/>
    <col min="6917" max="7168" width="9.140625" style="187"/>
    <col min="7169" max="7169" width="6.7109375" style="187" customWidth="1"/>
    <col min="7170" max="7170" width="34.140625" style="187" customWidth="1"/>
    <col min="7171" max="7171" width="19" style="187" customWidth="1"/>
    <col min="7172" max="7172" width="27.85546875" style="187" customWidth="1"/>
    <col min="7173" max="7424" width="9.140625" style="187"/>
    <col min="7425" max="7425" width="6.7109375" style="187" customWidth="1"/>
    <col min="7426" max="7426" width="34.140625" style="187" customWidth="1"/>
    <col min="7427" max="7427" width="19" style="187" customWidth="1"/>
    <col min="7428" max="7428" width="27.85546875" style="187" customWidth="1"/>
    <col min="7429" max="7680" width="9.140625" style="187"/>
    <col min="7681" max="7681" width="6.7109375" style="187" customWidth="1"/>
    <col min="7682" max="7682" width="34.140625" style="187" customWidth="1"/>
    <col min="7683" max="7683" width="19" style="187" customWidth="1"/>
    <col min="7684" max="7684" width="27.85546875" style="187" customWidth="1"/>
    <col min="7685" max="7936" width="9.140625" style="187"/>
    <col min="7937" max="7937" width="6.7109375" style="187" customWidth="1"/>
    <col min="7938" max="7938" width="34.140625" style="187" customWidth="1"/>
    <col min="7939" max="7939" width="19" style="187" customWidth="1"/>
    <col min="7940" max="7940" width="27.85546875" style="187" customWidth="1"/>
    <col min="7941" max="8192" width="9.140625" style="187"/>
    <col min="8193" max="8193" width="6.7109375" style="187" customWidth="1"/>
    <col min="8194" max="8194" width="34.140625" style="187" customWidth="1"/>
    <col min="8195" max="8195" width="19" style="187" customWidth="1"/>
    <col min="8196" max="8196" width="27.85546875" style="187" customWidth="1"/>
    <col min="8197" max="8448" width="9.140625" style="187"/>
    <col min="8449" max="8449" width="6.7109375" style="187" customWidth="1"/>
    <col min="8450" max="8450" width="34.140625" style="187" customWidth="1"/>
    <col min="8451" max="8451" width="19" style="187" customWidth="1"/>
    <col min="8452" max="8452" width="27.85546875" style="187" customWidth="1"/>
    <col min="8453" max="8704" width="9.140625" style="187"/>
    <col min="8705" max="8705" width="6.7109375" style="187" customWidth="1"/>
    <col min="8706" max="8706" width="34.140625" style="187" customWidth="1"/>
    <col min="8707" max="8707" width="19" style="187" customWidth="1"/>
    <col min="8708" max="8708" width="27.85546875" style="187" customWidth="1"/>
    <col min="8709" max="8960" width="9.140625" style="187"/>
    <col min="8961" max="8961" width="6.7109375" style="187" customWidth="1"/>
    <col min="8962" max="8962" width="34.140625" style="187" customWidth="1"/>
    <col min="8963" max="8963" width="19" style="187" customWidth="1"/>
    <col min="8964" max="8964" width="27.85546875" style="187" customWidth="1"/>
    <col min="8965" max="9216" width="9.140625" style="187"/>
    <col min="9217" max="9217" width="6.7109375" style="187" customWidth="1"/>
    <col min="9218" max="9218" width="34.140625" style="187" customWidth="1"/>
    <col min="9219" max="9219" width="19" style="187" customWidth="1"/>
    <col min="9220" max="9220" width="27.85546875" style="187" customWidth="1"/>
    <col min="9221" max="9472" width="9.140625" style="187"/>
    <col min="9473" max="9473" width="6.7109375" style="187" customWidth="1"/>
    <col min="9474" max="9474" width="34.140625" style="187" customWidth="1"/>
    <col min="9475" max="9475" width="19" style="187" customWidth="1"/>
    <col min="9476" max="9476" width="27.85546875" style="187" customWidth="1"/>
    <col min="9477" max="9728" width="9.140625" style="187"/>
    <col min="9729" max="9729" width="6.7109375" style="187" customWidth="1"/>
    <col min="9730" max="9730" width="34.140625" style="187" customWidth="1"/>
    <col min="9731" max="9731" width="19" style="187" customWidth="1"/>
    <col min="9732" max="9732" width="27.85546875" style="187" customWidth="1"/>
    <col min="9733" max="9984" width="9.140625" style="187"/>
    <col min="9985" max="9985" width="6.7109375" style="187" customWidth="1"/>
    <col min="9986" max="9986" width="34.140625" style="187" customWidth="1"/>
    <col min="9987" max="9987" width="19" style="187" customWidth="1"/>
    <col min="9988" max="9988" width="27.85546875" style="187" customWidth="1"/>
    <col min="9989" max="10240" width="9.140625" style="187"/>
    <col min="10241" max="10241" width="6.7109375" style="187" customWidth="1"/>
    <col min="10242" max="10242" width="34.140625" style="187" customWidth="1"/>
    <col min="10243" max="10243" width="19" style="187" customWidth="1"/>
    <col min="10244" max="10244" width="27.85546875" style="187" customWidth="1"/>
    <col min="10245" max="10496" width="9.140625" style="187"/>
    <col min="10497" max="10497" width="6.7109375" style="187" customWidth="1"/>
    <col min="10498" max="10498" width="34.140625" style="187" customWidth="1"/>
    <col min="10499" max="10499" width="19" style="187" customWidth="1"/>
    <col min="10500" max="10500" width="27.85546875" style="187" customWidth="1"/>
    <col min="10501" max="10752" width="9.140625" style="187"/>
    <col min="10753" max="10753" width="6.7109375" style="187" customWidth="1"/>
    <col min="10754" max="10754" width="34.140625" style="187" customWidth="1"/>
    <col min="10755" max="10755" width="19" style="187" customWidth="1"/>
    <col min="10756" max="10756" width="27.85546875" style="187" customWidth="1"/>
    <col min="10757" max="11008" width="9.140625" style="187"/>
    <col min="11009" max="11009" width="6.7109375" style="187" customWidth="1"/>
    <col min="11010" max="11010" width="34.140625" style="187" customWidth="1"/>
    <col min="11011" max="11011" width="19" style="187" customWidth="1"/>
    <col min="11012" max="11012" width="27.85546875" style="187" customWidth="1"/>
    <col min="11013" max="11264" width="9.140625" style="187"/>
    <col min="11265" max="11265" width="6.7109375" style="187" customWidth="1"/>
    <col min="11266" max="11266" width="34.140625" style="187" customWidth="1"/>
    <col min="11267" max="11267" width="19" style="187" customWidth="1"/>
    <col min="11268" max="11268" width="27.85546875" style="187" customWidth="1"/>
    <col min="11269" max="11520" width="9.140625" style="187"/>
    <col min="11521" max="11521" width="6.7109375" style="187" customWidth="1"/>
    <col min="11522" max="11522" width="34.140625" style="187" customWidth="1"/>
    <col min="11523" max="11523" width="19" style="187" customWidth="1"/>
    <col min="11524" max="11524" width="27.85546875" style="187" customWidth="1"/>
    <col min="11525" max="11776" width="9.140625" style="187"/>
    <col min="11777" max="11777" width="6.7109375" style="187" customWidth="1"/>
    <col min="11778" max="11778" width="34.140625" style="187" customWidth="1"/>
    <col min="11779" max="11779" width="19" style="187" customWidth="1"/>
    <col min="11780" max="11780" width="27.85546875" style="187" customWidth="1"/>
    <col min="11781" max="12032" width="9.140625" style="187"/>
    <col min="12033" max="12033" width="6.7109375" style="187" customWidth="1"/>
    <col min="12034" max="12034" width="34.140625" style="187" customWidth="1"/>
    <col min="12035" max="12035" width="19" style="187" customWidth="1"/>
    <col min="12036" max="12036" width="27.85546875" style="187" customWidth="1"/>
    <col min="12037" max="12288" width="9.140625" style="187"/>
    <col min="12289" max="12289" width="6.7109375" style="187" customWidth="1"/>
    <col min="12290" max="12290" width="34.140625" style="187" customWidth="1"/>
    <col min="12291" max="12291" width="19" style="187" customWidth="1"/>
    <col min="12292" max="12292" width="27.85546875" style="187" customWidth="1"/>
    <col min="12293" max="12544" width="9.140625" style="187"/>
    <col min="12545" max="12545" width="6.7109375" style="187" customWidth="1"/>
    <col min="12546" max="12546" width="34.140625" style="187" customWidth="1"/>
    <col min="12547" max="12547" width="19" style="187" customWidth="1"/>
    <col min="12548" max="12548" width="27.85546875" style="187" customWidth="1"/>
    <col min="12549" max="12800" width="9.140625" style="187"/>
    <col min="12801" max="12801" width="6.7109375" style="187" customWidth="1"/>
    <col min="12802" max="12802" width="34.140625" style="187" customWidth="1"/>
    <col min="12803" max="12803" width="19" style="187" customWidth="1"/>
    <col min="12804" max="12804" width="27.85546875" style="187" customWidth="1"/>
    <col min="12805" max="13056" width="9.140625" style="187"/>
    <col min="13057" max="13057" width="6.7109375" style="187" customWidth="1"/>
    <col min="13058" max="13058" width="34.140625" style="187" customWidth="1"/>
    <col min="13059" max="13059" width="19" style="187" customWidth="1"/>
    <col min="13060" max="13060" width="27.85546875" style="187" customWidth="1"/>
    <col min="13061" max="13312" width="9.140625" style="187"/>
    <col min="13313" max="13313" width="6.7109375" style="187" customWidth="1"/>
    <col min="13314" max="13314" width="34.140625" style="187" customWidth="1"/>
    <col min="13315" max="13315" width="19" style="187" customWidth="1"/>
    <col min="13316" max="13316" width="27.85546875" style="187" customWidth="1"/>
    <col min="13317" max="13568" width="9.140625" style="187"/>
    <col min="13569" max="13569" width="6.7109375" style="187" customWidth="1"/>
    <col min="13570" max="13570" width="34.140625" style="187" customWidth="1"/>
    <col min="13571" max="13571" width="19" style="187" customWidth="1"/>
    <col min="13572" max="13572" width="27.85546875" style="187" customWidth="1"/>
    <col min="13573" max="13824" width="9.140625" style="187"/>
    <col min="13825" max="13825" width="6.7109375" style="187" customWidth="1"/>
    <col min="13826" max="13826" width="34.140625" style="187" customWidth="1"/>
    <col min="13827" max="13827" width="19" style="187" customWidth="1"/>
    <col min="13828" max="13828" width="27.85546875" style="187" customWidth="1"/>
    <col min="13829" max="14080" width="9.140625" style="187"/>
    <col min="14081" max="14081" width="6.7109375" style="187" customWidth="1"/>
    <col min="14082" max="14082" width="34.140625" style="187" customWidth="1"/>
    <col min="14083" max="14083" width="19" style="187" customWidth="1"/>
    <col min="14084" max="14084" width="27.85546875" style="187" customWidth="1"/>
    <col min="14085" max="14336" width="9.140625" style="187"/>
    <col min="14337" max="14337" width="6.7109375" style="187" customWidth="1"/>
    <col min="14338" max="14338" width="34.140625" style="187" customWidth="1"/>
    <col min="14339" max="14339" width="19" style="187" customWidth="1"/>
    <col min="14340" max="14340" width="27.85546875" style="187" customWidth="1"/>
    <col min="14341" max="14592" width="9.140625" style="187"/>
    <col min="14593" max="14593" width="6.7109375" style="187" customWidth="1"/>
    <col min="14594" max="14594" width="34.140625" style="187" customWidth="1"/>
    <col min="14595" max="14595" width="19" style="187" customWidth="1"/>
    <col min="14596" max="14596" width="27.85546875" style="187" customWidth="1"/>
    <col min="14597" max="14848" width="9.140625" style="187"/>
    <col min="14849" max="14849" width="6.7109375" style="187" customWidth="1"/>
    <col min="14850" max="14850" width="34.140625" style="187" customWidth="1"/>
    <col min="14851" max="14851" width="19" style="187" customWidth="1"/>
    <col min="14852" max="14852" width="27.85546875" style="187" customWidth="1"/>
    <col min="14853" max="15104" width="9.140625" style="187"/>
    <col min="15105" max="15105" width="6.7109375" style="187" customWidth="1"/>
    <col min="15106" max="15106" width="34.140625" style="187" customWidth="1"/>
    <col min="15107" max="15107" width="19" style="187" customWidth="1"/>
    <col min="15108" max="15108" width="27.85546875" style="187" customWidth="1"/>
    <col min="15109" max="15360" width="9.140625" style="187"/>
    <col min="15361" max="15361" width="6.7109375" style="187" customWidth="1"/>
    <col min="15362" max="15362" width="34.140625" style="187" customWidth="1"/>
    <col min="15363" max="15363" width="19" style="187" customWidth="1"/>
    <col min="15364" max="15364" width="27.85546875" style="187" customWidth="1"/>
    <col min="15365" max="15616" width="9.140625" style="187"/>
    <col min="15617" max="15617" width="6.7109375" style="187" customWidth="1"/>
    <col min="15618" max="15618" width="34.140625" style="187" customWidth="1"/>
    <col min="15619" max="15619" width="19" style="187" customWidth="1"/>
    <col min="15620" max="15620" width="27.85546875" style="187" customWidth="1"/>
    <col min="15621" max="15872" width="9.140625" style="187"/>
    <col min="15873" max="15873" width="6.7109375" style="187" customWidth="1"/>
    <col min="15874" max="15874" width="34.140625" style="187" customWidth="1"/>
    <col min="15875" max="15875" width="19" style="187" customWidth="1"/>
    <col min="15876" max="15876" width="27.85546875" style="187" customWidth="1"/>
    <col min="15877" max="16128" width="9.140625" style="187"/>
    <col min="16129" max="16129" width="6.7109375" style="187" customWidth="1"/>
    <col min="16130" max="16130" width="34.140625" style="187" customWidth="1"/>
    <col min="16131" max="16131" width="19" style="187" customWidth="1"/>
    <col min="16132" max="16132" width="27.85546875" style="187" customWidth="1"/>
    <col min="16133" max="16384" width="9.140625" style="187"/>
  </cols>
  <sheetData>
    <row r="1" spans="1:4" x14ac:dyDescent="0.2">
      <c r="A1" s="209"/>
      <c r="B1" s="209"/>
      <c r="C1" s="769" t="s">
        <v>193</v>
      </c>
      <c r="D1" s="769"/>
    </row>
    <row r="2" spans="1:4" ht="43.5" customHeight="1" x14ac:dyDescent="0.2">
      <c r="A2" s="770" t="s">
        <v>367</v>
      </c>
      <c r="B2" s="771"/>
      <c r="C2" s="771"/>
      <c r="D2" s="771"/>
    </row>
    <row r="3" spans="1:4" ht="51" x14ac:dyDescent="0.2">
      <c r="A3" s="210" t="s">
        <v>1</v>
      </c>
      <c r="B3" s="211" t="s">
        <v>194</v>
      </c>
      <c r="C3" s="212" t="s">
        <v>297</v>
      </c>
      <c r="D3" s="212" t="s">
        <v>195</v>
      </c>
    </row>
    <row r="4" spans="1:4" x14ac:dyDescent="0.2">
      <c r="A4" s="213" t="s">
        <v>4</v>
      </c>
      <c r="B4" s="214" t="s">
        <v>146</v>
      </c>
      <c r="C4" s="213">
        <v>244</v>
      </c>
      <c r="D4" s="215">
        <f>SUM(D5:D8)</f>
        <v>11589.76</v>
      </c>
    </row>
    <row r="5" spans="1:4" x14ac:dyDescent="0.2">
      <c r="A5" s="216"/>
      <c r="B5" s="217" t="s">
        <v>274</v>
      </c>
      <c r="C5" s="218"/>
      <c r="D5" s="219">
        <v>3000</v>
      </c>
    </row>
    <row r="6" spans="1:4" x14ac:dyDescent="0.2">
      <c r="A6" s="216"/>
      <c r="B6" s="217" t="s">
        <v>218</v>
      </c>
      <c r="C6" s="218"/>
      <c r="D6" s="219">
        <v>3100</v>
      </c>
    </row>
    <row r="7" spans="1:4" x14ac:dyDescent="0.2">
      <c r="A7" s="216"/>
      <c r="B7" s="217" t="s">
        <v>227</v>
      </c>
      <c r="C7" s="218"/>
      <c r="D7" s="219">
        <v>1989.76</v>
      </c>
    </row>
    <row r="8" spans="1:4" x14ac:dyDescent="0.2">
      <c r="A8" s="216"/>
      <c r="B8" s="217" t="s">
        <v>197</v>
      </c>
      <c r="C8" s="218"/>
      <c r="D8" s="219">
        <v>3500</v>
      </c>
    </row>
    <row r="9" spans="1:4" x14ac:dyDescent="0.2">
      <c r="A9" s="213" t="s">
        <v>6</v>
      </c>
      <c r="B9" s="214" t="s">
        <v>129</v>
      </c>
      <c r="C9" s="213">
        <v>385</v>
      </c>
      <c r="D9" s="215">
        <f>SUM(D10:D12)</f>
        <v>15270.29</v>
      </c>
    </row>
    <row r="10" spans="1:4" x14ac:dyDescent="0.2">
      <c r="A10" s="216"/>
      <c r="B10" s="217" t="s">
        <v>197</v>
      </c>
      <c r="C10" s="221"/>
      <c r="D10" s="222">
        <v>2400</v>
      </c>
    </row>
    <row r="11" spans="1:4" x14ac:dyDescent="0.2">
      <c r="A11" s="216"/>
      <c r="B11" s="221" t="s">
        <v>313</v>
      </c>
      <c r="C11" s="221"/>
      <c r="D11" s="222">
        <v>2870.29</v>
      </c>
    </row>
    <row r="12" spans="1:4" x14ac:dyDescent="0.2">
      <c r="A12" s="216"/>
      <c r="B12" s="217" t="s">
        <v>314</v>
      </c>
      <c r="C12" s="221"/>
      <c r="D12" s="222">
        <v>10000</v>
      </c>
    </row>
    <row r="13" spans="1:4" x14ac:dyDescent="0.2">
      <c r="A13" s="213" t="s">
        <v>7</v>
      </c>
      <c r="B13" s="226" t="s">
        <v>130</v>
      </c>
      <c r="C13" s="213">
        <v>286</v>
      </c>
      <c r="D13" s="227">
        <f>SUM(D14:D17)</f>
        <v>12686.09</v>
      </c>
    </row>
    <row r="14" spans="1:4" ht="22.5" x14ac:dyDescent="0.2">
      <c r="A14" s="216"/>
      <c r="B14" s="223" t="s">
        <v>315</v>
      </c>
      <c r="C14" s="221"/>
      <c r="D14" s="224">
        <v>1000</v>
      </c>
    </row>
    <row r="15" spans="1:4" x14ac:dyDescent="0.2">
      <c r="A15" s="216"/>
      <c r="B15" s="223" t="s">
        <v>316</v>
      </c>
      <c r="C15" s="221"/>
      <c r="D15" s="224">
        <v>8000</v>
      </c>
    </row>
    <row r="16" spans="1:4" x14ac:dyDescent="0.2">
      <c r="A16" s="216"/>
      <c r="B16" s="223" t="s">
        <v>203</v>
      </c>
      <c r="C16" s="221"/>
      <c r="D16" s="224">
        <v>2186.09</v>
      </c>
    </row>
    <row r="17" spans="1:4" x14ac:dyDescent="0.2">
      <c r="A17" s="216"/>
      <c r="B17" s="223" t="s">
        <v>150</v>
      </c>
      <c r="C17" s="221"/>
      <c r="D17" s="224">
        <v>1500</v>
      </c>
    </row>
    <row r="18" spans="1:4" x14ac:dyDescent="0.2">
      <c r="A18" s="213" t="s">
        <v>8</v>
      </c>
      <c r="B18" s="214" t="s">
        <v>135</v>
      </c>
      <c r="C18" s="213">
        <v>659</v>
      </c>
      <c r="D18" s="215">
        <f>SUM(D19:D25)</f>
        <v>22422.54</v>
      </c>
    </row>
    <row r="19" spans="1:4" ht="24" customHeight="1" x14ac:dyDescent="0.2">
      <c r="A19" s="216"/>
      <c r="B19" s="217" t="s">
        <v>317</v>
      </c>
      <c r="C19" s="228"/>
      <c r="D19" s="219">
        <v>3122.54</v>
      </c>
    </row>
    <row r="20" spans="1:4" x14ac:dyDescent="0.2">
      <c r="A20" s="216"/>
      <c r="B20" s="228" t="s">
        <v>137</v>
      </c>
      <c r="C20" s="228"/>
      <c r="D20" s="219">
        <v>3000</v>
      </c>
    </row>
    <row r="21" spans="1:4" x14ac:dyDescent="0.2">
      <c r="A21" s="216"/>
      <c r="B21" s="217" t="s">
        <v>152</v>
      </c>
      <c r="C21" s="228"/>
      <c r="D21" s="219">
        <v>1500</v>
      </c>
    </row>
    <row r="22" spans="1:4" ht="22.5" x14ac:dyDescent="0.2">
      <c r="A22" s="216"/>
      <c r="B22" s="217" t="s">
        <v>318</v>
      </c>
      <c r="C22" s="228"/>
      <c r="D22" s="219">
        <v>7500</v>
      </c>
    </row>
    <row r="23" spans="1:4" x14ac:dyDescent="0.2">
      <c r="A23" s="216"/>
      <c r="B23" s="217" t="s">
        <v>319</v>
      </c>
      <c r="C23" s="228"/>
      <c r="D23" s="219">
        <v>1500</v>
      </c>
    </row>
    <row r="24" spans="1:4" x14ac:dyDescent="0.2">
      <c r="A24" s="216"/>
      <c r="B24" s="228" t="s">
        <v>197</v>
      </c>
      <c r="C24" s="228"/>
      <c r="D24" s="219">
        <v>2800</v>
      </c>
    </row>
    <row r="25" spans="1:4" ht="22.5" x14ac:dyDescent="0.2">
      <c r="A25" s="216"/>
      <c r="B25" s="217" t="s">
        <v>320</v>
      </c>
      <c r="C25" s="228"/>
      <c r="D25" s="219">
        <v>3000</v>
      </c>
    </row>
    <row r="26" spans="1:4" x14ac:dyDescent="0.2">
      <c r="A26" s="213" t="s">
        <v>21</v>
      </c>
      <c r="B26" s="214" t="s">
        <v>144</v>
      </c>
      <c r="C26" s="213">
        <v>301</v>
      </c>
      <c r="D26" s="215">
        <f>SUM(D27:D30)</f>
        <v>13077.64</v>
      </c>
    </row>
    <row r="27" spans="1:4" ht="22.5" x14ac:dyDescent="0.2">
      <c r="A27" s="216"/>
      <c r="B27" s="223" t="s">
        <v>321</v>
      </c>
      <c r="C27" s="221"/>
      <c r="D27" s="222">
        <v>200</v>
      </c>
    </row>
    <row r="28" spans="1:4" ht="22.5" x14ac:dyDescent="0.2">
      <c r="A28" s="216"/>
      <c r="B28" s="223" t="s">
        <v>322</v>
      </c>
      <c r="C28" s="221"/>
      <c r="D28" s="222">
        <v>7677.64</v>
      </c>
    </row>
    <row r="29" spans="1:4" x14ac:dyDescent="0.2">
      <c r="A29" s="216"/>
      <c r="B29" s="223" t="s">
        <v>203</v>
      </c>
      <c r="C29" s="221"/>
      <c r="D29" s="229">
        <v>2900</v>
      </c>
    </row>
    <row r="30" spans="1:4" ht="22.5" x14ac:dyDescent="0.2">
      <c r="A30" s="216"/>
      <c r="B30" s="217" t="s">
        <v>323</v>
      </c>
      <c r="C30" s="221"/>
      <c r="D30" s="222">
        <v>2300</v>
      </c>
    </row>
    <row r="31" spans="1:4" x14ac:dyDescent="0.2">
      <c r="A31" s="213" t="s">
        <v>24</v>
      </c>
      <c r="B31" s="214" t="s">
        <v>131</v>
      </c>
      <c r="C31" s="213">
        <v>168</v>
      </c>
      <c r="D31" s="215">
        <f>SUM(D32:D35)</f>
        <v>9605.93</v>
      </c>
    </row>
    <row r="32" spans="1:4" x14ac:dyDescent="0.2">
      <c r="A32" s="216"/>
      <c r="B32" s="228" t="s">
        <v>268</v>
      </c>
      <c r="C32" s="228"/>
      <c r="D32" s="219">
        <v>2500</v>
      </c>
    </row>
    <row r="33" spans="1:4" x14ac:dyDescent="0.2">
      <c r="A33" s="216"/>
      <c r="B33" s="228" t="s">
        <v>324</v>
      </c>
      <c r="C33" s="228"/>
      <c r="D33" s="219">
        <v>1100</v>
      </c>
    </row>
    <row r="34" spans="1:4" x14ac:dyDescent="0.2">
      <c r="A34" s="216"/>
      <c r="B34" s="228" t="s">
        <v>196</v>
      </c>
      <c r="C34" s="228"/>
      <c r="D34" s="219">
        <v>2105.9299999999998</v>
      </c>
    </row>
    <row r="35" spans="1:4" x14ac:dyDescent="0.2">
      <c r="A35" s="216"/>
      <c r="B35" s="228" t="s">
        <v>150</v>
      </c>
      <c r="C35" s="228"/>
      <c r="D35" s="219">
        <v>3900</v>
      </c>
    </row>
    <row r="36" spans="1:4" x14ac:dyDescent="0.2">
      <c r="A36" s="213" t="s">
        <v>25</v>
      </c>
      <c r="B36" s="214" t="s">
        <v>136</v>
      </c>
      <c r="C36" s="213">
        <v>426</v>
      </c>
      <c r="D36" s="215">
        <f>SUM(D37:D43)</f>
        <v>16340.52</v>
      </c>
    </row>
    <row r="37" spans="1:4" x14ac:dyDescent="0.2">
      <c r="A37" s="216"/>
      <c r="B37" s="221" t="s">
        <v>325</v>
      </c>
      <c r="C37" s="230"/>
      <c r="D37" s="222">
        <v>900</v>
      </c>
    </row>
    <row r="38" spans="1:4" x14ac:dyDescent="0.2">
      <c r="A38" s="216"/>
      <c r="B38" s="221" t="s">
        <v>326</v>
      </c>
      <c r="C38" s="230"/>
      <c r="D38" s="222">
        <v>2000</v>
      </c>
    </row>
    <row r="39" spans="1:4" x14ac:dyDescent="0.2">
      <c r="A39" s="216"/>
      <c r="B39" s="221" t="s">
        <v>327</v>
      </c>
      <c r="C39" s="230"/>
      <c r="D39" s="222">
        <v>2000</v>
      </c>
    </row>
    <row r="40" spans="1:4" x14ac:dyDescent="0.2">
      <c r="A40" s="216"/>
      <c r="B40" s="221" t="s">
        <v>219</v>
      </c>
      <c r="C40" s="230"/>
      <c r="D40" s="222">
        <v>2000</v>
      </c>
    </row>
    <row r="41" spans="1:4" x14ac:dyDescent="0.2">
      <c r="A41" s="216"/>
      <c r="B41" s="221" t="s">
        <v>328</v>
      </c>
      <c r="C41" s="230"/>
      <c r="D41" s="222">
        <v>1800</v>
      </c>
    </row>
    <row r="42" spans="1:4" x14ac:dyDescent="0.2">
      <c r="A42" s="216"/>
      <c r="B42" s="221" t="s">
        <v>196</v>
      </c>
      <c r="C42" s="230"/>
      <c r="D42" s="222">
        <v>5540.52</v>
      </c>
    </row>
    <row r="43" spans="1:4" ht="22.5" x14ac:dyDescent="0.2">
      <c r="A43" s="216"/>
      <c r="B43" s="223" t="s">
        <v>189</v>
      </c>
      <c r="C43" s="230"/>
      <c r="D43" s="222">
        <v>2100</v>
      </c>
    </row>
    <row r="44" spans="1:4" x14ac:dyDescent="0.2">
      <c r="A44" s="213" t="s">
        <v>199</v>
      </c>
      <c r="B44" s="214" t="s">
        <v>141</v>
      </c>
      <c r="C44" s="213">
        <v>56</v>
      </c>
      <c r="D44" s="215">
        <f>SUM(D45:D46)</f>
        <v>6682.39</v>
      </c>
    </row>
    <row r="45" spans="1:4" x14ac:dyDescent="0.2">
      <c r="A45" s="231"/>
      <c r="B45" s="221" t="s">
        <v>329</v>
      </c>
      <c r="C45" s="231"/>
      <c r="D45" s="222">
        <v>6100.39</v>
      </c>
    </row>
    <row r="46" spans="1:4" x14ac:dyDescent="0.2">
      <c r="A46" s="220"/>
      <c r="B46" s="225" t="s">
        <v>196</v>
      </c>
      <c r="C46" s="247"/>
      <c r="D46" s="232">
        <v>582</v>
      </c>
    </row>
    <row r="47" spans="1:4" x14ac:dyDescent="0.2">
      <c r="A47" s="213" t="s">
        <v>200</v>
      </c>
      <c r="B47" s="214" t="s">
        <v>148</v>
      </c>
      <c r="C47" s="213">
        <v>77</v>
      </c>
      <c r="D47" s="215">
        <f>SUM(D48:D50)</f>
        <v>7230.55</v>
      </c>
    </row>
    <row r="48" spans="1:4" x14ac:dyDescent="0.2">
      <c r="A48" s="216"/>
      <c r="B48" s="221" t="s">
        <v>219</v>
      </c>
      <c r="C48" s="230"/>
      <c r="D48" s="222">
        <v>1900</v>
      </c>
    </row>
    <row r="49" spans="1:4" x14ac:dyDescent="0.2">
      <c r="A49" s="216"/>
      <c r="B49" s="221" t="s">
        <v>196</v>
      </c>
      <c r="C49" s="230"/>
      <c r="D49" s="222">
        <v>1000</v>
      </c>
    </row>
    <row r="50" spans="1:4" ht="22.5" x14ac:dyDescent="0.2">
      <c r="A50" s="220"/>
      <c r="B50" s="593" t="s">
        <v>330</v>
      </c>
      <c r="C50" s="594"/>
      <c r="D50" s="232">
        <v>4330.55</v>
      </c>
    </row>
    <row r="51" spans="1:4" x14ac:dyDescent="0.2">
      <c r="A51" s="213" t="s">
        <v>201</v>
      </c>
      <c r="B51" s="214" t="s">
        <v>132</v>
      </c>
      <c r="C51" s="213">
        <v>437</v>
      </c>
      <c r="D51" s="215">
        <f>SUM(D52:D53)</f>
        <v>16627.650000000001</v>
      </c>
    </row>
    <row r="52" spans="1:4" ht="22.5" x14ac:dyDescent="0.2">
      <c r="A52" s="231"/>
      <c r="B52" s="223" t="s">
        <v>331</v>
      </c>
      <c r="C52" s="231"/>
      <c r="D52" s="233">
        <v>6000</v>
      </c>
    </row>
    <row r="53" spans="1:4" x14ac:dyDescent="0.2">
      <c r="A53" s="216"/>
      <c r="B53" s="223" t="s">
        <v>332</v>
      </c>
      <c r="C53" s="230"/>
      <c r="D53" s="222">
        <v>10627.65</v>
      </c>
    </row>
    <row r="54" spans="1:4" x14ac:dyDescent="0.2">
      <c r="A54" s="213" t="s">
        <v>202</v>
      </c>
      <c r="B54" s="214" t="s">
        <v>133</v>
      </c>
      <c r="C54" s="213">
        <v>208</v>
      </c>
      <c r="D54" s="215">
        <f>SUM(D55:D58)</f>
        <v>10650.05</v>
      </c>
    </row>
    <row r="55" spans="1:4" ht="22.5" x14ac:dyDescent="0.2">
      <c r="A55" s="216"/>
      <c r="B55" s="223" t="s">
        <v>333</v>
      </c>
      <c r="C55" s="230"/>
      <c r="D55" s="222">
        <v>5000</v>
      </c>
    </row>
    <row r="56" spans="1:4" x14ac:dyDescent="0.2">
      <c r="A56" s="216"/>
      <c r="B56" s="592" t="s">
        <v>283</v>
      </c>
      <c r="C56" s="230"/>
      <c r="D56" s="219">
        <v>2500</v>
      </c>
    </row>
    <row r="57" spans="1:4" x14ac:dyDescent="0.2">
      <c r="A57" s="216"/>
      <c r="B57" s="592" t="s">
        <v>287</v>
      </c>
      <c r="C57" s="230"/>
      <c r="D57" s="219">
        <v>2150</v>
      </c>
    </row>
    <row r="58" spans="1:4" x14ac:dyDescent="0.2">
      <c r="A58" s="216"/>
      <c r="B58" s="221" t="s">
        <v>220</v>
      </c>
      <c r="C58" s="230"/>
      <c r="D58" s="222">
        <v>1000.05</v>
      </c>
    </row>
    <row r="59" spans="1:4" x14ac:dyDescent="0.2">
      <c r="A59" s="213" t="s">
        <v>204</v>
      </c>
      <c r="B59" s="214" t="s">
        <v>138</v>
      </c>
      <c r="C59" s="213">
        <v>1171</v>
      </c>
      <c r="D59" s="215">
        <f>SUM(D60:D66)</f>
        <v>26103.07</v>
      </c>
    </row>
    <row r="60" spans="1:4" ht="22.5" x14ac:dyDescent="0.2">
      <c r="A60" s="234"/>
      <c r="B60" s="217" t="s">
        <v>334</v>
      </c>
      <c r="C60" s="235"/>
      <c r="D60" s="219">
        <v>8000</v>
      </c>
    </row>
    <row r="61" spans="1:4" x14ac:dyDescent="0.2">
      <c r="A61" s="234"/>
      <c r="B61" s="228" t="s">
        <v>335</v>
      </c>
      <c r="C61" s="235"/>
      <c r="D61" s="219">
        <v>5500</v>
      </c>
    </row>
    <row r="62" spans="1:4" x14ac:dyDescent="0.2">
      <c r="A62" s="236"/>
      <c r="B62" s="228" t="s">
        <v>162</v>
      </c>
      <c r="C62" s="235"/>
      <c r="D62" s="219">
        <v>2000</v>
      </c>
    </row>
    <row r="63" spans="1:4" x14ac:dyDescent="0.2">
      <c r="A63" s="234"/>
      <c r="B63" s="217" t="s">
        <v>210</v>
      </c>
      <c r="C63" s="235"/>
      <c r="D63" s="219">
        <v>1500</v>
      </c>
    </row>
    <row r="64" spans="1:4" ht="22.5" x14ac:dyDescent="0.2">
      <c r="A64" s="234"/>
      <c r="B64" s="217" t="s">
        <v>336</v>
      </c>
      <c r="C64" s="235"/>
      <c r="D64" s="219">
        <v>300.07</v>
      </c>
    </row>
    <row r="65" spans="1:4" x14ac:dyDescent="0.2">
      <c r="A65" s="234"/>
      <c r="B65" s="228" t="s">
        <v>196</v>
      </c>
      <c r="C65" s="235"/>
      <c r="D65" s="219">
        <v>4100</v>
      </c>
    </row>
    <row r="66" spans="1:4" ht="22.5" x14ac:dyDescent="0.2">
      <c r="A66" s="234"/>
      <c r="B66" s="217" t="s">
        <v>293</v>
      </c>
      <c r="C66" s="235"/>
      <c r="D66" s="219">
        <v>4703</v>
      </c>
    </row>
    <row r="67" spans="1:4" x14ac:dyDescent="0.2">
      <c r="A67" s="213" t="s">
        <v>205</v>
      </c>
      <c r="B67" s="214" t="s">
        <v>139</v>
      </c>
      <c r="C67" s="213">
        <v>814</v>
      </c>
      <c r="D67" s="215">
        <f>SUM(D68:D72)</f>
        <v>26103.07</v>
      </c>
    </row>
    <row r="68" spans="1:4" x14ac:dyDescent="0.2">
      <c r="A68" s="235"/>
      <c r="B68" s="221" t="s">
        <v>371</v>
      </c>
      <c r="C68" s="235"/>
      <c r="D68" s="219">
        <v>2000</v>
      </c>
    </row>
    <row r="69" spans="1:4" x14ac:dyDescent="0.2">
      <c r="A69" s="235"/>
      <c r="B69" s="228" t="s">
        <v>337</v>
      </c>
      <c r="C69" s="235"/>
      <c r="D69" s="219">
        <v>8743.07</v>
      </c>
    </row>
    <row r="70" spans="1:4" x14ac:dyDescent="0.2">
      <c r="A70" s="235"/>
      <c r="B70" s="217" t="s">
        <v>338</v>
      </c>
      <c r="C70" s="235"/>
      <c r="D70" s="219">
        <v>860</v>
      </c>
    </row>
    <row r="71" spans="1:4" x14ac:dyDescent="0.2">
      <c r="A71" s="235"/>
      <c r="B71" s="217" t="s">
        <v>197</v>
      </c>
      <c r="C71" s="235"/>
      <c r="D71" s="219">
        <v>7000</v>
      </c>
    </row>
    <row r="72" spans="1:4" x14ac:dyDescent="0.2">
      <c r="A72" s="235"/>
      <c r="B72" s="228" t="s">
        <v>190</v>
      </c>
      <c r="C72" s="228"/>
      <c r="D72" s="219">
        <v>7500</v>
      </c>
    </row>
    <row r="73" spans="1:4" x14ac:dyDescent="0.2">
      <c r="A73" s="213" t="s">
        <v>206</v>
      </c>
      <c r="B73" s="214" t="s">
        <v>140</v>
      </c>
      <c r="C73" s="213">
        <v>331</v>
      </c>
      <c r="D73" s="215">
        <f>SUM(D74:D77)</f>
        <v>13860.73</v>
      </c>
    </row>
    <row r="74" spans="1:4" ht="22.5" x14ac:dyDescent="0.2">
      <c r="A74" s="230"/>
      <c r="B74" s="223" t="s">
        <v>339</v>
      </c>
      <c r="C74" s="230"/>
      <c r="D74" s="222">
        <v>1000</v>
      </c>
    </row>
    <row r="75" spans="1:4" x14ac:dyDescent="0.2">
      <c r="A75" s="230"/>
      <c r="B75" s="223" t="s">
        <v>340</v>
      </c>
      <c r="C75" s="230"/>
      <c r="D75" s="222">
        <v>4700</v>
      </c>
    </row>
    <row r="76" spans="1:4" ht="14.25" customHeight="1" x14ac:dyDescent="0.2">
      <c r="A76" s="230"/>
      <c r="B76" s="223" t="s">
        <v>341</v>
      </c>
      <c r="C76" s="230"/>
      <c r="D76" s="222">
        <v>4560.7299999999996</v>
      </c>
    </row>
    <row r="77" spans="1:4" x14ac:dyDescent="0.2">
      <c r="A77" s="230"/>
      <c r="B77" s="217" t="s">
        <v>342</v>
      </c>
      <c r="C77" s="230"/>
      <c r="D77" s="219">
        <v>3600</v>
      </c>
    </row>
    <row r="78" spans="1:4" x14ac:dyDescent="0.2">
      <c r="A78" s="213" t="s">
        <v>207</v>
      </c>
      <c r="B78" s="214" t="s">
        <v>143</v>
      </c>
      <c r="C78" s="213">
        <v>233</v>
      </c>
      <c r="D78" s="215">
        <f>SUM(D79:D84)</f>
        <v>11302.630000000001</v>
      </c>
    </row>
    <row r="79" spans="1:4" x14ac:dyDescent="0.2">
      <c r="A79" s="235"/>
      <c r="B79" s="228" t="s">
        <v>343</v>
      </c>
      <c r="C79" s="235"/>
      <c r="D79" s="219">
        <v>1000</v>
      </c>
    </row>
    <row r="80" spans="1:4" x14ac:dyDescent="0.2">
      <c r="A80" s="235"/>
      <c r="B80" s="228" t="s">
        <v>344</v>
      </c>
      <c r="C80" s="235"/>
      <c r="D80" s="219">
        <v>500</v>
      </c>
    </row>
    <row r="81" spans="1:4" x14ac:dyDescent="0.2">
      <c r="A81" s="234"/>
      <c r="B81" s="228" t="s">
        <v>345</v>
      </c>
      <c r="C81" s="237"/>
      <c r="D81" s="219">
        <v>2500</v>
      </c>
    </row>
    <row r="82" spans="1:4" x14ac:dyDescent="0.2">
      <c r="A82" s="234"/>
      <c r="B82" s="228" t="s">
        <v>346</v>
      </c>
      <c r="C82" s="235"/>
      <c r="D82" s="219">
        <v>2500</v>
      </c>
    </row>
    <row r="83" spans="1:4" x14ac:dyDescent="0.2">
      <c r="A83" s="234"/>
      <c r="B83" s="228" t="s">
        <v>347</v>
      </c>
      <c r="C83" s="235"/>
      <c r="D83" s="219">
        <v>2000</v>
      </c>
    </row>
    <row r="84" spans="1:4" x14ac:dyDescent="0.2">
      <c r="A84" s="234"/>
      <c r="B84" s="217" t="s">
        <v>348</v>
      </c>
      <c r="C84" s="235"/>
      <c r="D84" s="219">
        <v>2802.63</v>
      </c>
    </row>
    <row r="85" spans="1:4" x14ac:dyDescent="0.2">
      <c r="A85" s="213" t="s">
        <v>208</v>
      </c>
      <c r="B85" s="214" t="s">
        <v>134</v>
      </c>
      <c r="C85" s="213">
        <v>540</v>
      </c>
      <c r="D85" s="215">
        <f>SUM(D86:D91)</f>
        <v>19316.27</v>
      </c>
    </row>
    <row r="86" spans="1:4" x14ac:dyDescent="0.2">
      <c r="A86" s="231"/>
      <c r="B86" s="221" t="s">
        <v>273</v>
      </c>
      <c r="C86" s="231"/>
      <c r="D86" s="222">
        <v>1000</v>
      </c>
    </row>
    <row r="87" spans="1:4" x14ac:dyDescent="0.2">
      <c r="A87" s="230"/>
      <c r="B87" s="221" t="s">
        <v>167</v>
      </c>
      <c r="C87" s="230"/>
      <c r="D87" s="222">
        <v>1900</v>
      </c>
    </row>
    <row r="88" spans="1:4" x14ac:dyDescent="0.2">
      <c r="A88" s="230"/>
      <c r="B88" s="221" t="s">
        <v>224</v>
      </c>
      <c r="C88" s="230"/>
      <c r="D88" s="222">
        <v>2000</v>
      </c>
    </row>
    <row r="89" spans="1:4" x14ac:dyDescent="0.2">
      <c r="A89" s="230"/>
      <c r="B89" s="221" t="s">
        <v>349</v>
      </c>
      <c r="C89" s="230"/>
      <c r="D89" s="222">
        <v>8500</v>
      </c>
    </row>
    <row r="90" spans="1:4" x14ac:dyDescent="0.2">
      <c r="A90" s="230"/>
      <c r="B90" s="221" t="s">
        <v>196</v>
      </c>
      <c r="C90" s="230"/>
      <c r="D90" s="222">
        <v>4500</v>
      </c>
    </row>
    <row r="91" spans="1:4" x14ac:dyDescent="0.2">
      <c r="A91" s="230"/>
      <c r="B91" s="221" t="s">
        <v>294</v>
      </c>
      <c r="C91" s="230"/>
      <c r="D91" s="222">
        <v>1416.27</v>
      </c>
    </row>
    <row r="92" spans="1:4" x14ac:dyDescent="0.2">
      <c r="A92" s="213" t="s">
        <v>209</v>
      </c>
      <c r="B92" s="214" t="s">
        <v>149</v>
      </c>
      <c r="C92" s="213">
        <v>346</v>
      </c>
      <c r="D92" s="215">
        <f>SUM(D93:D95)</f>
        <v>14252.27</v>
      </c>
    </row>
    <row r="93" spans="1:4" x14ac:dyDescent="0.2">
      <c r="A93" s="231"/>
      <c r="B93" s="221" t="s">
        <v>145</v>
      </c>
      <c r="C93" s="231"/>
      <c r="D93" s="222">
        <v>2752.27</v>
      </c>
    </row>
    <row r="94" spans="1:4" ht="22.5" x14ac:dyDescent="0.2">
      <c r="A94" s="216"/>
      <c r="B94" s="223" t="s">
        <v>198</v>
      </c>
      <c r="C94" s="230"/>
      <c r="D94" s="222">
        <v>2300</v>
      </c>
    </row>
    <row r="95" spans="1:4" ht="13.5" thickBot="1" x14ac:dyDescent="0.25">
      <c r="A95" s="216"/>
      <c r="B95" s="223" t="s">
        <v>350</v>
      </c>
      <c r="C95" s="230"/>
      <c r="D95" s="219">
        <v>9200</v>
      </c>
    </row>
    <row r="96" spans="1:4" ht="15.75" thickBot="1" x14ac:dyDescent="0.25">
      <c r="A96" s="238"/>
      <c r="B96" s="239" t="s">
        <v>51</v>
      </c>
      <c r="C96" s="240">
        <f>C92+C85+C78+C73+C59+C54+C51+C47+C44+C36+C31+C26+C18+C13+C9+C4+C67</f>
        <v>6682</v>
      </c>
      <c r="D96" s="241">
        <f>D92+D85+D78+D73+D67+D59+D54+D51+D47+D44+D36+D31+D26+D18+D13+D9+D4</f>
        <v>253121.45000000004</v>
      </c>
    </row>
  </sheetData>
  <mergeCells count="2">
    <mergeCell ref="C1:D1"/>
    <mergeCell ref="A2:D2"/>
  </mergeCells>
  <pageMargins left="0.70866141732283472" right="0.70866141732283472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10" workbookViewId="0">
      <selection activeCell="H12" sqref="H12"/>
    </sheetView>
  </sheetViews>
  <sheetFormatPr defaultRowHeight="12.75" x14ac:dyDescent="0.2"/>
  <cols>
    <col min="1" max="1" width="4.7109375" style="114" customWidth="1"/>
    <col min="2" max="2" width="7.5703125" style="114" customWidth="1"/>
    <col min="3" max="3" width="7.7109375" style="114" customWidth="1"/>
    <col min="4" max="4" width="46.85546875" style="114" customWidth="1"/>
    <col min="5" max="5" width="17.7109375" style="114" customWidth="1"/>
    <col min="6" max="16384" width="9.140625" style="114"/>
  </cols>
  <sheetData>
    <row r="1" spans="1:6" x14ac:dyDescent="0.2">
      <c r="D1" s="783" t="s">
        <v>233</v>
      </c>
      <c r="E1" s="783"/>
    </row>
    <row r="3" spans="1:6" ht="30.75" customHeight="1" x14ac:dyDescent="0.2">
      <c r="A3" s="782" t="s">
        <v>296</v>
      </c>
      <c r="B3" s="782"/>
      <c r="C3" s="782"/>
      <c r="D3" s="782"/>
      <c r="E3" s="782"/>
      <c r="F3" s="288"/>
    </row>
    <row r="4" spans="1:6" ht="28.5" customHeight="1" thickBot="1" x14ac:dyDescent="0.25">
      <c r="A4" s="784" t="s">
        <v>103</v>
      </c>
      <c r="B4" s="784"/>
      <c r="C4" s="784"/>
      <c r="D4" s="784"/>
      <c r="E4" s="270"/>
    </row>
    <row r="5" spans="1:6" ht="20.25" customHeight="1" thickBot="1" x14ac:dyDescent="0.25">
      <c r="A5" s="115" t="s">
        <v>26</v>
      </c>
      <c r="B5" s="116" t="s">
        <v>14</v>
      </c>
      <c r="C5" s="116" t="s">
        <v>15</v>
      </c>
      <c r="D5" s="117" t="s">
        <v>60</v>
      </c>
      <c r="E5" s="118" t="s">
        <v>61</v>
      </c>
    </row>
    <row r="6" spans="1:6" ht="27" customHeight="1" x14ac:dyDescent="0.2">
      <c r="A6" s="596">
        <v>900</v>
      </c>
      <c r="B6" s="597"/>
      <c r="C6" s="598"/>
      <c r="D6" s="599" t="s">
        <v>72</v>
      </c>
      <c r="E6" s="600">
        <f>E7</f>
        <v>1560000</v>
      </c>
    </row>
    <row r="7" spans="1:6" ht="17.25" customHeight="1" x14ac:dyDescent="0.2">
      <c r="A7" s="785"/>
      <c r="B7" s="609">
        <v>90002</v>
      </c>
      <c r="C7" s="609"/>
      <c r="D7" s="610" t="s">
        <v>73</v>
      </c>
      <c r="E7" s="616">
        <f>E8+E9</f>
        <v>1560000</v>
      </c>
    </row>
    <row r="8" spans="1:6" ht="36" x14ac:dyDescent="0.2">
      <c r="A8" s="786"/>
      <c r="B8" s="595"/>
      <c r="C8" s="290" t="s">
        <v>234</v>
      </c>
      <c r="D8" s="289" t="s">
        <v>235</v>
      </c>
      <c r="E8" s="293">
        <v>1557000</v>
      </c>
    </row>
    <row r="9" spans="1:6" ht="13.5" thickBot="1" x14ac:dyDescent="0.25">
      <c r="A9" s="787"/>
      <c r="B9" s="119"/>
      <c r="C9" s="290" t="s">
        <v>105</v>
      </c>
      <c r="D9" s="292" t="s">
        <v>106</v>
      </c>
      <c r="E9" s="291">
        <v>3000</v>
      </c>
    </row>
    <row r="10" spans="1:6" ht="33" customHeight="1" thickBot="1" x14ac:dyDescent="0.25">
      <c r="A10" s="778" t="s">
        <v>107</v>
      </c>
      <c r="B10" s="779"/>
      <c r="C10" s="779"/>
      <c r="D10" s="780"/>
      <c r="E10" s="528">
        <f>E6</f>
        <v>1560000</v>
      </c>
    </row>
    <row r="11" spans="1:6" ht="32.25" customHeight="1" thickBot="1" x14ac:dyDescent="0.25">
      <c r="A11" s="781" t="s">
        <v>108</v>
      </c>
      <c r="B11" s="781"/>
      <c r="C11" s="781"/>
      <c r="D11" s="781"/>
      <c r="E11" s="121"/>
    </row>
    <row r="12" spans="1:6" ht="13.5" thickBot="1" x14ac:dyDescent="0.25">
      <c r="A12" s="122" t="s">
        <v>26</v>
      </c>
      <c r="B12" s="116" t="s">
        <v>14</v>
      </c>
      <c r="C12" s="116" t="s">
        <v>15</v>
      </c>
      <c r="D12" s="117" t="s">
        <v>60</v>
      </c>
      <c r="E12" s="118" t="s">
        <v>109</v>
      </c>
    </row>
    <row r="13" spans="1:6" ht="22.5" customHeight="1" x14ac:dyDescent="0.2">
      <c r="A13" s="596">
        <v>900</v>
      </c>
      <c r="B13" s="601"/>
      <c r="C13" s="598"/>
      <c r="D13" s="602" t="s">
        <v>72</v>
      </c>
      <c r="E13" s="603">
        <f>E14</f>
        <v>1485176</v>
      </c>
    </row>
    <row r="14" spans="1:6" ht="19.5" customHeight="1" x14ac:dyDescent="0.2">
      <c r="A14" s="785"/>
      <c r="B14" s="609">
        <v>90002</v>
      </c>
      <c r="C14" s="609"/>
      <c r="D14" s="610" t="s">
        <v>73</v>
      </c>
      <c r="E14" s="611">
        <f>E15+E16+E21</f>
        <v>1485176</v>
      </c>
    </row>
    <row r="15" spans="1:6" x14ac:dyDescent="0.2">
      <c r="A15" s="786"/>
      <c r="B15" s="294"/>
      <c r="C15" s="185">
        <v>4210</v>
      </c>
      <c r="D15" s="298" t="s">
        <v>41</v>
      </c>
      <c r="E15" s="186">
        <v>10000</v>
      </c>
    </row>
    <row r="16" spans="1:6" x14ac:dyDescent="0.2">
      <c r="A16" s="786"/>
      <c r="B16" s="294"/>
      <c r="C16" s="185">
        <v>4300</v>
      </c>
      <c r="D16" s="123" t="s">
        <v>43</v>
      </c>
      <c r="E16" s="186">
        <f>E18+E19+E20</f>
        <v>1472000</v>
      </c>
    </row>
    <row r="17" spans="1:6" ht="19.5" customHeight="1" x14ac:dyDescent="0.2">
      <c r="A17" s="786"/>
      <c r="B17" s="294"/>
      <c r="C17" s="295"/>
      <c r="D17" s="527" t="s">
        <v>23</v>
      </c>
      <c r="E17" s="297"/>
    </row>
    <row r="18" spans="1:6" ht="19.5" customHeight="1" x14ac:dyDescent="0.2">
      <c r="A18" s="786"/>
      <c r="B18" s="294"/>
      <c r="C18" s="295"/>
      <c r="D18" s="296" t="s">
        <v>242</v>
      </c>
      <c r="E18" s="297">
        <v>1456000</v>
      </c>
    </row>
    <row r="19" spans="1:6" ht="18" customHeight="1" x14ac:dyDescent="0.2">
      <c r="A19" s="786"/>
      <c r="B19" s="294"/>
      <c r="C19" s="295"/>
      <c r="D19" s="296" t="s">
        <v>236</v>
      </c>
      <c r="E19" s="297">
        <v>12500</v>
      </c>
    </row>
    <row r="20" spans="1:6" ht="19.5" customHeight="1" x14ac:dyDescent="0.2">
      <c r="A20" s="786"/>
      <c r="B20" s="294"/>
      <c r="C20" s="295"/>
      <c r="D20" s="296" t="s">
        <v>238</v>
      </c>
      <c r="E20" s="297">
        <v>3500</v>
      </c>
    </row>
    <row r="21" spans="1:6" ht="17.25" customHeight="1" x14ac:dyDescent="0.2">
      <c r="A21" s="788"/>
      <c r="B21" s="133"/>
      <c r="C21" s="299">
        <v>4430</v>
      </c>
      <c r="D21" s="604" t="s">
        <v>112</v>
      </c>
      <c r="E21" s="132">
        <f>10000-6824</f>
        <v>3176</v>
      </c>
    </row>
    <row r="22" spans="1:6" ht="18" customHeight="1" x14ac:dyDescent="0.2">
      <c r="A22" s="596">
        <v>750</v>
      </c>
      <c r="B22" s="605"/>
      <c r="C22" s="606"/>
      <c r="D22" s="608" t="s">
        <v>30</v>
      </c>
      <c r="E22" s="607">
        <f>E23</f>
        <v>74824</v>
      </c>
    </row>
    <row r="23" spans="1:6" ht="17.25" customHeight="1" x14ac:dyDescent="0.2">
      <c r="A23" s="772"/>
      <c r="B23" s="612">
        <v>75023</v>
      </c>
      <c r="C23" s="613"/>
      <c r="D23" s="614" t="s">
        <v>240</v>
      </c>
      <c r="E23" s="615">
        <f>SUM(E24:E30)</f>
        <v>74824</v>
      </c>
    </row>
    <row r="24" spans="1:6" ht="17.25" customHeight="1" x14ac:dyDescent="0.2">
      <c r="A24" s="773"/>
      <c r="B24" s="775"/>
      <c r="C24" s="292">
        <v>4010</v>
      </c>
      <c r="D24" s="289" t="s">
        <v>33</v>
      </c>
      <c r="E24" s="124">
        <v>55540</v>
      </c>
    </row>
    <row r="25" spans="1:6" ht="16.5" customHeight="1" x14ac:dyDescent="0.2">
      <c r="A25" s="773"/>
      <c r="B25" s="776"/>
      <c r="C25" s="292">
        <v>4040</v>
      </c>
      <c r="D25" s="289" t="s">
        <v>237</v>
      </c>
      <c r="E25" s="124">
        <f>1633.42+2080.8-0.22</f>
        <v>3714.0000000000005</v>
      </c>
    </row>
    <row r="26" spans="1:6" ht="15.75" customHeight="1" x14ac:dyDescent="0.2">
      <c r="A26" s="773"/>
      <c r="B26" s="776"/>
      <c r="C26" s="292">
        <v>4110</v>
      </c>
      <c r="D26" s="289" t="s">
        <v>241</v>
      </c>
      <c r="E26" s="124">
        <f>9753.62+638.47-0.09</f>
        <v>10392</v>
      </c>
    </row>
    <row r="27" spans="1:6" ht="15.75" customHeight="1" x14ac:dyDescent="0.2">
      <c r="A27" s="773"/>
      <c r="B27" s="776"/>
      <c r="C27" s="299">
        <v>4120</v>
      </c>
      <c r="D27" s="300" t="s">
        <v>35</v>
      </c>
      <c r="E27" s="132">
        <f>1390.14+100</f>
        <v>1490.14</v>
      </c>
      <c r="F27" s="380"/>
    </row>
    <row r="28" spans="1:6" ht="18" customHeight="1" x14ac:dyDescent="0.2">
      <c r="A28" s="773"/>
      <c r="B28" s="776"/>
      <c r="C28" s="299">
        <v>4410</v>
      </c>
      <c r="D28" s="300" t="s">
        <v>45</v>
      </c>
      <c r="E28" s="132">
        <v>500</v>
      </c>
    </row>
    <row r="29" spans="1:6" ht="15.75" customHeight="1" x14ac:dyDescent="0.2">
      <c r="A29" s="773"/>
      <c r="B29" s="776"/>
      <c r="C29" s="299">
        <v>4440</v>
      </c>
      <c r="D29" s="300" t="s">
        <v>46</v>
      </c>
      <c r="E29" s="132">
        <v>2187.86</v>
      </c>
    </row>
    <row r="30" spans="1:6" ht="27.75" customHeight="1" thickBot="1" x14ac:dyDescent="0.25">
      <c r="A30" s="774"/>
      <c r="B30" s="777"/>
      <c r="C30" s="306">
        <v>4700</v>
      </c>
      <c r="D30" s="307" t="s">
        <v>47</v>
      </c>
      <c r="E30" s="308">
        <v>1000</v>
      </c>
    </row>
    <row r="31" spans="1:6" ht="31.5" customHeight="1" thickBot="1" x14ac:dyDescent="0.25">
      <c r="A31" s="778" t="s">
        <v>107</v>
      </c>
      <c r="B31" s="779"/>
      <c r="C31" s="779"/>
      <c r="D31" s="780"/>
      <c r="E31" s="529">
        <f>E13+E22</f>
        <v>1560000</v>
      </c>
    </row>
    <row r="32" spans="1:6" x14ac:dyDescent="0.2">
      <c r="A32" s="134"/>
      <c r="B32" s="119"/>
      <c r="C32" s="119"/>
      <c r="D32" s="119"/>
      <c r="E32" s="119"/>
    </row>
    <row r="33" spans="1:5" x14ac:dyDescent="0.2">
      <c r="A33" s="134"/>
      <c r="B33" s="119"/>
      <c r="C33" s="119"/>
      <c r="D33" s="119"/>
      <c r="E33" s="119"/>
    </row>
    <row r="34" spans="1:5" x14ac:dyDescent="0.2">
      <c r="A34" s="134"/>
      <c r="B34" s="119"/>
      <c r="C34" s="119"/>
      <c r="D34" s="119"/>
      <c r="E34" s="119"/>
    </row>
    <row r="35" spans="1:5" x14ac:dyDescent="0.2">
      <c r="A35" s="134"/>
      <c r="B35" s="119"/>
      <c r="C35" s="119"/>
      <c r="D35" s="119"/>
      <c r="E35" s="119"/>
    </row>
    <row r="36" spans="1:5" x14ac:dyDescent="0.2">
      <c r="A36" s="134"/>
      <c r="B36" s="119"/>
      <c r="C36" s="119"/>
      <c r="D36" s="119"/>
      <c r="E36" s="119"/>
    </row>
    <row r="37" spans="1:5" x14ac:dyDescent="0.2">
      <c r="A37" s="134"/>
      <c r="B37" s="119"/>
      <c r="C37" s="119"/>
      <c r="D37" s="119"/>
      <c r="E37" s="119"/>
    </row>
    <row r="38" spans="1:5" x14ac:dyDescent="0.2">
      <c r="A38" s="134"/>
      <c r="B38" s="119"/>
      <c r="C38" s="119"/>
      <c r="D38" s="119"/>
      <c r="E38" s="119"/>
    </row>
    <row r="39" spans="1:5" x14ac:dyDescent="0.2">
      <c r="A39" s="134"/>
      <c r="B39" s="119"/>
      <c r="C39" s="119"/>
      <c r="D39" s="119"/>
      <c r="E39" s="119"/>
    </row>
    <row r="40" spans="1:5" x14ac:dyDescent="0.2">
      <c r="A40" s="134"/>
      <c r="B40" s="119"/>
      <c r="C40" s="119"/>
      <c r="D40" s="119"/>
      <c r="E40" s="119"/>
    </row>
    <row r="41" spans="1:5" x14ac:dyDescent="0.2">
      <c r="A41" s="134"/>
      <c r="B41" s="119"/>
      <c r="C41" s="119"/>
      <c r="D41" s="119"/>
      <c r="E41" s="119"/>
    </row>
    <row r="42" spans="1:5" x14ac:dyDescent="0.2">
      <c r="A42" s="134"/>
      <c r="B42" s="119"/>
      <c r="C42" s="119"/>
      <c r="D42" s="119"/>
      <c r="E42" s="119"/>
    </row>
    <row r="43" spans="1:5" x14ac:dyDescent="0.2">
      <c r="A43" s="134"/>
      <c r="B43" s="134"/>
      <c r="C43" s="134"/>
      <c r="D43" s="134"/>
      <c r="E43" s="134"/>
    </row>
    <row r="44" spans="1:5" x14ac:dyDescent="0.2">
      <c r="A44" s="134"/>
      <c r="B44" s="134"/>
      <c r="C44" s="134"/>
      <c r="D44" s="134"/>
      <c r="E44" s="134"/>
    </row>
    <row r="45" spans="1:5" x14ac:dyDescent="0.2">
      <c r="A45" s="134"/>
      <c r="B45" s="134"/>
      <c r="C45" s="134"/>
      <c r="D45" s="134"/>
      <c r="E45" s="134"/>
    </row>
    <row r="46" spans="1:5" x14ac:dyDescent="0.2">
      <c r="A46" s="134"/>
      <c r="B46" s="134"/>
      <c r="C46" s="134"/>
      <c r="D46" s="134"/>
      <c r="E46" s="134"/>
    </row>
    <row r="47" spans="1:5" x14ac:dyDescent="0.2">
      <c r="A47" s="134"/>
      <c r="B47" s="134"/>
      <c r="C47" s="134"/>
      <c r="D47" s="134"/>
      <c r="E47" s="134"/>
    </row>
    <row r="48" spans="1:5" x14ac:dyDescent="0.2">
      <c r="A48" s="134"/>
      <c r="B48" s="134"/>
      <c r="C48" s="134"/>
      <c r="D48" s="134"/>
      <c r="E48" s="134"/>
    </row>
  </sheetData>
  <mergeCells count="10">
    <mergeCell ref="A3:E3"/>
    <mergeCell ref="D1:E1"/>
    <mergeCell ref="A4:D4"/>
    <mergeCell ref="A7:A9"/>
    <mergeCell ref="A14:A21"/>
    <mergeCell ref="A23:A30"/>
    <mergeCell ref="B24:B30"/>
    <mergeCell ref="A10:D10"/>
    <mergeCell ref="A31:D31"/>
    <mergeCell ref="A11:D11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8"/>
  <sheetViews>
    <sheetView showGridLines="0" topLeftCell="A421" workbookViewId="0">
      <selection activeCell="D445" sqref="D445"/>
    </sheetView>
  </sheetViews>
  <sheetFormatPr defaultRowHeight="12.75" x14ac:dyDescent="0.2"/>
  <cols>
    <col min="1" max="1" width="8.7109375" style="634" customWidth="1"/>
    <col min="2" max="2" width="9.85546875" style="634" customWidth="1"/>
    <col min="3" max="3" width="10.85546875" style="634" customWidth="1"/>
    <col min="4" max="4" width="45.5703125" style="634" customWidth="1"/>
    <col min="5" max="5" width="15.7109375" style="634" customWidth="1"/>
    <col min="6" max="256" width="9.140625" style="634"/>
    <col min="257" max="257" width="8.7109375" style="634" customWidth="1"/>
    <col min="258" max="258" width="9.85546875" style="634" customWidth="1"/>
    <col min="259" max="259" width="10.85546875" style="634" customWidth="1"/>
    <col min="260" max="260" width="54.5703125" style="634" customWidth="1"/>
    <col min="261" max="261" width="15.7109375" style="634" customWidth="1"/>
    <col min="262" max="512" width="9.140625" style="634"/>
    <col min="513" max="513" width="8.7109375" style="634" customWidth="1"/>
    <col min="514" max="514" width="9.85546875" style="634" customWidth="1"/>
    <col min="515" max="515" width="10.85546875" style="634" customWidth="1"/>
    <col min="516" max="516" width="54.5703125" style="634" customWidth="1"/>
    <col min="517" max="517" width="15.7109375" style="634" customWidth="1"/>
    <col min="518" max="768" width="9.140625" style="634"/>
    <col min="769" max="769" width="8.7109375" style="634" customWidth="1"/>
    <col min="770" max="770" width="9.85546875" style="634" customWidth="1"/>
    <col min="771" max="771" width="10.85546875" style="634" customWidth="1"/>
    <col min="772" max="772" width="54.5703125" style="634" customWidth="1"/>
    <col min="773" max="773" width="15.7109375" style="634" customWidth="1"/>
    <col min="774" max="1024" width="9.140625" style="634"/>
    <col min="1025" max="1025" width="8.7109375" style="634" customWidth="1"/>
    <col min="1026" max="1026" width="9.85546875" style="634" customWidth="1"/>
    <col min="1027" max="1027" width="10.85546875" style="634" customWidth="1"/>
    <col min="1028" max="1028" width="54.5703125" style="634" customWidth="1"/>
    <col min="1029" max="1029" width="15.7109375" style="634" customWidth="1"/>
    <col min="1030" max="1280" width="9.140625" style="634"/>
    <col min="1281" max="1281" width="8.7109375" style="634" customWidth="1"/>
    <col min="1282" max="1282" width="9.85546875" style="634" customWidth="1"/>
    <col min="1283" max="1283" width="10.85546875" style="634" customWidth="1"/>
    <col min="1284" max="1284" width="54.5703125" style="634" customWidth="1"/>
    <col min="1285" max="1285" width="15.7109375" style="634" customWidth="1"/>
    <col min="1286" max="1536" width="9.140625" style="634"/>
    <col min="1537" max="1537" width="8.7109375" style="634" customWidth="1"/>
    <col min="1538" max="1538" width="9.85546875" style="634" customWidth="1"/>
    <col min="1539" max="1539" width="10.85546875" style="634" customWidth="1"/>
    <col min="1540" max="1540" width="54.5703125" style="634" customWidth="1"/>
    <col min="1541" max="1541" width="15.7109375" style="634" customWidth="1"/>
    <col min="1542" max="1792" width="9.140625" style="634"/>
    <col min="1793" max="1793" width="8.7109375" style="634" customWidth="1"/>
    <col min="1794" max="1794" width="9.85546875" style="634" customWidth="1"/>
    <col min="1795" max="1795" width="10.85546875" style="634" customWidth="1"/>
    <col min="1796" max="1796" width="54.5703125" style="634" customWidth="1"/>
    <col min="1797" max="1797" width="15.7109375" style="634" customWidth="1"/>
    <col min="1798" max="2048" width="9.140625" style="634"/>
    <col min="2049" max="2049" width="8.7109375" style="634" customWidth="1"/>
    <col min="2050" max="2050" width="9.85546875" style="634" customWidth="1"/>
    <col min="2051" max="2051" width="10.85546875" style="634" customWidth="1"/>
    <col min="2052" max="2052" width="54.5703125" style="634" customWidth="1"/>
    <col min="2053" max="2053" width="15.7109375" style="634" customWidth="1"/>
    <col min="2054" max="2304" width="9.140625" style="634"/>
    <col min="2305" max="2305" width="8.7109375" style="634" customWidth="1"/>
    <col min="2306" max="2306" width="9.85546875" style="634" customWidth="1"/>
    <col min="2307" max="2307" width="10.85546875" style="634" customWidth="1"/>
    <col min="2308" max="2308" width="54.5703125" style="634" customWidth="1"/>
    <col min="2309" max="2309" width="15.7109375" style="634" customWidth="1"/>
    <col min="2310" max="2560" width="9.140625" style="634"/>
    <col min="2561" max="2561" width="8.7109375" style="634" customWidth="1"/>
    <col min="2562" max="2562" width="9.85546875" style="634" customWidth="1"/>
    <col min="2563" max="2563" width="10.85546875" style="634" customWidth="1"/>
    <col min="2564" max="2564" width="54.5703125" style="634" customWidth="1"/>
    <col min="2565" max="2565" width="15.7109375" style="634" customWidth="1"/>
    <col min="2566" max="2816" width="9.140625" style="634"/>
    <col min="2817" max="2817" width="8.7109375" style="634" customWidth="1"/>
    <col min="2818" max="2818" width="9.85546875" style="634" customWidth="1"/>
    <col min="2819" max="2819" width="10.85546875" style="634" customWidth="1"/>
    <col min="2820" max="2820" width="54.5703125" style="634" customWidth="1"/>
    <col min="2821" max="2821" width="15.7109375" style="634" customWidth="1"/>
    <col min="2822" max="3072" width="9.140625" style="634"/>
    <col min="3073" max="3073" width="8.7109375" style="634" customWidth="1"/>
    <col min="3074" max="3074" width="9.85546875" style="634" customWidth="1"/>
    <col min="3075" max="3075" width="10.85546875" style="634" customWidth="1"/>
    <col min="3076" max="3076" width="54.5703125" style="634" customWidth="1"/>
    <col min="3077" max="3077" width="15.7109375" style="634" customWidth="1"/>
    <col min="3078" max="3328" width="9.140625" style="634"/>
    <col min="3329" max="3329" width="8.7109375" style="634" customWidth="1"/>
    <col min="3330" max="3330" width="9.85546875" style="634" customWidth="1"/>
    <col min="3331" max="3331" width="10.85546875" style="634" customWidth="1"/>
    <col min="3332" max="3332" width="54.5703125" style="634" customWidth="1"/>
    <col min="3333" max="3333" width="15.7109375" style="634" customWidth="1"/>
    <col min="3334" max="3584" width="9.140625" style="634"/>
    <col min="3585" max="3585" width="8.7109375" style="634" customWidth="1"/>
    <col min="3586" max="3586" width="9.85546875" style="634" customWidth="1"/>
    <col min="3587" max="3587" width="10.85546875" style="634" customWidth="1"/>
    <col min="3588" max="3588" width="54.5703125" style="634" customWidth="1"/>
    <col min="3589" max="3589" width="15.7109375" style="634" customWidth="1"/>
    <col min="3590" max="3840" width="9.140625" style="634"/>
    <col min="3841" max="3841" width="8.7109375" style="634" customWidth="1"/>
    <col min="3842" max="3842" width="9.85546875" style="634" customWidth="1"/>
    <col min="3843" max="3843" width="10.85546875" style="634" customWidth="1"/>
    <col min="3844" max="3844" width="54.5703125" style="634" customWidth="1"/>
    <col min="3845" max="3845" width="15.7109375" style="634" customWidth="1"/>
    <col min="3846" max="4096" width="9.140625" style="634"/>
    <col min="4097" max="4097" width="8.7109375" style="634" customWidth="1"/>
    <col min="4098" max="4098" width="9.85546875" style="634" customWidth="1"/>
    <col min="4099" max="4099" width="10.85546875" style="634" customWidth="1"/>
    <col min="4100" max="4100" width="54.5703125" style="634" customWidth="1"/>
    <col min="4101" max="4101" width="15.7109375" style="634" customWidth="1"/>
    <col min="4102" max="4352" width="9.140625" style="634"/>
    <col min="4353" max="4353" width="8.7109375" style="634" customWidth="1"/>
    <col min="4354" max="4354" width="9.85546875" style="634" customWidth="1"/>
    <col min="4355" max="4355" width="10.85546875" style="634" customWidth="1"/>
    <col min="4356" max="4356" width="54.5703125" style="634" customWidth="1"/>
    <col min="4357" max="4357" width="15.7109375" style="634" customWidth="1"/>
    <col min="4358" max="4608" width="9.140625" style="634"/>
    <col min="4609" max="4609" width="8.7109375" style="634" customWidth="1"/>
    <col min="4610" max="4610" width="9.85546875" style="634" customWidth="1"/>
    <col min="4611" max="4611" width="10.85546875" style="634" customWidth="1"/>
    <col min="4612" max="4612" width="54.5703125" style="634" customWidth="1"/>
    <col min="4613" max="4613" width="15.7109375" style="634" customWidth="1"/>
    <col min="4614" max="4864" width="9.140625" style="634"/>
    <col min="4865" max="4865" width="8.7109375" style="634" customWidth="1"/>
    <col min="4866" max="4866" width="9.85546875" style="634" customWidth="1"/>
    <col min="4867" max="4867" width="10.85546875" style="634" customWidth="1"/>
    <col min="4868" max="4868" width="54.5703125" style="634" customWidth="1"/>
    <col min="4869" max="4869" width="15.7109375" style="634" customWidth="1"/>
    <col min="4870" max="5120" width="9.140625" style="634"/>
    <col min="5121" max="5121" width="8.7109375" style="634" customWidth="1"/>
    <col min="5122" max="5122" width="9.85546875" style="634" customWidth="1"/>
    <col min="5123" max="5123" width="10.85546875" style="634" customWidth="1"/>
    <col min="5124" max="5124" width="54.5703125" style="634" customWidth="1"/>
    <col min="5125" max="5125" width="15.7109375" style="634" customWidth="1"/>
    <col min="5126" max="5376" width="9.140625" style="634"/>
    <col min="5377" max="5377" width="8.7109375" style="634" customWidth="1"/>
    <col min="5378" max="5378" width="9.85546875" style="634" customWidth="1"/>
    <col min="5379" max="5379" width="10.85546875" style="634" customWidth="1"/>
    <col min="5380" max="5380" width="54.5703125" style="634" customWidth="1"/>
    <col min="5381" max="5381" width="15.7109375" style="634" customWidth="1"/>
    <col min="5382" max="5632" width="9.140625" style="634"/>
    <col min="5633" max="5633" width="8.7109375" style="634" customWidth="1"/>
    <col min="5634" max="5634" width="9.85546875" style="634" customWidth="1"/>
    <col min="5635" max="5635" width="10.85546875" style="634" customWidth="1"/>
    <col min="5636" max="5636" width="54.5703125" style="634" customWidth="1"/>
    <col min="5637" max="5637" width="15.7109375" style="634" customWidth="1"/>
    <col min="5638" max="5888" width="9.140625" style="634"/>
    <col min="5889" max="5889" width="8.7109375" style="634" customWidth="1"/>
    <col min="5890" max="5890" width="9.85546875" style="634" customWidth="1"/>
    <col min="5891" max="5891" width="10.85546875" style="634" customWidth="1"/>
    <col min="5892" max="5892" width="54.5703125" style="634" customWidth="1"/>
    <col min="5893" max="5893" width="15.7109375" style="634" customWidth="1"/>
    <col min="5894" max="6144" width="9.140625" style="634"/>
    <col min="6145" max="6145" width="8.7109375" style="634" customWidth="1"/>
    <col min="6146" max="6146" width="9.85546875" style="634" customWidth="1"/>
    <col min="6147" max="6147" width="10.85546875" style="634" customWidth="1"/>
    <col min="6148" max="6148" width="54.5703125" style="634" customWidth="1"/>
    <col min="6149" max="6149" width="15.7109375" style="634" customWidth="1"/>
    <col min="6150" max="6400" width="9.140625" style="634"/>
    <col min="6401" max="6401" width="8.7109375" style="634" customWidth="1"/>
    <col min="6402" max="6402" width="9.85546875" style="634" customWidth="1"/>
    <col min="6403" max="6403" width="10.85546875" style="634" customWidth="1"/>
    <col min="6404" max="6404" width="54.5703125" style="634" customWidth="1"/>
    <col min="6405" max="6405" width="15.7109375" style="634" customWidth="1"/>
    <col min="6406" max="6656" width="9.140625" style="634"/>
    <col min="6657" max="6657" width="8.7109375" style="634" customWidth="1"/>
    <col min="6658" max="6658" width="9.85546875" style="634" customWidth="1"/>
    <col min="6659" max="6659" width="10.85546875" style="634" customWidth="1"/>
    <col min="6660" max="6660" width="54.5703125" style="634" customWidth="1"/>
    <col min="6661" max="6661" width="15.7109375" style="634" customWidth="1"/>
    <col min="6662" max="6912" width="9.140625" style="634"/>
    <col min="6913" max="6913" width="8.7109375" style="634" customWidth="1"/>
    <col min="6914" max="6914" width="9.85546875" style="634" customWidth="1"/>
    <col min="6915" max="6915" width="10.85546875" style="634" customWidth="1"/>
    <col min="6916" max="6916" width="54.5703125" style="634" customWidth="1"/>
    <col min="6917" max="6917" width="15.7109375" style="634" customWidth="1"/>
    <col min="6918" max="7168" width="9.140625" style="634"/>
    <col min="7169" max="7169" width="8.7109375" style="634" customWidth="1"/>
    <col min="7170" max="7170" width="9.85546875" style="634" customWidth="1"/>
    <col min="7171" max="7171" width="10.85546875" style="634" customWidth="1"/>
    <col min="7172" max="7172" width="54.5703125" style="634" customWidth="1"/>
    <col min="7173" max="7173" width="15.7109375" style="634" customWidth="1"/>
    <col min="7174" max="7424" width="9.140625" style="634"/>
    <col min="7425" max="7425" width="8.7109375" style="634" customWidth="1"/>
    <col min="7426" max="7426" width="9.85546875" style="634" customWidth="1"/>
    <col min="7427" max="7427" width="10.85546875" style="634" customWidth="1"/>
    <col min="7428" max="7428" width="54.5703125" style="634" customWidth="1"/>
    <col min="7429" max="7429" width="15.7109375" style="634" customWidth="1"/>
    <col min="7430" max="7680" width="9.140625" style="634"/>
    <col min="7681" max="7681" width="8.7109375" style="634" customWidth="1"/>
    <col min="7682" max="7682" width="9.85546875" style="634" customWidth="1"/>
    <col min="7683" max="7683" width="10.85546875" style="634" customWidth="1"/>
    <col min="7684" max="7684" width="54.5703125" style="634" customWidth="1"/>
    <col min="7685" max="7685" width="15.7109375" style="634" customWidth="1"/>
    <col min="7686" max="7936" width="9.140625" style="634"/>
    <col min="7937" max="7937" width="8.7109375" style="634" customWidth="1"/>
    <col min="7938" max="7938" width="9.85546875" style="634" customWidth="1"/>
    <col min="7939" max="7939" width="10.85546875" style="634" customWidth="1"/>
    <col min="7940" max="7940" width="54.5703125" style="634" customWidth="1"/>
    <col min="7941" max="7941" width="15.7109375" style="634" customWidth="1"/>
    <col min="7942" max="8192" width="9.140625" style="634"/>
    <col min="8193" max="8193" width="8.7109375" style="634" customWidth="1"/>
    <col min="8194" max="8194" width="9.85546875" style="634" customWidth="1"/>
    <col min="8195" max="8195" width="10.85546875" style="634" customWidth="1"/>
    <col min="8196" max="8196" width="54.5703125" style="634" customWidth="1"/>
    <col min="8197" max="8197" width="15.7109375" style="634" customWidth="1"/>
    <col min="8198" max="8448" width="9.140625" style="634"/>
    <col min="8449" max="8449" width="8.7109375" style="634" customWidth="1"/>
    <col min="8450" max="8450" width="9.85546875" style="634" customWidth="1"/>
    <col min="8451" max="8451" width="10.85546875" style="634" customWidth="1"/>
    <col min="8452" max="8452" width="54.5703125" style="634" customWidth="1"/>
    <col min="8453" max="8453" width="15.7109375" style="634" customWidth="1"/>
    <col min="8454" max="8704" width="9.140625" style="634"/>
    <col min="8705" max="8705" width="8.7109375" style="634" customWidth="1"/>
    <col min="8706" max="8706" width="9.85546875" style="634" customWidth="1"/>
    <col min="8707" max="8707" width="10.85546875" style="634" customWidth="1"/>
    <col min="8708" max="8708" width="54.5703125" style="634" customWidth="1"/>
    <col min="8709" max="8709" width="15.7109375" style="634" customWidth="1"/>
    <col min="8710" max="8960" width="9.140625" style="634"/>
    <col min="8961" max="8961" width="8.7109375" style="634" customWidth="1"/>
    <col min="8962" max="8962" width="9.85546875" style="634" customWidth="1"/>
    <col min="8963" max="8963" width="10.85546875" style="634" customWidth="1"/>
    <col min="8964" max="8964" width="54.5703125" style="634" customWidth="1"/>
    <col min="8965" max="8965" width="15.7109375" style="634" customWidth="1"/>
    <col min="8966" max="9216" width="9.140625" style="634"/>
    <col min="9217" max="9217" width="8.7109375" style="634" customWidth="1"/>
    <col min="9218" max="9218" width="9.85546875" style="634" customWidth="1"/>
    <col min="9219" max="9219" width="10.85546875" style="634" customWidth="1"/>
    <col min="9220" max="9220" width="54.5703125" style="634" customWidth="1"/>
    <col min="9221" max="9221" width="15.7109375" style="634" customWidth="1"/>
    <col min="9222" max="9472" width="9.140625" style="634"/>
    <col min="9473" max="9473" width="8.7109375" style="634" customWidth="1"/>
    <col min="9474" max="9474" width="9.85546875" style="634" customWidth="1"/>
    <col min="9475" max="9475" width="10.85546875" style="634" customWidth="1"/>
    <col min="9476" max="9476" width="54.5703125" style="634" customWidth="1"/>
    <col min="9477" max="9477" width="15.7109375" style="634" customWidth="1"/>
    <col min="9478" max="9728" width="9.140625" style="634"/>
    <col min="9729" max="9729" width="8.7109375" style="634" customWidth="1"/>
    <col min="9730" max="9730" width="9.85546875" style="634" customWidth="1"/>
    <col min="9731" max="9731" width="10.85546875" style="634" customWidth="1"/>
    <col min="9732" max="9732" width="54.5703125" style="634" customWidth="1"/>
    <col min="9733" max="9733" width="15.7109375" style="634" customWidth="1"/>
    <col min="9734" max="9984" width="9.140625" style="634"/>
    <col min="9985" max="9985" width="8.7109375" style="634" customWidth="1"/>
    <col min="9986" max="9986" width="9.85546875" style="634" customWidth="1"/>
    <col min="9987" max="9987" width="10.85546875" style="634" customWidth="1"/>
    <col min="9988" max="9988" width="54.5703125" style="634" customWidth="1"/>
    <col min="9989" max="9989" width="15.7109375" style="634" customWidth="1"/>
    <col min="9990" max="10240" width="9.140625" style="634"/>
    <col min="10241" max="10241" width="8.7109375" style="634" customWidth="1"/>
    <col min="10242" max="10242" width="9.85546875" style="634" customWidth="1"/>
    <col min="10243" max="10243" width="10.85546875" style="634" customWidth="1"/>
    <col min="10244" max="10244" width="54.5703125" style="634" customWidth="1"/>
    <col min="10245" max="10245" width="15.7109375" style="634" customWidth="1"/>
    <col min="10246" max="10496" width="9.140625" style="634"/>
    <col min="10497" max="10497" width="8.7109375" style="634" customWidth="1"/>
    <col min="10498" max="10498" width="9.85546875" style="634" customWidth="1"/>
    <col min="10499" max="10499" width="10.85546875" style="634" customWidth="1"/>
    <col min="10500" max="10500" width="54.5703125" style="634" customWidth="1"/>
    <col min="10501" max="10501" width="15.7109375" style="634" customWidth="1"/>
    <col min="10502" max="10752" width="9.140625" style="634"/>
    <col min="10753" max="10753" width="8.7109375" style="634" customWidth="1"/>
    <col min="10754" max="10754" width="9.85546875" style="634" customWidth="1"/>
    <col min="10755" max="10755" width="10.85546875" style="634" customWidth="1"/>
    <col min="10756" max="10756" width="54.5703125" style="634" customWidth="1"/>
    <col min="10757" max="10757" width="15.7109375" style="634" customWidth="1"/>
    <col min="10758" max="11008" width="9.140625" style="634"/>
    <col min="11009" max="11009" width="8.7109375" style="634" customWidth="1"/>
    <col min="11010" max="11010" width="9.85546875" style="634" customWidth="1"/>
    <col min="11011" max="11011" width="10.85546875" style="634" customWidth="1"/>
    <col min="11012" max="11012" width="54.5703125" style="634" customWidth="1"/>
    <col min="11013" max="11013" width="15.7109375" style="634" customWidth="1"/>
    <col min="11014" max="11264" width="9.140625" style="634"/>
    <col min="11265" max="11265" width="8.7109375" style="634" customWidth="1"/>
    <col min="11266" max="11266" width="9.85546875" style="634" customWidth="1"/>
    <col min="11267" max="11267" width="10.85546875" style="634" customWidth="1"/>
    <col min="11268" max="11268" width="54.5703125" style="634" customWidth="1"/>
    <col min="11269" max="11269" width="15.7109375" style="634" customWidth="1"/>
    <col min="11270" max="11520" width="9.140625" style="634"/>
    <col min="11521" max="11521" width="8.7109375" style="634" customWidth="1"/>
    <col min="11522" max="11522" width="9.85546875" style="634" customWidth="1"/>
    <col min="11523" max="11523" width="10.85546875" style="634" customWidth="1"/>
    <col min="11524" max="11524" width="54.5703125" style="634" customWidth="1"/>
    <col min="11525" max="11525" width="15.7109375" style="634" customWidth="1"/>
    <col min="11526" max="11776" width="9.140625" style="634"/>
    <col min="11777" max="11777" width="8.7109375" style="634" customWidth="1"/>
    <col min="11778" max="11778" width="9.85546875" style="634" customWidth="1"/>
    <col min="11779" max="11779" width="10.85546875" style="634" customWidth="1"/>
    <col min="11780" max="11780" width="54.5703125" style="634" customWidth="1"/>
    <col min="11781" max="11781" width="15.7109375" style="634" customWidth="1"/>
    <col min="11782" max="12032" width="9.140625" style="634"/>
    <col min="12033" max="12033" width="8.7109375" style="634" customWidth="1"/>
    <col min="12034" max="12034" width="9.85546875" style="634" customWidth="1"/>
    <col min="12035" max="12035" width="10.85546875" style="634" customWidth="1"/>
    <col min="12036" max="12036" width="54.5703125" style="634" customWidth="1"/>
    <col min="12037" max="12037" width="15.7109375" style="634" customWidth="1"/>
    <col min="12038" max="12288" width="9.140625" style="634"/>
    <col min="12289" max="12289" width="8.7109375" style="634" customWidth="1"/>
    <col min="12290" max="12290" width="9.85546875" style="634" customWidth="1"/>
    <col min="12291" max="12291" width="10.85546875" style="634" customWidth="1"/>
    <col min="12292" max="12292" width="54.5703125" style="634" customWidth="1"/>
    <col min="12293" max="12293" width="15.7109375" style="634" customWidth="1"/>
    <col min="12294" max="12544" width="9.140625" style="634"/>
    <col min="12545" max="12545" width="8.7109375" style="634" customWidth="1"/>
    <col min="12546" max="12546" width="9.85546875" style="634" customWidth="1"/>
    <col min="12547" max="12547" width="10.85546875" style="634" customWidth="1"/>
    <col min="12548" max="12548" width="54.5703125" style="634" customWidth="1"/>
    <col min="12549" max="12549" width="15.7109375" style="634" customWidth="1"/>
    <col min="12550" max="12800" width="9.140625" style="634"/>
    <col min="12801" max="12801" width="8.7109375" style="634" customWidth="1"/>
    <col min="12802" max="12802" width="9.85546875" style="634" customWidth="1"/>
    <col min="12803" max="12803" width="10.85546875" style="634" customWidth="1"/>
    <col min="12804" max="12804" width="54.5703125" style="634" customWidth="1"/>
    <col min="12805" max="12805" width="15.7109375" style="634" customWidth="1"/>
    <col min="12806" max="13056" width="9.140625" style="634"/>
    <col min="13057" max="13057" width="8.7109375" style="634" customWidth="1"/>
    <col min="13058" max="13058" width="9.85546875" style="634" customWidth="1"/>
    <col min="13059" max="13059" width="10.85546875" style="634" customWidth="1"/>
    <col min="13060" max="13060" width="54.5703125" style="634" customWidth="1"/>
    <col min="13061" max="13061" width="15.7109375" style="634" customWidth="1"/>
    <col min="13062" max="13312" width="9.140625" style="634"/>
    <col min="13313" max="13313" width="8.7109375" style="634" customWidth="1"/>
    <col min="13314" max="13314" width="9.85546875" style="634" customWidth="1"/>
    <col min="13315" max="13315" width="10.85546875" style="634" customWidth="1"/>
    <col min="13316" max="13316" width="54.5703125" style="634" customWidth="1"/>
    <col min="13317" max="13317" width="15.7109375" style="634" customWidth="1"/>
    <col min="13318" max="13568" width="9.140625" style="634"/>
    <col min="13569" max="13569" width="8.7109375" style="634" customWidth="1"/>
    <col min="13570" max="13570" width="9.85546875" style="634" customWidth="1"/>
    <col min="13571" max="13571" width="10.85546875" style="634" customWidth="1"/>
    <col min="13572" max="13572" width="54.5703125" style="634" customWidth="1"/>
    <col min="13573" max="13573" width="15.7109375" style="634" customWidth="1"/>
    <col min="13574" max="13824" width="9.140625" style="634"/>
    <col min="13825" max="13825" width="8.7109375" style="634" customWidth="1"/>
    <col min="13826" max="13826" width="9.85546875" style="634" customWidth="1"/>
    <col min="13827" max="13827" width="10.85546875" style="634" customWidth="1"/>
    <col min="13828" max="13828" width="54.5703125" style="634" customWidth="1"/>
    <col min="13829" max="13829" width="15.7109375" style="634" customWidth="1"/>
    <col min="13830" max="14080" width="9.140625" style="634"/>
    <col min="14081" max="14081" width="8.7109375" style="634" customWidth="1"/>
    <col min="14082" max="14082" width="9.85546875" style="634" customWidth="1"/>
    <col min="14083" max="14083" width="10.85546875" style="634" customWidth="1"/>
    <col min="14084" max="14084" width="54.5703125" style="634" customWidth="1"/>
    <col min="14085" max="14085" width="15.7109375" style="634" customWidth="1"/>
    <col min="14086" max="14336" width="9.140625" style="634"/>
    <col min="14337" max="14337" width="8.7109375" style="634" customWidth="1"/>
    <col min="14338" max="14338" width="9.85546875" style="634" customWidth="1"/>
    <col min="14339" max="14339" width="10.85546875" style="634" customWidth="1"/>
    <col min="14340" max="14340" width="54.5703125" style="634" customWidth="1"/>
    <col min="14341" max="14341" width="15.7109375" style="634" customWidth="1"/>
    <col min="14342" max="14592" width="9.140625" style="634"/>
    <col min="14593" max="14593" width="8.7109375" style="634" customWidth="1"/>
    <col min="14594" max="14594" width="9.85546875" style="634" customWidth="1"/>
    <col min="14595" max="14595" width="10.85546875" style="634" customWidth="1"/>
    <col min="14596" max="14596" width="54.5703125" style="634" customWidth="1"/>
    <col min="14597" max="14597" width="15.7109375" style="634" customWidth="1"/>
    <col min="14598" max="14848" width="9.140625" style="634"/>
    <col min="14849" max="14849" width="8.7109375" style="634" customWidth="1"/>
    <col min="14850" max="14850" width="9.85546875" style="634" customWidth="1"/>
    <col min="14851" max="14851" width="10.85546875" style="634" customWidth="1"/>
    <col min="14852" max="14852" width="54.5703125" style="634" customWidth="1"/>
    <col min="14853" max="14853" width="15.7109375" style="634" customWidth="1"/>
    <col min="14854" max="15104" width="9.140625" style="634"/>
    <col min="15105" max="15105" width="8.7109375" style="634" customWidth="1"/>
    <col min="15106" max="15106" width="9.85546875" style="634" customWidth="1"/>
    <col min="15107" max="15107" width="10.85546875" style="634" customWidth="1"/>
    <col min="15108" max="15108" width="54.5703125" style="634" customWidth="1"/>
    <col min="15109" max="15109" width="15.7109375" style="634" customWidth="1"/>
    <col min="15110" max="15360" width="9.140625" style="634"/>
    <col min="15361" max="15361" width="8.7109375" style="634" customWidth="1"/>
    <col min="15362" max="15362" width="9.85546875" style="634" customWidth="1"/>
    <col min="15363" max="15363" width="10.85546875" style="634" customWidth="1"/>
    <col min="15364" max="15364" width="54.5703125" style="634" customWidth="1"/>
    <col min="15365" max="15365" width="15.7109375" style="634" customWidth="1"/>
    <col min="15366" max="15616" width="9.140625" style="634"/>
    <col min="15617" max="15617" width="8.7109375" style="634" customWidth="1"/>
    <col min="15618" max="15618" width="9.85546875" style="634" customWidth="1"/>
    <col min="15619" max="15619" width="10.85546875" style="634" customWidth="1"/>
    <col min="15620" max="15620" width="54.5703125" style="634" customWidth="1"/>
    <col min="15621" max="15621" width="15.7109375" style="634" customWidth="1"/>
    <col min="15622" max="15872" width="9.140625" style="634"/>
    <col min="15873" max="15873" width="8.7109375" style="634" customWidth="1"/>
    <col min="15874" max="15874" width="9.85546875" style="634" customWidth="1"/>
    <col min="15875" max="15875" width="10.85546875" style="634" customWidth="1"/>
    <col min="15876" max="15876" width="54.5703125" style="634" customWidth="1"/>
    <col min="15877" max="15877" width="15.7109375" style="634" customWidth="1"/>
    <col min="15878" max="16128" width="9.140625" style="634"/>
    <col min="16129" max="16129" width="8.7109375" style="634" customWidth="1"/>
    <col min="16130" max="16130" width="9.85546875" style="634" customWidth="1"/>
    <col min="16131" max="16131" width="10.85546875" style="634" customWidth="1"/>
    <col min="16132" max="16132" width="54.5703125" style="634" customWidth="1"/>
    <col min="16133" max="16133" width="15.7109375" style="634" customWidth="1"/>
    <col min="16134" max="16384" width="9.140625" style="634"/>
  </cols>
  <sheetData>
    <row r="1" spans="1:5" ht="27.75" customHeight="1" x14ac:dyDescent="0.2">
      <c r="A1" s="656" t="s">
        <v>590</v>
      </c>
      <c r="B1" s="656"/>
      <c r="C1" s="656"/>
      <c r="D1" s="656"/>
      <c r="E1" s="656"/>
    </row>
    <row r="2" spans="1:5" ht="42" customHeight="1" x14ac:dyDescent="0.2">
      <c r="A2" s="657" t="s">
        <v>591</v>
      </c>
      <c r="B2" s="657"/>
      <c r="C2" s="657"/>
      <c r="D2" s="657"/>
      <c r="E2" s="657"/>
    </row>
    <row r="3" spans="1:5" ht="17.100000000000001" customHeight="1" x14ac:dyDescent="0.2">
      <c r="A3" s="635" t="s">
        <v>26</v>
      </c>
      <c r="B3" s="635" t="s">
        <v>14</v>
      </c>
      <c r="C3" s="635" t="s">
        <v>15</v>
      </c>
      <c r="D3" s="635" t="s">
        <v>60</v>
      </c>
      <c r="E3" s="635" t="s">
        <v>386</v>
      </c>
    </row>
    <row r="4" spans="1:5" x14ac:dyDescent="0.2">
      <c r="A4" s="652" t="s">
        <v>85</v>
      </c>
      <c r="B4" s="652"/>
      <c r="C4" s="652"/>
      <c r="D4" s="653" t="s">
        <v>86</v>
      </c>
      <c r="E4" s="654" t="s">
        <v>592</v>
      </c>
    </row>
    <row r="5" spans="1:5" ht="15" x14ac:dyDescent="0.2">
      <c r="A5" s="636"/>
      <c r="B5" s="644" t="s">
        <v>87</v>
      </c>
      <c r="C5" s="645"/>
      <c r="D5" s="646" t="s">
        <v>88</v>
      </c>
      <c r="E5" s="647" t="s">
        <v>593</v>
      </c>
    </row>
    <row r="6" spans="1:5" ht="33.75" x14ac:dyDescent="0.2">
      <c r="A6" s="637"/>
      <c r="B6" s="637"/>
      <c r="C6" s="638" t="s">
        <v>594</v>
      </c>
      <c r="D6" s="639" t="s">
        <v>595</v>
      </c>
      <c r="E6" s="640" t="s">
        <v>593</v>
      </c>
    </row>
    <row r="7" spans="1:5" ht="15" x14ac:dyDescent="0.2">
      <c r="A7" s="636"/>
      <c r="B7" s="644" t="s">
        <v>596</v>
      </c>
      <c r="C7" s="645"/>
      <c r="D7" s="646" t="s">
        <v>597</v>
      </c>
      <c r="E7" s="647" t="s">
        <v>598</v>
      </c>
    </row>
    <row r="8" spans="1:5" ht="22.5" x14ac:dyDescent="0.2">
      <c r="A8" s="637"/>
      <c r="B8" s="637"/>
      <c r="C8" s="638" t="s">
        <v>599</v>
      </c>
      <c r="D8" s="639" t="s">
        <v>600</v>
      </c>
      <c r="E8" s="640" t="s">
        <v>598</v>
      </c>
    </row>
    <row r="9" spans="1:5" ht="15" x14ac:dyDescent="0.2">
      <c r="A9" s="636"/>
      <c r="B9" s="644" t="s">
        <v>244</v>
      </c>
      <c r="C9" s="645"/>
      <c r="D9" s="646" t="s">
        <v>93</v>
      </c>
      <c r="E9" s="647" t="s">
        <v>601</v>
      </c>
    </row>
    <row r="10" spans="1:5" x14ac:dyDescent="0.2">
      <c r="A10" s="637"/>
      <c r="B10" s="637"/>
      <c r="C10" s="638" t="s">
        <v>160</v>
      </c>
      <c r="D10" s="639" t="s">
        <v>41</v>
      </c>
      <c r="E10" s="640" t="s">
        <v>602</v>
      </c>
    </row>
    <row r="11" spans="1:5" x14ac:dyDescent="0.2">
      <c r="A11" s="637"/>
      <c r="B11" s="637"/>
      <c r="C11" s="638" t="s">
        <v>161</v>
      </c>
      <c r="D11" s="639" t="s">
        <v>43</v>
      </c>
      <c r="E11" s="640" t="s">
        <v>414</v>
      </c>
    </row>
    <row r="12" spans="1:5" x14ac:dyDescent="0.2">
      <c r="A12" s="637"/>
      <c r="B12" s="637"/>
      <c r="C12" s="638" t="s">
        <v>20</v>
      </c>
      <c r="D12" s="639" t="s">
        <v>229</v>
      </c>
      <c r="E12" s="640" t="s">
        <v>603</v>
      </c>
    </row>
    <row r="13" spans="1:5" x14ac:dyDescent="0.2">
      <c r="A13" s="652" t="s">
        <v>390</v>
      </c>
      <c r="B13" s="652"/>
      <c r="C13" s="652"/>
      <c r="D13" s="653" t="s">
        <v>391</v>
      </c>
      <c r="E13" s="654" t="s">
        <v>392</v>
      </c>
    </row>
    <row r="14" spans="1:5" ht="15" x14ac:dyDescent="0.2">
      <c r="A14" s="636"/>
      <c r="B14" s="644" t="s">
        <v>393</v>
      </c>
      <c r="C14" s="645"/>
      <c r="D14" s="646" t="s">
        <v>93</v>
      </c>
      <c r="E14" s="647" t="s">
        <v>392</v>
      </c>
    </row>
    <row r="15" spans="1:5" x14ac:dyDescent="0.2">
      <c r="A15" s="637"/>
      <c r="B15" s="637"/>
      <c r="C15" s="638" t="s">
        <v>221</v>
      </c>
      <c r="D15" s="639" t="s">
        <v>34</v>
      </c>
      <c r="E15" s="640" t="s">
        <v>604</v>
      </c>
    </row>
    <row r="16" spans="1:5" x14ac:dyDescent="0.2">
      <c r="A16" s="637"/>
      <c r="B16" s="637"/>
      <c r="C16" s="638" t="s">
        <v>178</v>
      </c>
      <c r="D16" s="639" t="s">
        <v>126</v>
      </c>
      <c r="E16" s="640" t="s">
        <v>585</v>
      </c>
    </row>
    <row r="17" spans="1:5" x14ac:dyDescent="0.2">
      <c r="A17" s="637"/>
      <c r="B17" s="637"/>
      <c r="C17" s="638" t="s">
        <v>160</v>
      </c>
      <c r="D17" s="639" t="s">
        <v>41</v>
      </c>
      <c r="E17" s="640" t="s">
        <v>605</v>
      </c>
    </row>
    <row r="18" spans="1:5" x14ac:dyDescent="0.2">
      <c r="A18" s="637"/>
      <c r="B18" s="637"/>
      <c r="C18" s="638" t="s">
        <v>171</v>
      </c>
      <c r="D18" s="639" t="s">
        <v>56</v>
      </c>
      <c r="E18" s="640" t="s">
        <v>606</v>
      </c>
    </row>
    <row r="19" spans="1:5" x14ac:dyDescent="0.2">
      <c r="A19" s="652" t="s">
        <v>18</v>
      </c>
      <c r="B19" s="652"/>
      <c r="C19" s="652"/>
      <c r="D19" s="653" t="s">
        <v>394</v>
      </c>
      <c r="E19" s="654" t="s">
        <v>607</v>
      </c>
    </row>
    <row r="20" spans="1:5" ht="15" x14ac:dyDescent="0.2">
      <c r="A20" s="636"/>
      <c r="B20" s="644" t="s">
        <v>608</v>
      </c>
      <c r="C20" s="645"/>
      <c r="D20" s="646" t="s">
        <v>217</v>
      </c>
      <c r="E20" s="647" t="s">
        <v>609</v>
      </c>
    </row>
    <row r="21" spans="1:5" ht="33.75" x14ac:dyDescent="0.2">
      <c r="A21" s="637"/>
      <c r="B21" s="637"/>
      <c r="C21" s="638" t="s">
        <v>536</v>
      </c>
      <c r="D21" s="639" t="s">
        <v>610</v>
      </c>
      <c r="E21" s="640" t="s">
        <v>609</v>
      </c>
    </row>
    <row r="22" spans="1:5" ht="15" x14ac:dyDescent="0.2">
      <c r="A22" s="636"/>
      <c r="B22" s="644" t="s">
        <v>305</v>
      </c>
      <c r="C22" s="645"/>
      <c r="D22" s="646" t="s">
        <v>353</v>
      </c>
      <c r="E22" s="647" t="s">
        <v>611</v>
      </c>
    </row>
    <row r="23" spans="1:5" ht="33.75" x14ac:dyDescent="0.2">
      <c r="A23" s="637"/>
      <c r="B23" s="637"/>
      <c r="C23" s="638" t="s">
        <v>306</v>
      </c>
      <c r="D23" s="639" t="s">
        <v>612</v>
      </c>
      <c r="E23" s="640" t="s">
        <v>611</v>
      </c>
    </row>
    <row r="24" spans="1:5" ht="15" x14ac:dyDescent="0.2">
      <c r="A24" s="636"/>
      <c r="B24" s="644" t="s">
        <v>19</v>
      </c>
      <c r="C24" s="645"/>
      <c r="D24" s="646" t="s">
        <v>128</v>
      </c>
      <c r="E24" s="647" t="s">
        <v>613</v>
      </c>
    </row>
    <row r="25" spans="1:5" x14ac:dyDescent="0.2">
      <c r="A25" s="637"/>
      <c r="B25" s="637"/>
      <c r="C25" s="638" t="s">
        <v>160</v>
      </c>
      <c r="D25" s="639" t="s">
        <v>41</v>
      </c>
      <c r="E25" s="640" t="s">
        <v>614</v>
      </c>
    </row>
    <row r="26" spans="1:5" x14ac:dyDescent="0.2">
      <c r="A26" s="637"/>
      <c r="B26" s="637"/>
      <c r="C26" s="638" t="s">
        <v>615</v>
      </c>
      <c r="D26" s="639" t="s">
        <v>42</v>
      </c>
      <c r="E26" s="640" t="s">
        <v>616</v>
      </c>
    </row>
    <row r="27" spans="1:5" x14ac:dyDescent="0.2">
      <c r="A27" s="637"/>
      <c r="B27" s="637"/>
      <c r="C27" s="638" t="s">
        <v>161</v>
      </c>
      <c r="D27" s="639" t="s">
        <v>43</v>
      </c>
      <c r="E27" s="640" t="s">
        <v>617</v>
      </c>
    </row>
    <row r="28" spans="1:5" x14ac:dyDescent="0.2">
      <c r="A28" s="637"/>
      <c r="B28" s="637"/>
      <c r="C28" s="638" t="s">
        <v>172</v>
      </c>
      <c r="D28" s="639" t="s">
        <v>112</v>
      </c>
      <c r="E28" s="640" t="s">
        <v>618</v>
      </c>
    </row>
    <row r="29" spans="1:5" x14ac:dyDescent="0.2">
      <c r="A29" s="637"/>
      <c r="B29" s="637"/>
      <c r="C29" s="638" t="s">
        <v>20</v>
      </c>
      <c r="D29" s="639" t="s">
        <v>229</v>
      </c>
      <c r="E29" s="640" t="s">
        <v>619</v>
      </c>
    </row>
    <row r="30" spans="1:5" x14ac:dyDescent="0.2">
      <c r="A30" s="652" t="s">
        <v>620</v>
      </c>
      <c r="B30" s="652"/>
      <c r="C30" s="652"/>
      <c r="D30" s="653" t="s">
        <v>621</v>
      </c>
      <c r="E30" s="654" t="s">
        <v>622</v>
      </c>
    </row>
    <row r="31" spans="1:5" ht="15" x14ac:dyDescent="0.2">
      <c r="A31" s="636"/>
      <c r="B31" s="644" t="s">
        <v>623</v>
      </c>
      <c r="C31" s="645"/>
      <c r="D31" s="646" t="s">
        <v>93</v>
      </c>
      <c r="E31" s="647" t="s">
        <v>622</v>
      </c>
    </row>
    <row r="32" spans="1:5" x14ac:dyDescent="0.2">
      <c r="A32" s="637"/>
      <c r="B32" s="637"/>
      <c r="C32" s="638" t="s">
        <v>161</v>
      </c>
      <c r="D32" s="639" t="s">
        <v>43</v>
      </c>
      <c r="E32" s="640" t="s">
        <v>622</v>
      </c>
    </row>
    <row r="33" spans="1:5" x14ac:dyDescent="0.2">
      <c r="A33" s="652" t="s">
        <v>397</v>
      </c>
      <c r="B33" s="652"/>
      <c r="C33" s="652"/>
      <c r="D33" s="653" t="s">
        <v>398</v>
      </c>
      <c r="E33" s="654" t="s">
        <v>624</v>
      </c>
    </row>
    <row r="34" spans="1:5" ht="15" x14ac:dyDescent="0.2">
      <c r="A34" s="636"/>
      <c r="B34" s="644" t="s">
        <v>625</v>
      </c>
      <c r="C34" s="645"/>
      <c r="D34" s="646" t="s">
        <v>626</v>
      </c>
      <c r="E34" s="647" t="s">
        <v>627</v>
      </c>
    </row>
    <row r="35" spans="1:5" ht="22.5" x14ac:dyDescent="0.2">
      <c r="A35" s="637"/>
      <c r="B35" s="637"/>
      <c r="C35" s="638" t="s">
        <v>628</v>
      </c>
      <c r="D35" s="639" t="s">
        <v>214</v>
      </c>
      <c r="E35" s="640" t="s">
        <v>627</v>
      </c>
    </row>
    <row r="36" spans="1:5" ht="15" x14ac:dyDescent="0.2">
      <c r="A36" s="636"/>
      <c r="B36" s="644" t="s">
        <v>400</v>
      </c>
      <c r="C36" s="645"/>
      <c r="D36" s="646" t="s">
        <v>401</v>
      </c>
      <c r="E36" s="647" t="s">
        <v>629</v>
      </c>
    </row>
    <row r="37" spans="1:5" x14ac:dyDescent="0.2">
      <c r="A37" s="637"/>
      <c r="B37" s="637"/>
      <c r="C37" s="638" t="s">
        <v>171</v>
      </c>
      <c r="D37" s="639" t="s">
        <v>56</v>
      </c>
      <c r="E37" s="640" t="s">
        <v>630</v>
      </c>
    </row>
    <row r="38" spans="1:5" x14ac:dyDescent="0.2">
      <c r="A38" s="637"/>
      <c r="B38" s="637"/>
      <c r="C38" s="638" t="s">
        <v>615</v>
      </c>
      <c r="D38" s="639" t="s">
        <v>42</v>
      </c>
      <c r="E38" s="640" t="s">
        <v>630</v>
      </c>
    </row>
    <row r="39" spans="1:5" x14ac:dyDescent="0.2">
      <c r="A39" s="637"/>
      <c r="B39" s="637"/>
      <c r="C39" s="638" t="s">
        <v>161</v>
      </c>
      <c r="D39" s="639" t="s">
        <v>43</v>
      </c>
      <c r="E39" s="640" t="s">
        <v>631</v>
      </c>
    </row>
    <row r="40" spans="1:5" x14ac:dyDescent="0.2">
      <c r="A40" s="637"/>
      <c r="B40" s="637"/>
      <c r="C40" s="638" t="s">
        <v>172</v>
      </c>
      <c r="D40" s="639" t="s">
        <v>112</v>
      </c>
      <c r="E40" s="640" t="s">
        <v>585</v>
      </c>
    </row>
    <row r="41" spans="1:5" x14ac:dyDescent="0.2">
      <c r="A41" s="637"/>
      <c r="B41" s="637"/>
      <c r="C41" s="638" t="s">
        <v>632</v>
      </c>
      <c r="D41" s="639" t="s">
        <v>451</v>
      </c>
      <c r="E41" s="640" t="s">
        <v>633</v>
      </c>
    </row>
    <row r="42" spans="1:5" ht="22.5" x14ac:dyDescent="0.2">
      <c r="A42" s="637"/>
      <c r="B42" s="637"/>
      <c r="C42" s="638" t="s">
        <v>634</v>
      </c>
      <c r="D42" s="639" t="s">
        <v>635</v>
      </c>
      <c r="E42" s="640" t="s">
        <v>636</v>
      </c>
    </row>
    <row r="43" spans="1:5" x14ac:dyDescent="0.2">
      <c r="A43" s="637"/>
      <c r="B43" s="637"/>
      <c r="C43" s="638" t="s">
        <v>637</v>
      </c>
      <c r="D43" s="639" t="s">
        <v>638</v>
      </c>
      <c r="E43" s="640" t="s">
        <v>540</v>
      </c>
    </row>
    <row r="44" spans="1:5" x14ac:dyDescent="0.2">
      <c r="A44" s="637"/>
      <c r="B44" s="637"/>
      <c r="C44" s="638" t="s">
        <v>639</v>
      </c>
      <c r="D44" s="639" t="s">
        <v>640</v>
      </c>
      <c r="E44" s="640" t="s">
        <v>430</v>
      </c>
    </row>
    <row r="45" spans="1:5" x14ac:dyDescent="0.2">
      <c r="A45" s="637"/>
      <c r="B45" s="637"/>
      <c r="C45" s="638" t="s">
        <v>641</v>
      </c>
      <c r="D45" s="639" t="s">
        <v>642</v>
      </c>
      <c r="E45" s="640" t="s">
        <v>630</v>
      </c>
    </row>
    <row r="46" spans="1:5" ht="22.5" x14ac:dyDescent="0.2">
      <c r="A46" s="637"/>
      <c r="B46" s="637"/>
      <c r="C46" s="638" t="s">
        <v>643</v>
      </c>
      <c r="D46" s="639" t="s">
        <v>644</v>
      </c>
      <c r="E46" s="640" t="s">
        <v>645</v>
      </c>
    </row>
    <row r="47" spans="1:5" x14ac:dyDescent="0.2">
      <c r="A47" s="637"/>
      <c r="B47" s="637"/>
      <c r="C47" s="638" t="s">
        <v>646</v>
      </c>
      <c r="D47" s="639" t="s">
        <v>647</v>
      </c>
      <c r="E47" s="640" t="s">
        <v>464</v>
      </c>
    </row>
    <row r="48" spans="1:5" x14ac:dyDescent="0.2">
      <c r="A48" s="637"/>
      <c r="B48" s="637"/>
      <c r="C48" s="638" t="s">
        <v>155</v>
      </c>
      <c r="D48" s="639" t="s">
        <v>648</v>
      </c>
      <c r="E48" s="640" t="s">
        <v>649</v>
      </c>
    </row>
    <row r="49" spans="1:5" x14ac:dyDescent="0.2">
      <c r="A49" s="641" t="s">
        <v>650</v>
      </c>
      <c r="B49" s="641"/>
      <c r="C49" s="641"/>
      <c r="D49" s="642" t="s">
        <v>651</v>
      </c>
      <c r="E49" s="643" t="s">
        <v>652</v>
      </c>
    </row>
    <row r="50" spans="1:5" ht="15" x14ac:dyDescent="0.2">
      <c r="A50" s="636"/>
      <c r="B50" s="644" t="s">
        <v>653</v>
      </c>
      <c r="C50" s="645"/>
      <c r="D50" s="646" t="s">
        <v>654</v>
      </c>
      <c r="E50" s="647" t="s">
        <v>655</v>
      </c>
    </row>
    <row r="51" spans="1:5" x14ac:dyDescent="0.2">
      <c r="A51" s="637"/>
      <c r="B51" s="637"/>
      <c r="C51" s="638" t="s">
        <v>161</v>
      </c>
      <c r="D51" s="639" t="s">
        <v>43</v>
      </c>
      <c r="E51" s="640" t="s">
        <v>655</v>
      </c>
    </row>
    <row r="52" spans="1:5" ht="15" x14ac:dyDescent="0.2">
      <c r="A52" s="636"/>
      <c r="B52" s="644" t="s">
        <v>656</v>
      </c>
      <c r="C52" s="645"/>
      <c r="D52" s="646" t="s">
        <v>657</v>
      </c>
      <c r="E52" s="647" t="s">
        <v>538</v>
      </c>
    </row>
    <row r="53" spans="1:5" x14ac:dyDescent="0.2">
      <c r="A53" s="637"/>
      <c r="B53" s="637"/>
      <c r="C53" s="638" t="s">
        <v>161</v>
      </c>
      <c r="D53" s="639" t="s">
        <v>43</v>
      </c>
      <c r="E53" s="640" t="s">
        <v>538</v>
      </c>
    </row>
    <row r="54" spans="1:5" x14ac:dyDescent="0.2">
      <c r="A54" s="641" t="s">
        <v>301</v>
      </c>
      <c r="B54" s="641"/>
      <c r="C54" s="641"/>
      <c r="D54" s="642" t="s">
        <v>30</v>
      </c>
      <c r="E54" s="643" t="s">
        <v>658</v>
      </c>
    </row>
    <row r="55" spans="1:5" ht="15" x14ac:dyDescent="0.2">
      <c r="A55" s="636"/>
      <c r="B55" s="644" t="s">
        <v>422</v>
      </c>
      <c r="C55" s="645"/>
      <c r="D55" s="646" t="s">
        <v>31</v>
      </c>
      <c r="E55" s="647" t="s">
        <v>423</v>
      </c>
    </row>
    <row r="56" spans="1:5" x14ac:dyDescent="0.2">
      <c r="A56" s="637"/>
      <c r="B56" s="637"/>
      <c r="C56" s="638" t="s">
        <v>659</v>
      </c>
      <c r="D56" s="639" t="s">
        <v>33</v>
      </c>
      <c r="E56" s="640" t="s">
        <v>660</v>
      </c>
    </row>
    <row r="57" spans="1:5" x14ac:dyDescent="0.2">
      <c r="A57" s="637"/>
      <c r="B57" s="637"/>
      <c r="C57" s="638" t="s">
        <v>661</v>
      </c>
      <c r="D57" s="639" t="s">
        <v>237</v>
      </c>
      <c r="E57" s="640" t="s">
        <v>662</v>
      </c>
    </row>
    <row r="58" spans="1:5" x14ac:dyDescent="0.2">
      <c r="A58" s="637"/>
      <c r="B58" s="637"/>
      <c r="C58" s="638" t="s">
        <v>221</v>
      </c>
      <c r="D58" s="639" t="s">
        <v>34</v>
      </c>
      <c r="E58" s="640" t="s">
        <v>663</v>
      </c>
    </row>
    <row r="59" spans="1:5" x14ac:dyDescent="0.2">
      <c r="A59" s="637"/>
      <c r="B59" s="637"/>
      <c r="C59" s="638" t="s">
        <v>225</v>
      </c>
      <c r="D59" s="639" t="s">
        <v>35</v>
      </c>
      <c r="E59" s="640" t="s">
        <v>664</v>
      </c>
    </row>
    <row r="60" spans="1:5" x14ac:dyDescent="0.2">
      <c r="A60" s="637"/>
      <c r="B60" s="637"/>
      <c r="C60" s="638" t="s">
        <v>160</v>
      </c>
      <c r="D60" s="639" t="s">
        <v>41</v>
      </c>
      <c r="E60" s="640" t="s">
        <v>665</v>
      </c>
    </row>
    <row r="61" spans="1:5" x14ac:dyDescent="0.2">
      <c r="A61" s="637"/>
      <c r="B61" s="637"/>
      <c r="C61" s="638" t="s">
        <v>161</v>
      </c>
      <c r="D61" s="639" t="s">
        <v>43</v>
      </c>
      <c r="E61" s="640" t="s">
        <v>666</v>
      </c>
    </row>
    <row r="62" spans="1:5" x14ac:dyDescent="0.2">
      <c r="A62" s="637"/>
      <c r="B62" s="637"/>
      <c r="C62" s="638" t="s">
        <v>667</v>
      </c>
      <c r="D62" s="639" t="s">
        <v>45</v>
      </c>
      <c r="E62" s="640" t="s">
        <v>668</v>
      </c>
    </row>
    <row r="63" spans="1:5" ht="15" x14ac:dyDescent="0.2">
      <c r="A63" s="636"/>
      <c r="B63" s="644" t="s">
        <v>669</v>
      </c>
      <c r="C63" s="645"/>
      <c r="D63" s="646" t="s">
        <v>670</v>
      </c>
      <c r="E63" s="647" t="s">
        <v>671</v>
      </c>
    </row>
    <row r="64" spans="1:5" x14ac:dyDescent="0.2">
      <c r="A64" s="637"/>
      <c r="B64" s="637"/>
      <c r="C64" s="638" t="s">
        <v>672</v>
      </c>
      <c r="D64" s="639" t="s">
        <v>673</v>
      </c>
      <c r="E64" s="640" t="s">
        <v>674</v>
      </c>
    </row>
    <row r="65" spans="1:5" x14ac:dyDescent="0.2">
      <c r="A65" s="637"/>
      <c r="B65" s="637"/>
      <c r="C65" s="638" t="s">
        <v>675</v>
      </c>
      <c r="D65" s="639" t="s">
        <v>676</v>
      </c>
      <c r="E65" s="640" t="s">
        <v>417</v>
      </c>
    </row>
    <row r="66" spans="1:5" x14ac:dyDescent="0.2">
      <c r="A66" s="637"/>
      <c r="B66" s="637"/>
      <c r="C66" s="638" t="s">
        <v>160</v>
      </c>
      <c r="D66" s="639" t="s">
        <v>41</v>
      </c>
      <c r="E66" s="640" t="s">
        <v>392</v>
      </c>
    </row>
    <row r="67" spans="1:5" x14ac:dyDescent="0.2">
      <c r="A67" s="637"/>
      <c r="B67" s="637"/>
      <c r="C67" s="638" t="s">
        <v>161</v>
      </c>
      <c r="D67" s="639" t="s">
        <v>43</v>
      </c>
      <c r="E67" s="640" t="s">
        <v>605</v>
      </c>
    </row>
    <row r="68" spans="1:5" x14ac:dyDescent="0.2">
      <c r="A68" s="637"/>
      <c r="B68" s="637"/>
      <c r="C68" s="638" t="s">
        <v>677</v>
      </c>
      <c r="D68" s="639" t="s">
        <v>678</v>
      </c>
      <c r="E68" s="640" t="s">
        <v>464</v>
      </c>
    </row>
    <row r="69" spans="1:5" ht="15" x14ac:dyDescent="0.2">
      <c r="A69" s="636"/>
      <c r="B69" s="644" t="s">
        <v>302</v>
      </c>
      <c r="C69" s="645"/>
      <c r="D69" s="646" t="s">
        <v>425</v>
      </c>
      <c r="E69" s="647" t="s">
        <v>679</v>
      </c>
    </row>
    <row r="70" spans="1:5" x14ac:dyDescent="0.2">
      <c r="A70" s="637"/>
      <c r="B70" s="637"/>
      <c r="C70" s="638" t="s">
        <v>680</v>
      </c>
      <c r="D70" s="639" t="s">
        <v>681</v>
      </c>
      <c r="E70" s="640" t="s">
        <v>408</v>
      </c>
    </row>
    <row r="71" spans="1:5" x14ac:dyDescent="0.2">
      <c r="A71" s="637"/>
      <c r="B71" s="637"/>
      <c r="C71" s="638" t="s">
        <v>659</v>
      </c>
      <c r="D71" s="639" t="s">
        <v>33</v>
      </c>
      <c r="E71" s="640" t="s">
        <v>682</v>
      </c>
    </row>
    <row r="72" spans="1:5" x14ac:dyDescent="0.2">
      <c r="A72" s="637"/>
      <c r="B72" s="637"/>
      <c r="C72" s="638" t="s">
        <v>661</v>
      </c>
      <c r="D72" s="639" t="s">
        <v>237</v>
      </c>
      <c r="E72" s="640" t="s">
        <v>683</v>
      </c>
    </row>
    <row r="73" spans="1:5" x14ac:dyDescent="0.2">
      <c r="A73" s="637"/>
      <c r="B73" s="637"/>
      <c r="C73" s="638" t="s">
        <v>221</v>
      </c>
      <c r="D73" s="639" t="s">
        <v>34</v>
      </c>
      <c r="E73" s="640" t="s">
        <v>684</v>
      </c>
    </row>
    <row r="74" spans="1:5" x14ac:dyDescent="0.2">
      <c r="A74" s="637"/>
      <c r="B74" s="637"/>
      <c r="C74" s="638" t="s">
        <v>225</v>
      </c>
      <c r="D74" s="639" t="s">
        <v>35</v>
      </c>
      <c r="E74" s="640" t="s">
        <v>685</v>
      </c>
    </row>
    <row r="75" spans="1:5" ht="22.5" x14ac:dyDescent="0.2">
      <c r="A75" s="637"/>
      <c r="B75" s="637"/>
      <c r="C75" s="638" t="s">
        <v>686</v>
      </c>
      <c r="D75" s="639" t="s">
        <v>687</v>
      </c>
      <c r="E75" s="640" t="s">
        <v>688</v>
      </c>
    </row>
    <row r="76" spans="1:5" x14ac:dyDescent="0.2">
      <c r="A76" s="637"/>
      <c r="B76" s="637"/>
      <c r="C76" s="638" t="s">
        <v>178</v>
      </c>
      <c r="D76" s="639" t="s">
        <v>126</v>
      </c>
      <c r="E76" s="640" t="s">
        <v>561</v>
      </c>
    </row>
    <row r="77" spans="1:5" x14ac:dyDescent="0.2">
      <c r="A77" s="637"/>
      <c r="B77" s="637"/>
      <c r="C77" s="638" t="s">
        <v>160</v>
      </c>
      <c r="D77" s="639" t="s">
        <v>41</v>
      </c>
      <c r="E77" s="640" t="s">
        <v>689</v>
      </c>
    </row>
    <row r="78" spans="1:5" x14ac:dyDescent="0.2">
      <c r="A78" s="637"/>
      <c r="B78" s="637"/>
      <c r="C78" s="638" t="s">
        <v>690</v>
      </c>
      <c r="D78" s="639" t="s">
        <v>691</v>
      </c>
      <c r="E78" s="640" t="s">
        <v>692</v>
      </c>
    </row>
    <row r="79" spans="1:5" x14ac:dyDescent="0.2">
      <c r="A79" s="637"/>
      <c r="B79" s="637"/>
      <c r="C79" s="638" t="s">
        <v>693</v>
      </c>
      <c r="D79" s="639" t="s">
        <v>694</v>
      </c>
      <c r="E79" s="640" t="s">
        <v>538</v>
      </c>
    </row>
    <row r="80" spans="1:5" x14ac:dyDescent="0.2">
      <c r="A80" s="637"/>
      <c r="B80" s="637"/>
      <c r="C80" s="638" t="s">
        <v>171</v>
      </c>
      <c r="D80" s="639" t="s">
        <v>56</v>
      </c>
      <c r="E80" s="640" t="s">
        <v>695</v>
      </c>
    </row>
    <row r="81" spans="1:5" x14ac:dyDescent="0.2">
      <c r="A81" s="637"/>
      <c r="B81" s="637"/>
      <c r="C81" s="638" t="s">
        <v>615</v>
      </c>
      <c r="D81" s="639" t="s">
        <v>42</v>
      </c>
      <c r="E81" s="640" t="s">
        <v>696</v>
      </c>
    </row>
    <row r="82" spans="1:5" x14ac:dyDescent="0.2">
      <c r="A82" s="637"/>
      <c r="B82" s="637"/>
      <c r="C82" s="638" t="s">
        <v>697</v>
      </c>
      <c r="D82" s="639" t="s">
        <v>698</v>
      </c>
      <c r="E82" s="640" t="s">
        <v>395</v>
      </c>
    </row>
    <row r="83" spans="1:5" x14ac:dyDescent="0.2">
      <c r="A83" s="637"/>
      <c r="B83" s="637"/>
      <c r="C83" s="638" t="s">
        <v>161</v>
      </c>
      <c r="D83" s="639" t="s">
        <v>43</v>
      </c>
      <c r="E83" s="640" t="s">
        <v>699</v>
      </c>
    </row>
    <row r="84" spans="1:5" x14ac:dyDescent="0.2">
      <c r="A84" s="637"/>
      <c r="B84" s="637"/>
      <c r="C84" s="638" t="s">
        <v>354</v>
      </c>
      <c r="D84" s="639" t="s">
        <v>384</v>
      </c>
      <c r="E84" s="640" t="s">
        <v>578</v>
      </c>
    </row>
    <row r="85" spans="1:5" x14ac:dyDescent="0.2">
      <c r="A85" s="637"/>
      <c r="B85" s="637"/>
      <c r="C85" s="638" t="s">
        <v>700</v>
      </c>
      <c r="D85" s="639" t="s">
        <v>701</v>
      </c>
      <c r="E85" s="640" t="s">
        <v>414</v>
      </c>
    </row>
    <row r="86" spans="1:5" x14ac:dyDescent="0.2">
      <c r="A86" s="637"/>
      <c r="B86" s="637"/>
      <c r="C86" s="638" t="s">
        <v>702</v>
      </c>
      <c r="D86" s="639" t="s">
        <v>703</v>
      </c>
      <c r="E86" s="640" t="s">
        <v>704</v>
      </c>
    </row>
    <row r="87" spans="1:5" x14ac:dyDescent="0.2">
      <c r="A87" s="637"/>
      <c r="B87" s="637"/>
      <c r="C87" s="638" t="s">
        <v>667</v>
      </c>
      <c r="D87" s="639" t="s">
        <v>45</v>
      </c>
      <c r="E87" s="640" t="s">
        <v>444</v>
      </c>
    </row>
    <row r="88" spans="1:5" x14ac:dyDescent="0.2">
      <c r="A88" s="637"/>
      <c r="B88" s="637"/>
      <c r="C88" s="638" t="s">
        <v>677</v>
      </c>
      <c r="D88" s="639" t="s">
        <v>678</v>
      </c>
      <c r="E88" s="640" t="s">
        <v>464</v>
      </c>
    </row>
    <row r="89" spans="1:5" x14ac:dyDescent="0.2">
      <c r="A89" s="637"/>
      <c r="B89" s="637"/>
      <c r="C89" s="638" t="s">
        <v>172</v>
      </c>
      <c r="D89" s="639" t="s">
        <v>112</v>
      </c>
      <c r="E89" s="640" t="s">
        <v>695</v>
      </c>
    </row>
    <row r="90" spans="1:5" x14ac:dyDescent="0.2">
      <c r="A90" s="637"/>
      <c r="B90" s="637"/>
      <c r="C90" s="638" t="s">
        <v>705</v>
      </c>
      <c r="D90" s="639" t="s">
        <v>46</v>
      </c>
      <c r="E90" s="640" t="s">
        <v>706</v>
      </c>
    </row>
    <row r="91" spans="1:5" x14ac:dyDescent="0.2">
      <c r="A91" s="637"/>
      <c r="B91" s="637"/>
      <c r="C91" s="638" t="s">
        <v>646</v>
      </c>
      <c r="D91" s="639" t="s">
        <v>647</v>
      </c>
      <c r="E91" s="640" t="s">
        <v>605</v>
      </c>
    </row>
    <row r="92" spans="1:5" ht="22.5" x14ac:dyDescent="0.2">
      <c r="A92" s="637"/>
      <c r="B92" s="637"/>
      <c r="C92" s="638" t="s">
        <v>707</v>
      </c>
      <c r="D92" s="639" t="s">
        <v>708</v>
      </c>
      <c r="E92" s="640" t="s">
        <v>392</v>
      </c>
    </row>
    <row r="93" spans="1:5" x14ac:dyDescent="0.2">
      <c r="A93" s="637"/>
      <c r="B93" s="637"/>
      <c r="C93" s="638" t="s">
        <v>155</v>
      </c>
      <c r="D93" s="639" t="s">
        <v>648</v>
      </c>
      <c r="E93" s="640" t="s">
        <v>493</v>
      </c>
    </row>
    <row r="94" spans="1:5" ht="15" x14ac:dyDescent="0.2">
      <c r="A94" s="636"/>
      <c r="B94" s="644" t="s">
        <v>709</v>
      </c>
      <c r="C94" s="645"/>
      <c r="D94" s="646" t="s">
        <v>710</v>
      </c>
      <c r="E94" s="647" t="s">
        <v>711</v>
      </c>
    </row>
    <row r="95" spans="1:5" x14ac:dyDescent="0.2">
      <c r="A95" s="637"/>
      <c r="B95" s="637"/>
      <c r="C95" s="638" t="s">
        <v>178</v>
      </c>
      <c r="D95" s="639" t="s">
        <v>126</v>
      </c>
      <c r="E95" s="640" t="s">
        <v>464</v>
      </c>
    </row>
    <row r="96" spans="1:5" x14ac:dyDescent="0.2">
      <c r="A96" s="637"/>
      <c r="B96" s="637"/>
      <c r="C96" s="638" t="s">
        <v>160</v>
      </c>
      <c r="D96" s="639" t="s">
        <v>41</v>
      </c>
      <c r="E96" s="640" t="s">
        <v>622</v>
      </c>
    </row>
    <row r="97" spans="1:5" x14ac:dyDescent="0.2">
      <c r="A97" s="637"/>
      <c r="B97" s="637"/>
      <c r="C97" s="638" t="s">
        <v>161</v>
      </c>
      <c r="D97" s="639" t="s">
        <v>43</v>
      </c>
      <c r="E97" s="640" t="s">
        <v>392</v>
      </c>
    </row>
    <row r="98" spans="1:5" ht="15" x14ac:dyDescent="0.2">
      <c r="A98" s="636"/>
      <c r="B98" s="644" t="s">
        <v>712</v>
      </c>
      <c r="C98" s="645"/>
      <c r="D98" s="646" t="s">
        <v>93</v>
      </c>
      <c r="E98" s="647" t="s">
        <v>713</v>
      </c>
    </row>
    <row r="99" spans="1:5" x14ac:dyDescent="0.2">
      <c r="A99" s="637"/>
      <c r="B99" s="637"/>
      <c r="C99" s="638" t="s">
        <v>672</v>
      </c>
      <c r="D99" s="639" t="s">
        <v>673</v>
      </c>
      <c r="E99" s="640" t="s">
        <v>714</v>
      </c>
    </row>
    <row r="100" spans="1:5" x14ac:dyDescent="0.2">
      <c r="A100" s="637"/>
      <c r="B100" s="637"/>
      <c r="C100" s="638" t="s">
        <v>715</v>
      </c>
      <c r="D100" s="639" t="s">
        <v>716</v>
      </c>
      <c r="E100" s="640" t="s">
        <v>717</v>
      </c>
    </row>
    <row r="101" spans="1:5" x14ac:dyDescent="0.2">
      <c r="A101" s="637"/>
      <c r="B101" s="637"/>
      <c r="C101" s="638" t="s">
        <v>172</v>
      </c>
      <c r="D101" s="639" t="s">
        <v>112</v>
      </c>
      <c r="E101" s="640" t="s">
        <v>718</v>
      </c>
    </row>
    <row r="102" spans="1:5" ht="22.5" x14ac:dyDescent="0.2">
      <c r="A102" s="641" t="s">
        <v>432</v>
      </c>
      <c r="B102" s="641"/>
      <c r="C102" s="641"/>
      <c r="D102" s="642" t="s">
        <v>433</v>
      </c>
      <c r="E102" s="643" t="s">
        <v>434</v>
      </c>
    </row>
    <row r="103" spans="1:5" ht="22.5" x14ac:dyDescent="0.2">
      <c r="A103" s="636"/>
      <c r="B103" s="644" t="s">
        <v>435</v>
      </c>
      <c r="C103" s="645"/>
      <c r="D103" s="646" t="s">
        <v>436</v>
      </c>
      <c r="E103" s="647" t="s">
        <v>434</v>
      </c>
    </row>
    <row r="104" spans="1:5" x14ac:dyDescent="0.2">
      <c r="A104" s="637"/>
      <c r="B104" s="637"/>
      <c r="C104" s="638" t="s">
        <v>659</v>
      </c>
      <c r="D104" s="639" t="s">
        <v>33</v>
      </c>
      <c r="E104" s="640" t="s">
        <v>719</v>
      </c>
    </row>
    <row r="105" spans="1:5" x14ac:dyDescent="0.2">
      <c r="A105" s="637"/>
      <c r="B105" s="637"/>
      <c r="C105" s="638" t="s">
        <v>221</v>
      </c>
      <c r="D105" s="639" t="s">
        <v>34</v>
      </c>
      <c r="E105" s="640" t="s">
        <v>720</v>
      </c>
    </row>
    <row r="106" spans="1:5" x14ac:dyDescent="0.2">
      <c r="A106" s="637"/>
      <c r="B106" s="637"/>
      <c r="C106" s="638" t="s">
        <v>225</v>
      </c>
      <c r="D106" s="639" t="s">
        <v>35</v>
      </c>
      <c r="E106" s="640" t="s">
        <v>721</v>
      </c>
    </row>
    <row r="107" spans="1:5" x14ac:dyDescent="0.2">
      <c r="A107" s="641" t="s">
        <v>154</v>
      </c>
      <c r="B107" s="641"/>
      <c r="C107" s="641"/>
      <c r="D107" s="642" t="s">
        <v>122</v>
      </c>
      <c r="E107" s="643" t="s">
        <v>722</v>
      </c>
    </row>
    <row r="108" spans="1:5" ht="15" x14ac:dyDescent="0.2">
      <c r="A108" s="636"/>
      <c r="B108" s="644" t="s">
        <v>723</v>
      </c>
      <c r="C108" s="645"/>
      <c r="D108" s="646" t="s">
        <v>123</v>
      </c>
      <c r="E108" s="647" t="s">
        <v>538</v>
      </c>
    </row>
    <row r="109" spans="1:5" x14ac:dyDescent="0.2">
      <c r="A109" s="637"/>
      <c r="B109" s="637"/>
      <c r="C109" s="638" t="s">
        <v>724</v>
      </c>
      <c r="D109" s="639" t="s">
        <v>725</v>
      </c>
      <c r="E109" s="640" t="s">
        <v>538</v>
      </c>
    </row>
    <row r="110" spans="1:5" ht="15" x14ac:dyDescent="0.2">
      <c r="A110" s="636"/>
      <c r="B110" s="644" t="s">
        <v>164</v>
      </c>
      <c r="C110" s="645"/>
      <c r="D110" s="646" t="s">
        <v>142</v>
      </c>
      <c r="E110" s="647" t="s">
        <v>726</v>
      </c>
    </row>
    <row r="111" spans="1:5" ht="33.75" x14ac:dyDescent="0.2">
      <c r="A111" s="637"/>
      <c r="B111" s="637"/>
      <c r="C111" s="638" t="s">
        <v>727</v>
      </c>
      <c r="D111" s="639" t="s">
        <v>355</v>
      </c>
      <c r="E111" s="640" t="s">
        <v>518</v>
      </c>
    </row>
    <row r="112" spans="1:5" x14ac:dyDescent="0.2">
      <c r="A112" s="637"/>
      <c r="B112" s="637"/>
      <c r="C112" s="638" t="s">
        <v>672</v>
      </c>
      <c r="D112" s="639" t="s">
        <v>673</v>
      </c>
      <c r="E112" s="640" t="s">
        <v>630</v>
      </c>
    </row>
    <row r="113" spans="1:5" x14ac:dyDescent="0.2">
      <c r="A113" s="637"/>
      <c r="B113" s="637"/>
      <c r="C113" s="638" t="s">
        <v>221</v>
      </c>
      <c r="D113" s="639" t="s">
        <v>34</v>
      </c>
      <c r="E113" s="640" t="s">
        <v>728</v>
      </c>
    </row>
    <row r="114" spans="1:5" x14ac:dyDescent="0.2">
      <c r="A114" s="637"/>
      <c r="B114" s="637"/>
      <c r="C114" s="638" t="s">
        <v>225</v>
      </c>
      <c r="D114" s="639" t="s">
        <v>35</v>
      </c>
      <c r="E114" s="640" t="s">
        <v>729</v>
      </c>
    </row>
    <row r="115" spans="1:5" x14ac:dyDescent="0.2">
      <c r="A115" s="637"/>
      <c r="B115" s="637"/>
      <c r="C115" s="638" t="s">
        <v>178</v>
      </c>
      <c r="D115" s="639" t="s">
        <v>126</v>
      </c>
      <c r="E115" s="640" t="s">
        <v>730</v>
      </c>
    </row>
    <row r="116" spans="1:5" x14ac:dyDescent="0.2">
      <c r="A116" s="637"/>
      <c r="B116" s="637"/>
      <c r="C116" s="638" t="s">
        <v>160</v>
      </c>
      <c r="D116" s="639" t="s">
        <v>41</v>
      </c>
      <c r="E116" s="640" t="s">
        <v>731</v>
      </c>
    </row>
    <row r="117" spans="1:5" x14ac:dyDescent="0.2">
      <c r="A117" s="637"/>
      <c r="B117" s="637"/>
      <c r="C117" s="638" t="s">
        <v>171</v>
      </c>
      <c r="D117" s="639" t="s">
        <v>56</v>
      </c>
      <c r="E117" s="640" t="s">
        <v>630</v>
      </c>
    </row>
    <row r="118" spans="1:5" x14ac:dyDescent="0.2">
      <c r="A118" s="637"/>
      <c r="B118" s="637"/>
      <c r="C118" s="638" t="s">
        <v>615</v>
      </c>
      <c r="D118" s="639" t="s">
        <v>42</v>
      </c>
      <c r="E118" s="640" t="s">
        <v>518</v>
      </c>
    </row>
    <row r="119" spans="1:5" x14ac:dyDescent="0.2">
      <c r="A119" s="637"/>
      <c r="B119" s="637"/>
      <c r="C119" s="638" t="s">
        <v>697</v>
      </c>
      <c r="D119" s="639" t="s">
        <v>698</v>
      </c>
      <c r="E119" s="640" t="s">
        <v>593</v>
      </c>
    </row>
    <row r="120" spans="1:5" x14ac:dyDescent="0.2">
      <c r="A120" s="637"/>
      <c r="B120" s="637"/>
      <c r="C120" s="638" t="s">
        <v>161</v>
      </c>
      <c r="D120" s="639" t="s">
        <v>43</v>
      </c>
      <c r="E120" s="640" t="s">
        <v>732</v>
      </c>
    </row>
    <row r="121" spans="1:5" x14ac:dyDescent="0.2">
      <c r="A121" s="637"/>
      <c r="B121" s="637"/>
      <c r="C121" s="638" t="s">
        <v>354</v>
      </c>
      <c r="D121" s="639" t="s">
        <v>384</v>
      </c>
      <c r="E121" s="640" t="s">
        <v>417</v>
      </c>
    </row>
    <row r="122" spans="1:5" x14ac:dyDescent="0.2">
      <c r="A122" s="637"/>
      <c r="B122" s="637"/>
      <c r="C122" s="638" t="s">
        <v>172</v>
      </c>
      <c r="D122" s="639" t="s">
        <v>112</v>
      </c>
      <c r="E122" s="640" t="s">
        <v>733</v>
      </c>
    </row>
    <row r="123" spans="1:5" x14ac:dyDescent="0.2">
      <c r="A123" s="637"/>
      <c r="B123" s="637"/>
      <c r="C123" s="638" t="s">
        <v>20</v>
      </c>
      <c r="D123" s="639" t="s">
        <v>229</v>
      </c>
      <c r="E123" s="640" t="s">
        <v>538</v>
      </c>
    </row>
    <row r="124" spans="1:5" ht="45" x14ac:dyDescent="0.2">
      <c r="A124" s="637"/>
      <c r="B124" s="637"/>
      <c r="C124" s="638" t="s">
        <v>249</v>
      </c>
      <c r="D124" s="639" t="s">
        <v>734</v>
      </c>
      <c r="E124" s="640" t="s">
        <v>735</v>
      </c>
    </row>
    <row r="125" spans="1:5" ht="15" x14ac:dyDescent="0.2">
      <c r="A125" s="636"/>
      <c r="B125" s="644" t="s">
        <v>736</v>
      </c>
      <c r="C125" s="645"/>
      <c r="D125" s="646" t="s">
        <v>737</v>
      </c>
      <c r="E125" s="647" t="s">
        <v>605</v>
      </c>
    </row>
    <row r="126" spans="1:5" x14ac:dyDescent="0.2">
      <c r="A126" s="637"/>
      <c r="B126" s="637"/>
      <c r="C126" s="638" t="s">
        <v>160</v>
      </c>
      <c r="D126" s="639" t="s">
        <v>41</v>
      </c>
      <c r="E126" s="640" t="s">
        <v>483</v>
      </c>
    </row>
    <row r="127" spans="1:5" x14ac:dyDescent="0.2">
      <c r="A127" s="637"/>
      <c r="B127" s="637"/>
      <c r="C127" s="638" t="s">
        <v>171</v>
      </c>
      <c r="D127" s="639" t="s">
        <v>56</v>
      </c>
      <c r="E127" s="640" t="s">
        <v>429</v>
      </c>
    </row>
    <row r="128" spans="1:5" x14ac:dyDescent="0.2">
      <c r="A128" s="637"/>
      <c r="B128" s="637"/>
      <c r="C128" s="638" t="s">
        <v>161</v>
      </c>
      <c r="D128" s="639" t="s">
        <v>43</v>
      </c>
      <c r="E128" s="640" t="s">
        <v>414</v>
      </c>
    </row>
    <row r="129" spans="1:5" ht="15" x14ac:dyDescent="0.2">
      <c r="A129" s="636"/>
      <c r="B129" s="644" t="s">
        <v>245</v>
      </c>
      <c r="C129" s="645"/>
      <c r="D129" s="646" t="s">
        <v>738</v>
      </c>
      <c r="E129" s="647" t="s">
        <v>739</v>
      </c>
    </row>
    <row r="130" spans="1:5" x14ac:dyDescent="0.2">
      <c r="A130" s="637"/>
      <c r="B130" s="637"/>
      <c r="C130" s="638" t="s">
        <v>680</v>
      </c>
      <c r="D130" s="639" t="s">
        <v>681</v>
      </c>
      <c r="E130" s="640" t="s">
        <v>740</v>
      </c>
    </row>
    <row r="131" spans="1:5" x14ac:dyDescent="0.2">
      <c r="A131" s="637"/>
      <c r="B131" s="637"/>
      <c r="C131" s="638" t="s">
        <v>160</v>
      </c>
      <c r="D131" s="639" t="s">
        <v>41</v>
      </c>
      <c r="E131" s="640" t="s">
        <v>741</v>
      </c>
    </row>
    <row r="132" spans="1:5" x14ac:dyDescent="0.2">
      <c r="A132" s="637"/>
      <c r="B132" s="637"/>
      <c r="C132" s="638" t="s">
        <v>161</v>
      </c>
      <c r="D132" s="639" t="s">
        <v>43</v>
      </c>
      <c r="E132" s="640" t="s">
        <v>464</v>
      </c>
    </row>
    <row r="133" spans="1:5" x14ac:dyDescent="0.2">
      <c r="A133" s="637"/>
      <c r="B133" s="637"/>
      <c r="C133" s="638" t="s">
        <v>172</v>
      </c>
      <c r="D133" s="639" t="s">
        <v>112</v>
      </c>
      <c r="E133" s="640" t="s">
        <v>408</v>
      </c>
    </row>
    <row r="134" spans="1:5" x14ac:dyDescent="0.2">
      <c r="A134" s="637"/>
      <c r="B134" s="637"/>
      <c r="C134" s="638" t="s">
        <v>155</v>
      </c>
      <c r="D134" s="639" t="s">
        <v>648</v>
      </c>
      <c r="E134" s="640" t="s">
        <v>742</v>
      </c>
    </row>
    <row r="135" spans="1:5" x14ac:dyDescent="0.2">
      <c r="A135" s="641" t="s">
        <v>743</v>
      </c>
      <c r="B135" s="641"/>
      <c r="C135" s="641"/>
      <c r="D135" s="642" t="s">
        <v>744</v>
      </c>
      <c r="E135" s="643" t="s">
        <v>745</v>
      </c>
    </row>
    <row r="136" spans="1:5" ht="22.5" x14ac:dyDescent="0.2">
      <c r="A136" s="636"/>
      <c r="B136" s="644" t="s">
        <v>746</v>
      </c>
      <c r="C136" s="645"/>
      <c r="D136" s="646" t="s">
        <v>747</v>
      </c>
      <c r="E136" s="647" t="s">
        <v>745</v>
      </c>
    </row>
    <row r="137" spans="1:5" ht="33.75" x14ac:dyDescent="0.2">
      <c r="A137" s="637"/>
      <c r="B137" s="637"/>
      <c r="C137" s="638" t="s">
        <v>748</v>
      </c>
      <c r="D137" s="639" t="s">
        <v>749</v>
      </c>
      <c r="E137" s="640" t="s">
        <v>745</v>
      </c>
    </row>
    <row r="138" spans="1:5" x14ac:dyDescent="0.2">
      <c r="A138" s="641" t="s">
        <v>503</v>
      </c>
      <c r="B138" s="641"/>
      <c r="C138" s="641"/>
      <c r="D138" s="642" t="s">
        <v>504</v>
      </c>
      <c r="E138" s="643" t="s">
        <v>611</v>
      </c>
    </row>
    <row r="139" spans="1:5" ht="15" x14ac:dyDescent="0.2">
      <c r="A139" s="636"/>
      <c r="B139" s="644" t="s">
        <v>750</v>
      </c>
      <c r="C139" s="645"/>
      <c r="D139" s="646" t="s">
        <v>751</v>
      </c>
      <c r="E139" s="647" t="s">
        <v>611</v>
      </c>
    </row>
    <row r="140" spans="1:5" x14ac:dyDescent="0.2">
      <c r="A140" s="637"/>
      <c r="B140" s="637"/>
      <c r="C140" s="638" t="s">
        <v>752</v>
      </c>
      <c r="D140" s="639" t="s">
        <v>753</v>
      </c>
      <c r="E140" s="640" t="s">
        <v>611</v>
      </c>
    </row>
    <row r="141" spans="1:5" x14ac:dyDescent="0.2">
      <c r="A141" s="641" t="s">
        <v>156</v>
      </c>
      <c r="B141" s="641"/>
      <c r="C141" s="641"/>
      <c r="D141" s="642" t="s">
        <v>77</v>
      </c>
      <c r="E141" s="643" t="s">
        <v>754</v>
      </c>
    </row>
    <row r="142" spans="1:5" ht="15" x14ac:dyDescent="0.2">
      <c r="A142" s="636"/>
      <c r="B142" s="644" t="s">
        <v>523</v>
      </c>
      <c r="C142" s="645"/>
      <c r="D142" s="646" t="s">
        <v>351</v>
      </c>
      <c r="E142" s="647" t="s">
        <v>755</v>
      </c>
    </row>
    <row r="143" spans="1:5" ht="33.75" x14ac:dyDescent="0.2">
      <c r="A143" s="637"/>
      <c r="B143" s="637"/>
      <c r="C143" s="638" t="s">
        <v>536</v>
      </c>
      <c r="D143" s="639" t="s">
        <v>610</v>
      </c>
      <c r="E143" s="640" t="s">
        <v>756</v>
      </c>
    </row>
    <row r="144" spans="1:5" x14ac:dyDescent="0.2">
      <c r="A144" s="637"/>
      <c r="B144" s="637"/>
      <c r="C144" s="638" t="s">
        <v>680</v>
      </c>
      <c r="D144" s="639" t="s">
        <v>681</v>
      </c>
      <c r="E144" s="640" t="s">
        <v>757</v>
      </c>
    </row>
    <row r="145" spans="1:5" x14ac:dyDescent="0.2">
      <c r="A145" s="637"/>
      <c r="B145" s="637"/>
      <c r="C145" s="638" t="s">
        <v>758</v>
      </c>
      <c r="D145" s="639" t="s">
        <v>759</v>
      </c>
      <c r="E145" s="640" t="s">
        <v>760</v>
      </c>
    </row>
    <row r="146" spans="1:5" x14ac:dyDescent="0.2">
      <c r="A146" s="637"/>
      <c r="B146" s="637"/>
      <c r="C146" s="638" t="s">
        <v>659</v>
      </c>
      <c r="D146" s="639" t="s">
        <v>33</v>
      </c>
      <c r="E146" s="640" t="s">
        <v>761</v>
      </c>
    </row>
    <row r="147" spans="1:5" x14ac:dyDescent="0.2">
      <c r="A147" s="637"/>
      <c r="B147" s="637"/>
      <c r="C147" s="638" t="s">
        <v>661</v>
      </c>
      <c r="D147" s="639" t="s">
        <v>237</v>
      </c>
      <c r="E147" s="640" t="s">
        <v>762</v>
      </c>
    </row>
    <row r="148" spans="1:5" x14ac:dyDescent="0.2">
      <c r="A148" s="637"/>
      <c r="B148" s="637"/>
      <c r="C148" s="638" t="s">
        <v>221</v>
      </c>
      <c r="D148" s="639" t="s">
        <v>34</v>
      </c>
      <c r="E148" s="640" t="s">
        <v>763</v>
      </c>
    </row>
    <row r="149" spans="1:5" x14ac:dyDescent="0.2">
      <c r="A149" s="637"/>
      <c r="B149" s="637"/>
      <c r="C149" s="638" t="s">
        <v>225</v>
      </c>
      <c r="D149" s="639" t="s">
        <v>35</v>
      </c>
      <c r="E149" s="640" t="s">
        <v>764</v>
      </c>
    </row>
    <row r="150" spans="1:5" x14ac:dyDescent="0.2">
      <c r="A150" s="637"/>
      <c r="B150" s="637"/>
      <c r="C150" s="638" t="s">
        <v>178</v>
      </c>
      <c r="D150" s="639" t="s">
        <v>126</v>
      </c>
      <c r="E150" s="640" t="s">
        <v>765</v>
      </c>
    </row>
    <row r="151" spans="1:5" x14ac:dyDescent="0.2">
      <c r="A151" s="637"/>
      <c r="B151" s="637"/>
      <c r="C151" s="638" t="s">
        <v>160</v>
      </c>
      <c r="D151" s="639" t="s">
        <v>41</v>
      </c>
      <c r="E151" s="640" t="s">
        <v>766</v>
      </c>
    </row>
    <row r="152" spans="1:5" x14ac:dyDescent="0.2">
      <c r="A152" s="637"/>
      <c r="B152" s="637"/>
      <c r="C152" s="638" t="s">
        <v>690</v>
      </c>
      <c r="D152" s="639" t="s">
        <v>691</v>
      </c>
      <c r="E152" s="640" t="s">
        <v>767</v>
      </c>
    </row>
    <row r="153" spans="1:5" x14ac:dyDescent="0.2">
      <c r="A153" s="637"/>
      <c r="B153" s="637"/>
      <c r="C153" s="638" t="s">
        <v>693</v>
      </c>
      <c r="D153" s="639" t="s">
        <v>694</v>
      </c>
      <c r="E153" s="640" t="s">
        <v>768</v>
      </c>
    </row>
    <row r="154" spans="1:5" x14ac:dyDescent="0.2">
      <c r="A154" s="637"/>
      <c r="B154" s="637"/>
      <c r="C154" s="638" t="s">
        <v>171</v>
      </c>
      <c r="D154" s="639" t="s">
        <v>56</v>
      </c>
      <c r="E154" s="640" t="s">
        <v>769</v>
      </c>
    </row>
    <row r="155" spans="1:5" x14ac:dyDescent="0.2">
      <c r="A155" s="637"/>
      <c r="B155" s="637"/>
      <c r="C155" s="638" t="s">
        <v>615</v>
      </c>
      <c r="D155" s="639" t="s">
        <v>42</v>
      </c>
      <c r="E155" s="640" t="s">
        <v>392</v>
      </c>
    </row>
    <row r="156" spans="1:5" x14ac:dyDescent="0.2">
      <c r="A156" s="637"/>
      <c r="B156" s="637"/>
      <c r="C156" s="638" t="s">
        <v>697</v>
      </c>
      <c r="D156" s="639" t="s">
        <v>698</v>
      </c>
      <c r="E156" s="640" t="s">
        <v>770</v>
      </c>
    </row>
    <row r="157" spans="1:5" x14ac:dyDescent="0.2">
      <c r="A157" s="637"/>
      <c r="B157" s="637"/>
      <c r="C157" s="638" t="s">
        <v>161</v>
      </c>
      <c r="D157" s="639" t="s">
        <v>43</v>
      </c>
      <c r="E157" s="640" t="s">
        <v>771</v>
      </c>
    </row>
    <row r="158" spans="1:5" x14ac:dyDescent="0.2">
      <c r="A158" s="637"/>
      <c r="B158" s="637"/>
      <c r="C158" s="638" t="s">
        <v>354</v>
      </c>
      <c r="D158" s="639" t="s">
        <v>384</v>
      </c>
      <c r="E158" s="640" t="s">
        <v>772</v>
      </c>
    </row>
    <row r="159" spans="1:5" x14ac:dyDescent="0.2">
      <c r="A159" s="637"/>
      <c r="B159" s="637"/>
      <c r="C159" s="638" t="s">
        <v>667</v>
      </c>
      <c r="D159" s="639" t="s">
        <v>45</v>
      </c>
      <c r="E159" s="640" t="s">
        <v>773</v>
      </c>
    </row>
    <row r="160" spans="1:5" x14ac:dyDescent="0.2">
      <c r="A160" s="637"/>
      <c r="B160" s="637"/>
      <c r="C160" s="638" t="s">
        <v>172</v>
      </c>
      <c r="D160" s="639" t="s">
        <v>112</v>
      </c>
      <c r="E160" s="640" t="s">
        <v>774</v>
      </c>
    </row>
    <row r="161" spans="1:5" x14ac:dyDescent="0.2">
      <c r="A161" s="637"/>
      <c r="B161" s="637"/>
      <c r="C161" s="638" t="s">
        <v>705</v>
      </c>
      <c r="D161" s="639" t="s">
        <v>46</v>
      </c>
      <c r="E161" s="640" t="s">
        <v>775</v>
      </c>
    </row>
    <row r="162" spans="1:5" x14ac:dyDescent="0.2">
      <c r="A162" s="637"/>
      <c r="B162" s="637"/>
      <c r="C162" s="638" t="s">
        <v>632</v>
      </c>
      <c r="D162" s="639" t="s">
        <v>451</v>
      </c>
      <c r="E162" s="640" t="s">
        <v>776</v>
      </c>
    </row>
    <row r="163" spans="1:5" ht="15" x14ac:dyDescent="0.2">
      <c r="A163" s="636"/>
      <c r="B163" s="644" t="s">
        <v>525</v>
      </c>
      <c r="C163" s="645"/>
      <c r="D163" s="646" t="s">
        <v>352</v>
      </c>
      <c r="E163" s="647" t="s">
        <v>777</v>
      </c>
    </row>
    <row r="164" spans="1:5" ht="33.75" x14ac:dyDescent="0.2">
      <c r="A164" s="637"/>
      <c r="B164" s="637"/>
      <c r="C164" s="638" t="s">
        <v>536</v>
      </c>
      <c r="D164" s="639" t="s">
        <v>610</v>
      </c>
      <c r="E164" s="640" t="s">
        <v>540</v>
      </c>
    </row>
    <row r="165" spans="1:5" x14ac:dyDescent="0.2">
      <c r="A165" s="637"/>
      <c r="B165" s="637"/>
      <c r="C165" s="638" t="s">
        <v>680</v>
      </c>
      <c r="D165" s="639" t="s">
        <v>681</v>
      </c>
      <c r="E165" s="640" t="s">
        <v>778</v>
      </c>
    </row>
    <row r="166" spans="1:5" x14ac:dyDescent="0.2">
      <c r="A166" s="637"/>
      <c r="B166" s="637"/>
      <c r="C166" s="638" t="s">
        <v>659</v>
      </c>
      <c r="D166" s="639" t="s">
        <v>33</v>
      </c>
      <c r="E166" s="640" t="s">
        <v>779</v>
      </c>
    </row>
    <row r="167" spans="1:5" x14ac:dyDescent="0.2">
      <c r="A167" s="637"/>
      <c r="B167" s="637"/>
      <c r="C167" s="638" t="s">
        <v>661</v>
      </c>
      <c r="D167" s="639" t="s">
        <v>237</v>
      </c>
      <c r="E167" s="640" t="s">
        <v>780</v>
      </c>
    </row>
    <row r="168" spans="1:5" x14ac:dyDescent="0.2">
      <c r="A168" s="637"/>
      <c r="B168" s="637"/>
      <c r="C168" s="638" t="s">
        <v>221</v>
      </c>
      <c r="D168" s="639" t="s">
        <v>34</v>
      </c>
      <c r="E168" s="640" t="s">
        <v>781</v>
      </c>
    </row>
    <row r="169" spans="1:5" x14ac:dyDescent="0.2">
      <c r="A169" s="637"/>
      <c r="B169" s="637"/>
      <c r="C169" s="638" t="s">
        <v>225</v>
      </c>
      <c r="D169" s="639" t="s">
        <v>35</v>
      </c>
      <c r="E169" s="640" t="s">
        <v>782</v>
      </c>
    </row>
    <row r="170" spans="1:5" x14ac:dyDescent="0.2">
      <c r="A170" s="637"/>
      <c r="B170" s="637"/>
      <c r="C170" s="638" t="s">
        <v>160</v>
      </c>
      <c r="D170" s="639" t="s">
        <v>41</v>
      </c>
      <c r="E170" s="640" t="s">
        <v>783</v>
      </c>
    </row>
    <row r="171" spans="1:5" x14ac:dyDescent="0.2">
      <c r="A171" s="637"/>
      <c r="B171" s="637"/>
      <c r="C171" s="638" t="s">
        <v>693</v>
      </c>
      <c r="D171" s="639" t="s">
        <v>694</v>
      </c>
      <c r="E171" s="640" t="s">
        <v>784</v>
      </c>
    </row>
    <row r="172" spans="1:5" x14ac:dyDescent="0.2">
      <c r="A172" s="637"/>
      <c r="B172" s="637"/>
      <c r="C172" s="638" t="s">
        <v>171</v>
      </c>
      <c r="D172" s="639" t="s">
        <v>56</v>
      </c>
      <c r="E172" s="640" t="s">
        <v>785</v>
      </c>
    </row>
    <row r="173" spans="1:5" x14ac:dyDescent="0.2">
      <c r="A173" s="637"/>
      <c r="B173" s="637"/>
      <c r="C173" s="638" t="s">
        <v>615</v>
      </c>
      <c r="D173" s="639" t="s">
        <v>42</v>
      </c>
      <c r="E173" s="640" t="s">
        <v>786</v>
      </c>
    </row>
    <row r="174" spans="1:5" x14ac:dyDescent="0.2">
      <c r="A174" s="637"/>
      <c r="B174" s="637"/>
      <c r="C174" s="638" t="s">
        <v>697</v>
      </c>
      <c r="D174" s="639" t="s">
        <v>698</v>
      </c>
      <c r="E174" s="640" t="s">
        <v>787</v>
      </c>
    </row>
    <row r="175" spans="1:5" x14ac:dyDescent="0.2">
      <c r="A175" s="637"/>
      <c r="B175" s="637"/>
      <c r="C175" s="638" t="s">
        <v>161</v>
      </c>
      <c r="D175" s="639" t="s">
        <v>43</v>
      </c>
      <c r="E175" s="640" t="s">
        <v>788</v>
      </c>
    </row>
    <row r="176" spans="1:5" x14ac:dyDescent="0.2">
      <c r="A176" s="637"/>
      <c r="B176" s="637"/>
      <c r="C176" s="638" t="s">
        <v>354</v>
      </c>
      <c r="D176" s="639" t="s">
        <v>384</v>
      </c>
      <c r="E176" s="640" t="s">
        <v>789</v>
      </c>
    </row>
    <row r="177" spans="1:5" x14ac:dyDescent="0.2">
      <c r="A177" s="637"/>
      <c r="B177" s="637"/>
      <c r="C177" s="638" t="s">
        <v>705</v>
      </c>
      <c r="D177" s="639" t="s">
        <v>46</v>
      </c>
      <c r="E177" s="640" t="s">
        <v>790</v>
      </c>
    </row>
    <row r="178" spans="1:5" ht="15" x14ac:dyDescent="0.2">
      <c r="A178" s="636"/>
      <c r="B178" s="644" t="s">
        <v>528</v>
      </c>
      <c r="C178" s="645"/>
      <c r="D178" s="646" t="s">
        <v>529</v>
      </c>
      <c r="E178" s="647" t="s">
        <v>791</v>
      </c>
    </row>
    <row r="179" spans="1:5" ht="33.75" x14ac:dyDescent="0.2">
      <c r="A179" s="637"/>
      <c r="B179" s="637"/>
      <c r="C179" s="638" t="s">
        <v>536</v>
      </c>
      <c r="D179" s="639" t="s">
        <v>610</v>
      </c>
      <c r="E179" s="640" t="s">
        <v>792</v>
      </c>
    </row>
    <row r="180" spans="1:5" ht="22.5" x14ac:dyDescent="0.2">
      <c r="A180" s="637"/>
      <c r="B180" s="637"/>
      <c r="C180" s="638" t="s">
        <v>793</v>
      </c>
      <c r="D180" s="639" t="s">
        <v>83</v>
      </c>
      <c r="E180" s="640" t="s">
        <v>794</v>
      </c>
    </row>
    <row r="181" spans="1:5" x14ac:dyDescent="0.2">
      <c r="A181" s="637"/>
      <c r="B181" s="637"/>
      <c r="C181" s="638" t="s">
        <v>680</v>
      </c>
      <c r="D181" s="639" t="s">
        <v>681</v>
      </c>
      <c r="E181" s="640" t="s">
        <v>795</v>
      </c>
    </row>
    <row r="182" spans="1:5" x14ac:dyDescent="0.2">
      <c r="A182" s="637"/>
      <c r="B182" s="637"/>
      <c r="C182" s="638" t="s">
        <v>659</v>
      </c>
      <c r="D182" s="639" t="s">
        <v>33</v>
      </c>
      <c r="E182" s="640" t="s">
        <v>796</v>
      </c>
    </row>
    <row r="183" spans="1:5" x14ac:dyDescent="0.2">
      <c r="A183" s="637"/>
      <c r="B183" s="637"/>
      <c r="C183" s="638" t="s">
        <v>661</v>
      </c>
      <c r="D183" s="639" t="s">
        <v>237</v>
      </c>
      <c r="E183" s="640" t="s">
        <v>797</v>
      </c>
    </row>
    <row r="184" spans="1:5" x14ac:dyDescent="0.2">
      <c r="A184" s="637"/>
      <c r="B184" s="637"/>
      <c r="C184" s="638" t="s">
        <v>221</v>
      </c>
      <c r="D184" s="639" t="s">
        <v>34</v>
      </c>
      <c r="E184" s="640" t="s">
        <v>798</v>
      </c>
    </row>
    <row r="185" spans="1:5" x14ac:dyDescent="0.2">
      <c r="A185" s="637"/>
      <c r="B185" s="637"/>
      <c r="C185" s="638" t="s">
        <v>225</v>
      </c>
      <c r="D185" s="639" t="s">
        <v>35</v>
      </c>
      <c r="E185" s="640" t="s">
        <v>799</v>
      </c>
    </row>
    <row r="186" spans="1:5" x14ac:dyDescent="0.2">
      <c r="A186" s="637"/>
      <c r="B186" s="637"/>
      <c r="C186" s="638" t="s">
        <v>178</v>
      </c>
      <c r="D186" s="639" t="s">
        <v>126</v>
      </c>
      <c r="E186" s="640" t="s">
        <v>800</v>
      </c>
    </row>
    <row r="187" spans="1:5" x14ac:dyDescent="0.2">
      <c r="A187" s="637"/>
      <c r="B187" s="637"/>
      <c r="C187" s="638" t="s">
        <v>160</v>
      </c>
      <c r="D187" s="639" t="s">
        <v>41</v>
      </c>
      <c r="E187" s="640" t="s">
        <v>801</v>
      </c>
    </row>
    <row r="188" spans="1:5" x14ac:dyDescent="0.2">
      <c r="A188" s="637"/>
      <c r="B188" s="637"/>
      <c r="C188" s="638" t="s">
        <v>802</v>
      </c>
      <c r="D188" s="639" t="s">
        <v>803</v>
      </c>
      <c r="E188" s="640" t="s">
        <v>533</v>
      </c>
    </row>
    <row r="189" spans="1:5" x14ac:dyDescent="0.2">
      <c r="A189" s="637"/>
      <c r="B189" s="637"/>
      <c r="C189" s="638" t="s">
        <v>690</v>
      </c>
      <c r="D189" s="639" t="s">
        <v>691</v>
      </c>
      <c r="E189" s="640" t="s">
        <v>431</v>
      </c>
    </row>
    <row r="190" spans="1:5" x14ac:dyDescent="0.2">
      <c r="A190" s="637"/>
      <c r="B190" s="637"/>
      <c r="C190" s="638" t="s">
        <v>693</v>
      </c>
      <c r="D190" s="639" t="s">
        <v>694</v>
      </c>
      <c r="E190" s="640" t="s">
        <v>804</v>
      </c>
    </row>
    <row r="191" spans="1:5" x14ac:dyDescent="0.2">
      <c r="A191" s="637"/>
      <c r="B191" s="637"/>
      <c r="C191" s="638" t="s">
        <v>171</v>
      </c>
      <c r="D191" s="639" t="s">
        <v>56</v>
      </c>
      <c r="E191" s="640" t="s">
        <v>805</v>
      </c>
    </row>
    <row r="192" spans="1:5" x14ac:dyDescent="0.2">
      <c r="A192" s="637"/>
      <c r="B192" s="637"/>
      <c r="C192" s="638" t="s">
        <v>615</v>
      </c>
      <c r="D192" s="639" t="s">
        <v>42</v>
      </c>
      <c r="E192" s="640" t="s">
        <v>408</v>
      </c>
    </row>
    <row r="193" spans="1:5" x14ac:dyDescent="0.2">
      <c r="A193" s="637"/>
      <c r="B193" s="637"/>
      <c r="C193" s="638" t="s">
        <v>697</v>
      </c>
      <c r="D193" s="639" t="s">
        <v>698</v>
      </c>
      <c r="E193" s="640" t="s">
        <v>806</v>
      </c>
    </row>
    <row r="194" spans="1:5" x14ac:dyDescent="0.2">
      <c r="A194" s="637"/>
      <c r="B194" s="637"/>
      <c r="C194" s="638" t="s">
        <v>161</v>
      </c>
      <c r="D194" s="639" t="s">
        <v>43</v>
      </c>
      <c r="E194" s="640" t="s">
        <v>807</v>
      </c>
    </row>
    <row r="195" spans="1:5" x14ac:dyDescent="0.2">
      <c r="A195" s="637"/>
      <c r="B195" s="637"/>
      <c r="C195" s="638" t="s">
        <v>354</v>
      </c>
      <c r="D195" s="639" t="s">
        <v>384</v>
      </c>
      <c r="E195" s="640" t="s">
        <v>808</v>
      </c>
    </row>
    <row r="196" spans="1:5" x14ac:dyDescent="0.2">
      <c r="A196" s="637"/>
      <c r="B196" s="637"/>
      <c r="C196" s="638" t="s">
        <v>667</v>
      </c>
      <c r="D196" s="639" t="s">
        <v>45</v>
      </c>
      <c r="E196" s="640" t="s">
        <v>809</v>
      </c>
    </row>
    <row r="197" spans="1:5" x14ac:dyDescent="0.2">
      <c r="A197" s="637"/>
      <c r="B197" s="637"/>
      <c r="C197" s="638" t="s">
        <v>172</v>
      </c>
      <c r="D197" s="639" t="s">
        <v>112</v>
      </c>
      <c r="E197" s="640" t="s">
        <v>810</v>
      </c>
    </row>
    <row r="198" spans="1:5" x14ac:dyDescent="0.2">
      <c r="A198" s="637"/>
      <c r="B198" s="637"/>
      <c r="C198" s="638" t="s">
        <v>705</v>
      </c>
      <c r="D198" s="639" t="s">
        <v>46</v>
      </c>
      <c r="E198" s="640" t="s">
        <v>811</v>
      </c>
    </row>
    <row r="199" spans="1:5" x14ac:dyDescent="0.2">
      <c r="A199" s="637"/>
      <c r="B199" s="637"/>
      <c r="C199" s="638" t="s">
        <v>632</v>
      </c>
      <c r="D199" s="639" t="s">
        <v>451</v>
      </c>
      <c r="E199" s="640" t="s">
        <v>812</v>
      </c>
    </row>
    <row r="200" spans="1:5" ht="15" x14ac:dyDescent="0.2">
      <c r="A200" s="636"/>
      <c r="B200" s="644" t="s">
        <v>539</v>
      </c>
      <c r="C200" s="645"/>
      <c r="D200" s="646" t="s">
        <v>78</v>
      </c>
      <c r="E200" s="647" t="s">
        <v>813</v>
      </c>
    </row>
    <row r="201" spans="1:5" ht="33.75" x14ac:dyDescent="0.2">
      <c r="A201" s="637"/>
      <c r="B201" s="637"/>
      <c r="C201" s="638" t="s">
        <v>814</v>
      </c>
      <c r="D201" s="639" t="s">
        <v>815</v>
      </c>
      <c r="E201" s="640" t="s">
        <v>816</v>
      </c>
    </row>
    <row r="202" spans="1:5" ht="22.5" x14ac:dyDescent="0.2">
      <c r="A202" s="637"/>
      <c r="B202" s="637"/>
      <c r="C202" s="638" t="s">
        <v>793</v>
      </c>
      <c r="D202" s="639" t="s">
        <v>83</v>
      </c>
      <c r="E202" s="640" t="s">
        <v>817</v>
      </c>
    </row>
    <row r="203" spans="1:5" x14ac:dyDescent="0.2">
      <c r="A203" s="637"/>
      <c r="B203" s="637"/>
      <c r="C203" s="638" t="s">
        <v>680</v>
      </c>
      <c r="D203" s="639" t="s">
        <v>681</v>
      </c>
      <c r="E203" s="640" t="s">
        <v>818</v>
      </c>
    </row>
    <row r="204" spans="1:5" x14ac:dyDescent="0.2">
      <c r="A204" s="637"/>
      <c r="B204" s="637"/>
      <c r="C204" s="638" t="s">
        <v>758</v>
      </c>
      <c r="D204" s="639" t="s">
        <v>759</v>
      </c>
      <c r="E204" s="640" t="s">
        <v>429</v>
      </c>
    </row>
    <row r="205" spans="1:5" x14ac:dyDescent="0.2">
      <c r="A205" s="637"/>
      <c r="B205" s="637"/>
      <c r="C205" s="638" t="s">
        <v>659</v>
      </c>
      <c r="D205" s="639" t="s">
        <v>33</v>
      </c>
      <c r="E205" s="640" t="s">
        <v>819</v>
      </c>
    </row>
    <row r="206" spans="1:5" x14ac:dyDescent="0.2">
      <c r="A206" s="637"/>
      <c r="B206" s="637"/>
      <c r="C206" s="638" t="s">
        <v>661</v>
      </c>
      <c r="D206" s="639" t="s">
        <v>237</v>
      </c>
      <c r="E206" s="640" t="s">
        <v>820</v>
      </c>
    </row>
    <row r="207" spans="1:5" x14ac:dyDescent="0.2">
      <c r="A207" s="637"/>
      <c r="B207" s="637"/>
      <c r="C207" s="638" t="s">
        <v>221</v>
      </c>
      <c r="D207" s="639" t="s">
        <v>34</v>
      </c>
      <c r="E207" s="640" t="s">
        <v>821</v>
      </c>
    </row>
    <row r="208" spans="1:5" x14ac:dyDescent="0.2">
      <c r="A208" s="637"/>
      <c r="B208" s="637"/>
      <c r="C208" s="638" t="s">
        <v>225</v>
      </c>
      <c r="D208" s="639" t="s">
        <v>35</v>
      </c>
      <c r="E208" s="640" t="s">
        <v>822</v>
      </c>
    </row>
    <row r="209" spans="1:5" x14ac:dyDescent="0.2">
      <c r="A209" s="637"/>
      <c r="B209" s="637"/>
      <c r="C209" s="638" t="s">
        <v>178</v>
      </c>
      <c r="D209" s="639" t="s">
        <v>126</v>
      </c>
      <c r="E209" s="640" t="s">
        <v>823</v>
      </c>
    </row>
    <row r="210" spans="1:5" x14ac:dyDescent="0.2">
      <c r="A210" s="637"/>
      <c r="B210" s="637"/>
      <c r="C210" s="638" t="s">
        <v>160</v>
      </c>
      <c r="D210" s="639" t="s">
        <v>41</v>
      </c>
      <c r="E210" s="640" t="s">
        <v>824</v>
      </c>
    </row>
    <row r="211" spans="1:5" x14ac:dyDescent="0.2">
      <c r="A211" s="637"/>
      <c r="B211" s="637"/>
      <c r="C211" s="638" t="s">
        <v>690</v>
      </c>
      <c r="D211" s="639" t="s">
        <v>691</v>
      </c>
      <c r="E211" s="640" t="s">
        <v>825</v>
      </c>
    </row>
    <row r="212" spans="1:5" x14ac:dyDescent="0.2">
      <c r="A212" s="637"/>
      <c r="B212" s="637"/>
      <c r="C212" s="638" t="s">
        <v>693</v>
      </c>
      <c r="D212" s="639" t="s">
        <v>694</v>
      </c>
      <c r="E212" s="640" t="s">
        <v>826</v>
      </c>
    </row>
    <row r="213" spans="1:5" x14ac:dyDescent="0.2">
      <c r="A213" s="637"/>
      <c r="B213" s="637"/>
      <c r="C213" s="638" t="s">
        <v>171</v>
      </c>
      <c r="D213" s="639" t="s">
        <v>56</v>
      </c>
      <c r="E213" s="640" t="s">
        <v>827</v>
      </c>
    </row>
    <row r="214" spans="1:5" x14ac:dyDescent="0.2">
      <c r="A214" s="637"/>
      <c r="B214" s="637"/>
      <c r="C214" s="638" t="s">
        <v>615</v>
      </c>
      <c r="D214" s="639" t="s">
        <v>42</v>
      </c>
      <c r="E214" s="640" t="s">
        <v>828</v>
      </c>
    </row>
    <row r="215" spans="1:5" x14ac:dyDescent="0.2">
      <c r="A215" s="637"/>
      <c r="B215" s="637"/>
      <c r="C215" s="638" t="s">
        <v>697</v>
      </c>
      <c r="D215" s="639" t="s">
        <v>698</v>
      </c>
      <c r="E215" s="640" t="s">
        <v>829</v>
      </c>
    </row>
    <row r="216" spans="1:5" x14ac:dyDescent="0.2">
      <c r="A216" s="637"/>
      <c r="B216" s="637"/>
      <c r="C216" s="638" t="s">
        <v>161</v>
      </c>
      <c r="D216" s="639" t="s">
        <v>43</v>
      </c>
      <c r="E216" s="640" t="s">
        <v>830</v>
      </c>
    </row>
    <row r="217" spans="1:5" x14ac:dyDescent="0.2">
      <c r="A217" s="637"/>
      <c r="B217" s="637"/>
      <c r="C217" s="638" t="s">
        <v>354</v>
      </c>
      <c r="D217" s="639" t="s">
        <v>384</v>
      </c>
      <c r="E217" s="640" t="s">
        <v>831</v>
      </c>
    </row>
    <row r="218" spans="1:5" x14ac:dyDescent="0.2">
      <c r="A218" s="637"/>
      <c r="B218" s="637"/>
      <c r="C218" s="638" t="s">
        <v>667</v>
      </c>
      <c r="D218" s="639" t="s">
        <v>45</v>
      </c>
      <c r="E218" s="640" t="s">
        <v>417</v>
      </c>
    </row>
    <row r="219" spans="1:5" x14ac:dyDescent="0.2">
      <c r="A219" s="637"/>
      <c r="B219" s="637"/>
      <c r="C219" s="638" t="s">
        <v>172</v>
      </c>
      <c r="D219" s="639" t="s">
        <v>112</v>
      </c>
      <c r="E219" s="640" t="s">
        <v>832</v>
      </c>
    </row>
    <row r="220" spans="1:5" x14ac:dyDescent="0.2">
      <c r="A220" s="637"/>
      <c r="B220" s="637"/>
      <c r="C220" s="638" t="s">
        <v>705</v>
      </c>
      <c r="D220" s="639" t="s">
        <v>46</v>
      </c>
      <c r="E220" s="640" t="s">
        <v>833</v>
      </c>
    </row>
    <row r="221" spans="1:5" ht="15" x14ac:dyDescent="0.2">
      <c r="A221" s="636"/>
      <c r="B221" s="644" t="s">
        <v>834</v>
      </c>
      <c r="C221" s="645"/>
      <c r="D221" s="646" t="s">
        <v>835</v>
      </c>
      <c r="E221" s="647" t="s">
        <v>836</v>
      </c>
    </row>
    <row r="222" spans="1:5" x14ac:dyDescent="0.2">
      <c r="A222" s="637"/>
      <c r="B222" s="637"/>
      <c r="C222" s="638" t="s">
        <v>178</v>
      </c>
      <c r="D222" s="639" t="s">
        <v>126</v>
      </c>
      <c r="E222" s="640" t="s">
        <v>414</v>
      </c>
    </row>
    <row r="223" spans="1:5" x14ac:dyDescent="0.2">
      <c r="A223" s="637"/>
      <c r="B223" s="637"/>
      <c r="C223" s="638" t="s">
        <v>160</v>
      </c>
      <c r="D223" s="639" t="s">
        <v>41</v>
      </c>
      <c r="E223" s="640" t="s">
        <v>585</v>
      </c>
    </row>
    <row r="224" spans="1:5" x14ac:dyDescent="0.2">
      <c r="A224" s="637"/>
      <c r="B224" s="637"/>
      <c r="C224" s="638" t="s">
        <v>161</v>
      </c>
      <c r="D224" s="639" t="s">
        <v>43</v>
      </c>
      <c r="E224" s="640" t="s">
        <v>837</v>
      </c>
    </row>
    <row r="225" spans="1:5" ht="15" x14ac:dyDescent="0.2">
      <c r="A225" s="636"/>
      <c r="B225" s="644" t="s">
        <v>838</v>
      </c>
      <c r="C225" s="645"/>
      <c r="D225" s="646" t="s">
        <v>839</v>
      </c>
      <c r="E225" s="647" t="s">
        <v>840</v>
      </c>
    </row>
    <row r="226" spans="1:5" x14ac:dyDescent="0.2">
      <c r="A226" s="637"/>
      <c r="B226" s="637"/>
      <c r="C226" s="638" t="s">
        <v>680</v>
      </c>
      <c r="D226" s="639" t="s">
        <v>681</v>
      </c>
      <c r="E226" s="640" t="s">
        <v>841</v>
      </c>
    </row>
    <row r="227" spans="1:5" x14ac:dyDescent="0.2">
      <c r="A227" s="637"/>
      <c r="B227" s="637"/>
      <c r="C227" s="638" t="s">
        <v>659</v>
      </c>
      <c r="D227" s="639" t="s">
        <v>33</v>
      </c>
      <c r="E227" s="640" t="s">
        <v>842</v>
      </c>
    </row>
    <row r="228" spans="1:5" x14ac:dyDescent="0.2">
      <c r="A228" s="637"/>
      <c r="B228" s="637"/>
      <c r="C228" s="638" t="s">
        <v>661</v>
      </c>
      <c r="D228" s="639" t="s">
        <v>237</v>
      </c>
      <c r="E228" s="640" t="s">
        <v>843</v>
      </c>
    </row>
    <row r="229" spans="1:5" x14ac:dyDescent="0.2">
      <c r="A229" s="637"/>
      <c r="B229" s="637"/>
      <c r="C229" s="638" t="s">
        <v>221</v>
      </c>
      <c r="D229" s="639" t="s">
        <v>34</v>
      </c>
      <c r="E229" s="640" t="s">
        <v>844</v>
      </c>
    </row>
    <row r="230" spans="1:5" x14ac:dyDescent="0.2">
      <c r="A230" s="637"/>
      <c r="B230" s="637"/>
      <c r="C230" s="638" t="s">
        <v>225</v>
      </c>
      <c r="D230" s="639" t="s">
        <v>35</v>
      </c>
      <c r="E230" s="640" t="s">
        <v>845</v>
      </c>
    </row>
    <row r="231" spans="1:5" x14ac:dyDescent="0.2">
      <c r="A231" s="637"/>
      <c r="B231" s="637"/>
      <c r="C231" s="638" t="s">
        <v>178</v>
      </c>
      <c r="D231" s="639" t="s">
        <v>126</v>
      </c>
      <c r="E231" s="640" t="s">
        <v>561</v>
      </c>
    </row>
    <row r="232" spans="1:5" x14ac:dyDescent="0.2">
      <c r="A232" s="637"/>
      <c r="B232" s="637"/>
      <c r="C232" s="638" t="s">
        <v>160</v>
      </c>
      <c r="D232" s="639" t="s">
        <v>41</v>
      </c>
      <c r="E232" s="640" t="s">
        <v>741</v>
      </c>
    </row>
    <row r="233" spans="1:5" x14ac:dyDescent="0.2">
      <c r="A233" s="637"/>
      <c r="B233" s="637"/>
      <c r="C233" s="638" t="s">
        <v>171</v>
      </c>
      <c r="D233" s="639" t="s">
        <v>56</v>
      </c>
      <c r="E233" s="640" t="s">
        <v>534</v>
      </c>
    </row>
    <row r="234" spans="1:5" x14ac:dyDescent="0.2">
      <c r="A234" s="637"/>
      <c r="B234" s="637"/>
      <c r="C234" s="638" t="s">
        <v>697</v>
      </c>
      <c r="D234" s="639" t="s">
        <v>698</v>
      </c>
      <c r="E234" s="640" t="s">
        <v>825</v>
      </c>
    </row>
    <row r="235" spans="1:5" x14ac:dyDescent="0.2">
      <c r="A235" s="637"/>
      <c r="B235" s="637"/>
      <c r="C235" s="638" t="s">
        <v>161</v>
      </c>
      <c r="D235" s="639" t="s">
        <v>43</v>
      </c>
      <c r="E235" s="640" t="s">
        <v>846</v>
      </c>
    </row>
    <row r="236" spans="1:5" x14ac:dyDescent="0.2">
      <c r="A236" s="637"/>
      <c r="B236" s="637"/>
      <c r="C236" s="638" t="s">
        <v>354</v>
      </c>
      <c r="D236" s="639" t="s">
        <v>384</v>
      </c>
      <c r="E236" s="640" t="s">
        <v>847</v>
      </c>
    </row>
    <row r="237" spans="1:5" x14ac:dyDescent="0.2">
      <c r="A237" s="637"/>
      <c r="B237" s="637"/>
      <c r="C237" s="638" t="s">
        <v>667</v>
      </c>
      <c r="D237" s="639" t="s">
        <v>45</v>
      </c>
      <c r="E237" s="640" t="s">
        <v>809</v>
      </c>
    </row>
    <row r="238" spans="1:5" x14ac:dyDescent="0.2">
      <c r="A238" s="637"/>
      <c r="B238" s="637"/>
      <c r="C238" s="638" t="s">
        <v>705</v>
      </c>
      <c r="D238" s="639" t="s">
        <v>46</v>
      </c>
      <c r="E238" s="640" t="s">
        <v>848</v>
      </c>
    </row>
    <row r="239" spans="1:5" ht="22.5" x14ac:dyDescent="0.2">
      <c r="A239" s="637"/>
      <c r="B239" s="637"/>
      <c r="C239" s="638" t="s">
        <v>707</v>
      </c>
      <c r="D239" s="639" t="s">
        <v>708</v>
      </c>
      <c r="E239" s="640" t="s">
        <v>692</v>
      </c>
    </row>
    <row r="240" spans="1:5" ht="15" x14ac:dyDescent="0.2">
      <c r="A240" s="636"/>
      <c r="B240" s="644" t="s">
        <v>849</v>
      </c>
      <c r="C240" s="645"/>
      <c r="D240" s="646" t="s">
        <v>850</v>
      </c>
      <c r="E240" s="647" t="s">
        <v>851</v>
      </c>
    </row>
    <row r="241" spans="1:5" x14ac:dyDescent="0.2">
      <c r="A241" s="637"/>
      <c r="B241" s="637"/>
      <c r="C241" s="638" t="s">
        <v>160</v>
      </c>
      <c r="D241" s="639" t="s">
        <v>41</v>
      </c>
      <c r="E241" s="640" t="s">
        <v>585</v>
      </c>
    </row>
    <row r="242" spans="1:5" x14ac:dyDescent="0.2">
      <c r="A242" s="637"/>
      <c r="B242" s="637"/>
      <c r="C242" s="638" t="s">
        <v>161</v>
      </c>
      <c r="D242" s="639" t="s">
        <v>43</v>
      </c>
      <c r="E242" s="640" t="s">
        <v>598</v>
      </c>
    </row>
    <row r="243" spans="1:5" ht="22.5" x14ac:dyDescent="0.2">
      <c r="A243" s="637"/>
      <c r="B243" s="637"/>
      <c r="C243" s="638" t="s">
        <v>707</v>
      </c>
      <c r="D243" s="639" t="s">
        <v>708</v>
      </c>
      <c r="E243" s="640" t="s">
        <v>852</v>
      </c>
    </row>
    <row r="244" spans="1:5" ht="15" x14ac:dyDescent="0.2">
      <c r="A244" s="636"/>
      <c r="B244" s="644" t="s">
        <v>541</v>
      </c>
      <c r="C244" s="645"/>
      <c r="D244" s="646" t="s">
        <v>542</v>
      </c>
      <c r="E244" s="647" t="s">
        <v>853</v>
      </c>
    </row>
    <row r="245" spans="1:5" x14ac:dyDescent="0.2">
      <c r="A245" s="637"/>
      <c r="B245" s="637"/>
      <c r="C245" s="638" t="s">
        <v>659</v>
      </c>
      <c r="D245" s="639" t="s">
        <v>33</v>
      </c>
      <c r="E245" s="640" t="s">
        <v>854</v>
      </c>
    </row>
    <row r="246" spans="1:5" x14ac:dyDescent="0.2">
      <c r="A246" s="637"/>
      <c r="B246" s="637"/>
      <c r="C246" s="638" t="s">
        <v>661</v>
      </c>
      <c r="D246" s="639" t="s">
        <v>237</v>
      </c>
      <c r="E246" s="640" t="s">
        <v>855</v>
      </c>
    </row>
    <row r="247" spans="1:5" x14ac:dyDescent="0.2">
      <c r="A247" s="637"/>
      <c r="B247" s="637"/>
      <c r="C247" s="638" t="s">
        <v>221</v>
      </c>
      <c r="D247" s="639" t="s">
        <v>34</v>
      </c>
      <c r="E247" s="640" t="s">
        <v>856</v>
      </c>
    </row>
    <row r="248" spans="1:5" x14ac:dyDescent="0.2">
      <c r="A248" s="637"/>
      <c r="B248" s="637"/>
      <c r="C248" s="638" t="s">
        <v>225</v>
      </c>
      <c r="D248" s="639" t="s">
        <v>35</v>
      </c>
      <c r="E248" s="640" t="s">
        <v>857</v>
      </c>
    </row>
    <row r="249" spans="1:5" x14ac:dyDescent="0.2">
      <c r="A249" s="637"/>
      <c r="B249" s="637"/>
      <c r="C249" s="638" t="s">
        <v>160</v>
      </c>
      <c r="D249" s="639" t="s">
        <v>41</v>
      </c>
      <c r="E249" s="640" t="s">
        <v>855</v>
      </c>
    </row>
    <row r="250" spans="1:5" x14ac:dyDescent="0.2">
      <c r="A250" s="637"/>
      <c r="B250" s="637"/>
      <c r="C250" s="638" t="s">
        <v>802</v>
      </c>
      <c r="D250" s="639" t="s">
        <v>803</v>
      </c>
      <c r="E250" s="640" t="s">
        <v>858</v>
      </c>
    </row>
    <row r="251" spans="1:5" x14ac:dyDescent="0.2">
      <c r="A251" s="637"/>
      <c r="B251" s="637"/>
      <c r="C251" s="638" t="s">
        <v>615</v>
      </c>
      <c r="D251" s="639" t="s">
        <v>42</v>
      </c>
      <c r="E251" s="640" t="s">
        <v>429</v>
      </c>
    </row>
    <row r="252" spans="1:5" x14ac:dyDescent="0.2">
      <c r="A252" s="637"/>
      <c r="B252" s="637"/>
      <c r="C252" s="638" t="s">
        <v>697</v>
      </c>
      <c r="D252" s="639" t="s">
        <v>698</v>
      </c>
      <c r="E252" s="640" t="s">
        <v>414</v>
      </c>
    </row>
    <row r="253" spans="1:5" x14ac:dyDescent="0.2">
      <c r="A253" s="637"/>
      <c r="B253" s="637"/>
      <c r="C253" s="638" t="s">
        <v>161</v>
      </c>
      <c r="D253" s="639" t="s">
        <v>43</v>
      </c>
      <c r="E253" s="640" t="s">
        <v>859</v>
      </c>
    </row>
    <row r="254" spans="1:5" x14ac:dyDescent="0.2">
      <c r="A254" s="637"/>
      <c r="B254" s="637"/>
      <c r="C254" s="638" t="s">
        <v>705</v>
      </c>
      <c r="D254" s="639" t="s">
        <v>46</v>
      </c>
      <c r="E254" s="640" t="s">
        <v>860</v>
      </c>
    </row>
    <row r="255" spans="1:5" ht="15" x14ac:dyDescent="0.2">
      <c r="A255" s="636"/>
      <c r="B255" s="644" t="s">
        <v>165</v>
      </c>
      <c r="C255" s="645"/>
      <c r="D255" s="646" t="s">
        <v>93</v>
      </c>
      <c r="E255" s="647" t="s">
        <v>861</v>
      </c>
    </row>
    <row r="256" spans="1:5" x14ac:dyDescent="0.2">
      <c r="A256" s="637"/>
      <c r="B256" s="637"/>
      <c r="C256" s="638" t="s">
        <v>160</v>
      </c>
      <c r="D256" s="639" t="s">
        <v>41</v>
      </c>
      <c r="E256" s="640" t="s">
        <v>862</v>
      </c>
    </row>
    <row r="257" spans="1:5" x14ac:dyDescent="0.2">
      <c r="A257" s="637"/>
      <c r="B257" s="637"/>
      <c r="C257" s="638" t="s">
        <v>705</v>
      </c>
      <c r="D257" s="639" t="s">
        <v>46</v>
      </c>
      <c r="E257" s="640" t="s">
        <v>863</v>
      </c>
    </row>
    <row r="258" spans="1:5" x14ac:dyDescent="0.2">
      <c r="A258" s="641" t="s">
        <v>864</v>
      </c>
      <c r="B258" s="641"/>
      <c r="C258" s="641"/>
      <c r="D258" s="642" t="s">
        <v>89</v>
      </c>
      <c r="E258" s="643" t="s">
        <v>865</v>
      </c>
    </row>
    <row r="259" spans="1:5" ht="15" x14ac:dyDescent="0.2">
      <c r="A259" s="636"/>
      <c r="B259" s="644" t="s">
        <v>866</v>
      </c>
      <c r="C259" s="645"/>
      <c r="D259" s="646" t="s">
        <v>125</v>
      </c>
      <c r="E259" s="647" t="s">
        <v>493</v>
      </c>
    </row>
    <row r="260" spans="1:5" x14ac:dyDescent="0.2">
      <c r="A260" s="637"/>
      <c r="B260" s="637"/>
      <c r="C260" s="638" t="s">
        <v>178</v>
      </c>
      <c r="D260" s="639" t="s">
        <v>126</v>
      </c>
      <c r="E260" s="640" t="s">
        <v>867</v>
      </c>
    </row>
    <row r="261" spans="1:5" x14ac:dyDescent="0.2">
      <c r="A261" s="637"/>
      <c r="B261" s="637"/>
      <c r="C261" s="638" t="s">
        <v>160</v>
      </c>
      <c r="D261" s="639" t="s">
        <v>41</v>
      </c>
      <c r="E261" s="640" t="s">
        <v>692</v>
      </c>
    </row>
    <row r="262" spans="1:5" ht="15" x14ac:dyDescent="0.2">
      <c r="A262" s="636"/>
      <c r="B262" s="644" t="s">
        <v>868</v>
      </c>
      <c r="C262" s="645"/>
      <c r="D262" s="646" t="s">
        <v>90</v>
      </c>
      <c r="E262" s="647" t="s">
        <v>869</v>
      </c>
    </row>
    <row r="263" spans="1:5" ht="45" x14ac:dyDescent="0.2">
      <c r="A263" s="637"/>
      <c r="B263" s="637"/>
      <c r="C263" s="638" t="s">
        <v>556</v>
      </c>
      <c r="D263" s="639" t="s">
        <v>870</v>
      </c>
      <c r="E263" s="640" t="s">
        <v>871</v>
      </c>
    </row>
    <row r="264" spans="1:5" x14ac:dyDescent="0.2">
      <c r="A264" s="637"/>
      <c r="B264" s="637"/>
      <c r="C264" s="638" t="s">
        <v>221</v>
      </c>
      <c r="D264" s="639" t="s">
        <v>34</v>
      </c>
      <c r="E264" s="640" t="s">
        <v>872</v>
      </c>
    </row>
    <row r="265" spans="1:5" x14ac:dyDescent="0.2">
      <c r="A265" s="637"/>
      <c r="B265" s="637"/>
      <c r="C265" s="638" t="s">
        <v>225</v>
      </c>
      <c r="D265" s="639" t="s">
        <v>35</v>
      </c>
      <c r="E265" s="640" t="s">
        <v>873</v>
      </c>
    </row>
    <row r="266" spans="1:5" x14ac:dyDescent="0.2">
      <c r="A266" s="637"/>
      <c r="B266" s="637"/>
      <c r="C266" s="638" t="s">
        <v>178</v>
      </c>
      <c r="D266" s="639" t="s">
        <v>126</v>
      </c>
      <c r="E266" s="640" t="s">
        <v>874</v>
      </c>
    </row>
    <row r="267" spans="1:5" x14ac:dyDescent="0.2">
      <c r="A267" s="637"/>
      <c r="B267" s="637"/>
      <c r="C267" s="638" t="s">
        <v>160</v>
      </c>
      <c r="D267" s="639" t="s">
        <v>41</v>
      </c>
      <c r="E267" s="640" t="s">
        <v>875</v>
      </c>
    </row>
    <row r="268" spans="1:5" x14ac:dyDescent="0.2">
      <c r="A268" s="637"/>
      <c r="B268" s="637"/>
      <c r="C268" s="638" t="s">
        <v>171</v>
      </c>
      <c r="D268" s="639" t="s">
        <v>56</v>
      </c>
      <c r="E268" s="640" t="s">
        <v>420</v>
      </c>
    </row>
    <row r="269" spans="1:5" x14ac:dyDescent="0.2">
      <c r="A269" s="637"/>
      <c r="B269" s="637"/>
      <c r="C269" s="638" t="s">
        <v>615</v>
      </c>
      <c r="D269" s="639" t="s">
        <v>42</v>
      </c>
      <c r="E269" s="640" t="s">
        <v>876</v>
      </c>
    </row>
    <row r="270" spans="1:5" x14ac:dyDescent="0.2">
      <c r="A270" s="637"/>
      <c r="B270" s="637"/>
      <c r="C270" s="638" t="s">
        <v>161</v>
      </c>
      <c r="D270" s="639" t="s">
        <v>43</v>
      </c>
      <c r="E270" s="640" t="s">
        <v>877</v>
      </c>
    </row>
    <row r="271" spans="1:5" x14ac:dyDescent="0.2">
      <c r="A271" s="637"/>
      <c r="B271" s="637"/>
      <c r="C271" s="638" t="s">
        <v>354</v>
      </c>
      <c r="D271" s="639" t="s">
        <v>384</v>
      </c>
      <c r="E271" s="640" t="s">
        <v>878</v>
      </c>
    </row>
    <row r="272" spans="1:5" x14ac:dyDescent="0.2">
      <c r="A272" s="637"/>
      <c r="B272" s="637"/>
      <c r="C272" s="638" t="s">
        <v>667</v>
      </c>
      <c r="D272" s="639" t="s">
        <v>45</v>
      </c>
      <c r="E272" s="640" t="s">
        <v>879</v>
      </c>
    </row>
    <row r="273" spans="1:5" ht="15" x14ac:dyDescent="0.2">
      <c r="A273" s="636"/>
      <c r="B273" s="644" t="s">
        <v>880</v>
      </c>
      <c r="C273" s="645"/>
      <c r="D273" s="646" t="s">
        <v>93</v>
      </c>
      <c r="E273" s="647" t="s">
        <v>464</v>
      </c>
    </row>
    <row r="274" spans="1:5" x14ac:dyDescent="0.2">
      <c r="A274" s="637"/>
      <c r="B274" s="637"/>
      <c r="C274" s="638" t="s">
        <v>161</v>
      </c>
      <c r="D274" s="639" t="s">
        <v>43</v>
      </c>
      <c r="E274" s="640" t="s">
        <v>464</v>
      </c>
    </row>
    <row r="275" spans="1:5" x14ac:dyDescent="0.2">
      <c r="A275" s="641" t="s">
        <v>548</v>
      </c>
      <c r="B275" s="641"/>
      <c r="C275" s="641"/>
      <c r="D275" s="642" t="s">
        <v>37</v>
      </c>
      <c r="E275" s="643" t="s">
        <v>881</v>
      </c>
    </row>
    <row r="276" spans="1:5" ht="15" x14ac:dyDescent="0.2">
      <c r="A276" s="636"/>
      <c r="B276" s="644" t="s">
        <v>882</v>
      </c>
      <c r="C276" s="645"/>
      <c r="D276" s="646" t="s">
        <v>883</v>
      </c>
      <c r="E276" s="647" t="s">
        <v>884</v>
      </c>
    </row>
    <row r="277" spans="1:5" x14ac:dyDescent="0.2">
      <c r="A277" s="637"/>
      <c r="B277" s="637"/>
      <c r="C277" s="638" t="s">
        <v>160</v>
      </c>
      <c r="D277" s="639" t="s">
        <v>41</v>
      </c>
      <c r="E277" s="640" t="s">
        <v>825</v>
      </c>
    </row>
    <row r="278" spans="1:5" x14ac:dyDescent="0.2">
      <c r="A278" s="637"/>
      <c r="B278" s="637"/>
      <c r="C278" s="638" t="s">
        <v>161</v>
      </c>
      <c r="D278" s="639" t="s">
        <v>43</v>
      </c>
      <c r="E278" s="640" t="s">
        <v>429</v>
      </c>
    </row>
    <row r="279" spans="1:5" ht="15" x14ac:dyDescent="0.2">
      <c r="A279" s="636"/>
      <c r="B279" s="644" t="s">
        <v>885</v>
      </c>
      <c r="C279" s="645"/>
      <c r="D279" s="646" t="s">
        <v>886</v>
      </c>
      <c r="E279" s="647" t="s">
        <v>887</v>
      </c>
    </row>
    <row r="280" spans="1:5" x14ac:dyDescent="0.2">
      <c r="A280" s="637"/>
      <c r="B280" s="637"/>
      <c r="C280" s="638" t="s">
        <v>680</v>
      </c>
      <c r="D280" s="639" t="s">
        <v>681</v>
      </c>
      <c r="E280" s="640" t="s">
        <v>888</v>
      </c>
    </row>
    <row r="281" spans="1:5" x14ac:dyDescent="0.2">
      <c r="A281" s="637"/>
      <c r="B281" s="637"/>
      <c r="C281" s="638" t="s">
        <v>659</v>
      </c>
      <c r="D281" s="639" t="s">
        <v>33</v>
      </c>
      <c r="E281" s="640" t="s">
        <v>889</v>
      </c>
    </row>
    <row r="282" spans="1:5" x14ac:dyDescent="0.2">
      <c r="A282" s="637"/>
      <c r="B282" s="637"/>
      <c r="C282" s="638" t="s">
        <v>661</v>
      </c>
      <c r="D282" s="639" t="s">
        <v>237</v>
      </c>
      <c r="E282" s="640" t="s">
        <v>890</v>
      </c>
    </row>
    <row r="283" spans="1:5" x14ac:dyDescent="0.2">
      <c r="A283" s="637"/>
      <c r="B283" s="637"/>
      <c r="C283" s="638" t="s">
        <v>221</v>
      </c>
      <c r="D283" s="639" t="s">
        <v>34</v>
      </c>
      <c r="E283" s="640" t="s">
        <v>891</v>
      </c>
    </row>
    <row r="284" spans="1:5" x14ac:dyDescent="0.2">
      <c r="A284" s="637"/>
      <c r="B284" s="637"/>
      <c r="C284" s="638" t="s">
        <v>225</v>
      </c>
      <c r="D284" s="639" t="s">
        <v>35</v>
      </c>
      <c r="E284" s="640" t="s">
        <v>892</v>
      </c>
    </row>
    <row r="285" spans="1:5" x14ac:dyDescent="0.2">
      <c r="A285" s="637"/>
      <c r="B285" s="637"/>
      <c r="C285" s="638" t="s">
        <v>160</v>
      </c>
      <c r="D285" s="639" t="s">
        <v>41</v>
      </c>
      <c r="E285" s="640" t="s">
        <v>893</v>
      </c>
    </row>
    <row r="286" spans="1:5" ht="22.5" x14ac:dyDescent="0.2">
      <c r="A286" s="637"/>
      <c r="B286" s="637"/>
      <c r="C286" s="638" t="s">
        <v>894</v>
      </c>
      <c r="D286" s="639" t="s">
        <v>895</v>
      </c>
      <c r="E286" s="640" t="s">
        <v>896</v>
      </c>
    </row>
    <row r="287" spans="1:5" x14ac:dyDescent="0.2">
      <c r="A287" s="637"/>
      <c r="B287" s="637"/>
      <c r="C287" s="638" t="s">
        <v>667</v>
      </c>
      <c r="D287" s="639" t="s">
        <v>45</v>
      </c>
      <c r="E287" s="640" t="s">
        <v>408</v>
      </c>
    </row>
    <row r="288" spans="1:5" x14ac:dyDescent="0.2">
      <c r="A288" s="637"/>
      <c r="B288" s="637"/>
      <c r="C288" s="638" t="s">
        <v>705</v>
      </c>
      <c r="D288" s="639" t="s">
        <v>46</v>
      </c>
      <c r="E288" s="640" t="s">
        <v>897</v>
      </c>
    </row>
    <row r="289" spans="1:5" ht="33.75" x14ac:dyDescent="0.2">
      <c r="A289" s="636"/>
      <c r="B289" s="644" t="s">
        <v>550</v>
      </c>
      <c r="C289" s="645"/>
      <c r="D289" s="646" t="s">
        <v>551</v>
      </c>
      <c r="E289" s="647" t="s">
        <v>898</v>
      </c>
    </row>
    <row r="290" spans="1:5" ht="45" x14ac:dyDescent="0.2">
      <c r="A290" s="637"/>
      <c r="B290" s="637"/>
      <c r="C290" s="638" t="s">
        <v>559</v>
      </c>
      <c r="D290" s="639" t="s">
        <v>899</v>
      </c>
      <c r="E290" s="640" t="s">
        <v>561</v>
      </c>
    </row>
    <row r="291" spans="1:5" x14ac:dyDescent="0.2">
      <c r="A291" s="637"/>
      <c r="B291" s="637"/>
      <c r="C291" s="638" t="s">
        <v>900</v>
      </c>
      <c r="D291" s="639" t="s">
        <v>39</v>
      </c>
      <c r="E291" s="640" t="s">
        <v>901</v>
      </c>
    </row>
    <row r="292" spans="1:5" x14ac:dyDescent="0.2">
      <c r="A292" s="637"/>
      <c r="B292" s="637"/>
      <c r="C292" s="638" t="s">
        <v>659</v>
      </c>
      <c r="D292" s="639" t="s">
        <v>33</v>
      </c>
      <c r="E292" s="640" t="s">
        <v>902</v>
      </c>
    </row>
    <row r="293" spans="1:5" x14ac:dyDescent="0.2">
      <c r="A293" s="637"/>
      <c r="B293" s="637"/>
      <c r="C293" s="638" t="s">
        <v>661</v>
      </c>
      <c r="D293" s="639" t="s">
        <v>237</v>
      </c>
      <c r="E293" s="640" t="s">
        <v>903</v>
      </c>
    </row>
    <row r="294" spans="1:5" x14ac:dyDescent="0.2">
      <c r="A294" s="637"/>
      <c r="B294" s="637"/>
      <c r="C294" s="638" t="s">
        <v>221</v>
      </c>
      <c r="D294" s="639" t="s">
        <v>34</v>
      </c>
      <c r="E294" s="640" t="s">
        <v>904</v>
      </c>
    </row>
    <row r="295" spans="1:5" x14ac:dyDescent="0.2">
      <c r="A295" s="637"/>
      <c r="B295" s="637"/>
      <c r="C295" s="638" t="s">
        <v>225</v>
      </c>
      <c r="D295" s="639" t="s">
        <v>35</v>
      </c>
      <c r="E295" s="640" t="s">
        <v>905</v>
      </c>
    </row>
    <row r="296" spans="1:5" x14ac:dyDescent="0.2">
      <c r="A296" s="637"/>
      <c r="B296" s="637"/>
      <c r="C296" s="638" t="s">
        <v>160</v>
      </c>
      <c r="D296" s="639" t="s">
        <v>41</v>
      </c>
      <c r="E296" s="640" t="s">
        <v>832</v>
      </c>
    </row>
    <row r="297" spans="1:5" x14ac:dyDescent="0.2">
      <c r="A297" s="637"/>
      <c r="B297" s="637"/>
      <c r="C297" s="638" t="s">
        <v>615</v>
      </c>
      <c r="D297" s="639" t="s">
        <v>42</v>
      </c>
      <c r="E297" s="640" t="s">
        <v>636</v>
      </c>
    </row>
    <row r="298" spans="1:5" x14ac:dyDescent="0.2">
      <c r="A298" s="637"/>
      <c r="B298" s="637"/>
      <c r="C298" s="638" t="s">
        <v>161</v>
      </c>
      <c r="D298" s="639" t="s">
        <v>43</v>
      </c>
      <c r="E298" s="640" t="s">
        <v>906</v>
      </c>
    </row>
    <row r="299" spans="1:5" x14ac:dyDescent="0.2">
      <c r="A299" s="637"/>
      <c r="B299" s="637"/>
      <c r="C299" s="638" t="s">
        <v>354</v>
      </c>
      <c r="D299" s="639" t="s">
        <v>384</v>
      </c>
      <c r="E299" s="640" t="s">
        <v>907</v>
      </c>
    </row>
    <row r="300" spans="1:5" ht="22.5" x14ac:dyDescent="0.2">
      <c r="A300" s="637"/>
      <c r="B300" s="637"/>
      <c r="C300" s="638" t="s">
        <v>908</v>
      </c>
      <c r="D300" s="639" t="s">
        <v>57</v>
      </c>
      <c r="E300" s="640" t="s">
        <v>429</v>
      </c>
    </row>
    <row r="301" spans="1:5" x14ac:dyDescent="0.2">
      <c r="A301" s="637"/>
      <c r="B301" s="637"/>
      <c r="C301" s="638" t="s">
        <v>705</v>
      </c>
      <c r="D301" s="639" t="s">
        <v>46</v>
      </c>
      <c r="E301" s="640" t="s">
        <v>909</v>
      </c>
    </row>
    <row r="302" spans="1:5" ht="45" x14ac:dyDescent="0.2">
      <c r="A302" s="637"/>
      <c r="B302" s="637"/>
      <c r="C302" s="638" t="s">
        <v>910</v>
      </c>
      <c r="D302" s="639" t="s">
        <v>911</v>
      </c>
      <c r="E302" s="640" t="s">
        <v>429</v>
      </c>
    </row>
    <row r="303" spans="1:5" ht="22.5" x14ac:dyDescent="0.2">
      <c r="A303" s="637"/>
      <c r="B303" s="637"/>
      <c r="C303" s="638" t="s">
        <v>707</v>
      </c>
      <c r="D303" s="639" t="s">
        <v>708</v>
      </c>
      <c r="E303" s="640" t="s">
        <v>414</v>
      </c>
    </row>
    <row r="304" spans="1:5" ht="45" x14ac:dyDescent="0.2">
      <c r="A304" s="636"/>
      <c r="B304" s="644" t="s">
        <v>562</v>
      </c>
      <c r="C304" s="645"/>
      <c r="D304" s="646" t="s">
        <v>563</v>
      </c>
      <c r="E304" s="647" t="s">
        <v>564</v>
      </c>
    </row>
    <row r="305" spans="1:5" ht="45" x14ac:dyDescent="0.2">
      <c r="A305" s="637"/>
      <c r="B305" s="637"/>
      <c r="C305" s="638" t="s">
        <v>559</v>
      </c>
      <c r="D305" s="639" t="s">
        <v>899</v>
      </c>
      <c r="E305" s="640" t="s">
        <v>567</v>
      </c>
    </row>
    <row r="306" spans="1:5" x14ac:dyDescent="0.2">
      <c r="A306" s="637"/>
      <c r="B306" s="637"/>
      <c r="C306" s="638" t="s">
        <v>912</v>
      </c>
      <c r="D306" s="639" t="s">
        <v>49</v>
      </c>
      <c r="E306" s="640" t="s">
        <v>913</v>
      </c>
    </row>
    <row r="307" spans="1:5" ht="22.5" x14ac:dyDescent="0.2">
      <c r="A307" s="636"/>
      <c r="B307" s="644" t="s">
        <v>568</v>
      </c>
      <c r="C307" s="645"/>
      <c r="D307" s="646" t="s">
        <v>52</v>
      </c>
      <c r="E307" s="647" t="s">
        <v>914</v>
      </c>
    </row>
    <row r="308" spans="1:5" x14ac:dyDescent="0.2">
      <c r="A308" s="637"/>
      <c r="B308" s="637"/>
      <c r="C308" s="638" t="s">
        <v>900</v>
      </c>
      <c r="D308" s="639" t="s">
        <v>39</v>
      </c>
      <c r="E308" s="640" t="s">
        <v>914</v>
      </c>
    </row>
    <row r="309" spans="1:5" ht="15" x14ac:dyDescent="0.2">
      <c r="A309" s="636"/>
      <c r="B309" s="644" t="s">
        <v>915</v>
      </c>
      <c r="C309" s="645"/>
      <c r="D309" s="646" t="s">
        <v>246</v>
      </c>
      <c r="E309" s="647" t="s">
        <v>916</v>
      </c>
    </row>
    <row r="310" spans="1:5" x14ac:dyDescent="0.2">
      <c r="A310" s="637"/>
      <c r="B310" s="637"/>
      <c r="C310" s="638" t="s">
        <v>900</v>
      </c>
      <c r="D310" s="639" t="s">
        <v>39</v>
      </c>
      <c r="E310" s="640" t="s">
        <v>916</v>
      </c>
    </row>
    <row r="311" spans="1:5" ht="15" x14ac:dyDescent="0.2">
      <c r="A311" s="636"/>
      <c r="B311" s="644" t="s">
        <v>570</v>
      </c>
      <c r="C311" s="645"/>
      <c r="D311" s="646" t="s">
        <v>53</v>
      </c>
      <c r="E311" s="647" t="s">
        <v>571</v>
      </c>
    </row>
    <row r="312" spans="1:5" ht="45" x14ac:dyDescent="0.2">
      <c r="A312" s="637"/>
      <c r="B312" s="637"/>
      <c r="C312" s="638" t="s">
        <v>559</v>
      </c>
      <c r="D312" s="639" t="s">
        <v>899</v>
      </c>
      <c r="E312" s="640" t="s">
        <v>573</v>
      </c>
    </row>
    <row r="313" spans="1:5" x14ac:dyDescent="0.2">
      <c r="A313" s="637"/>
      <c r="B313" s="637"/>
      <c r="C313" s="638" t="s">
        <v>900</v>
      </c>
      <c r="D313" s="639" t="s">
        <v>39</v>
      </c>
      <c r="E313" s="640" t="s">
        <v>572</v>
      </c>
    </row>
    <row r="314" spans="1:5" ht="15" x14ac:dyDescent="0.2">
      <c r="A314" s="636"/>
      <c r="B314" s="644" t="s">
        <v>574</v>
      </c>
      <c r="C314" s="645"/>
      <c r="D314" s="646" t="s">
        <v>54</v>
      </c>
      <c r="E314" s="647" t="s">
        <v>917</v>
      </c>
    </row>
    <row r="315" spans="1:5" x14ac:dyDescent="0.2">
      <c r="A315" s="637"/>
      <c r="B315" s="637"/>
      <c r="C315" s="638" t="s">
        <v>680</v>
      </c>
      <c r="D315" s="639" t="s">
        <v>681</v>
      </c>
      <c r="E315" s="640" t="s">
        <v>918</v>
      </c>
    </row>
    <row r="316" spans="1:5" x14ac:dyDescent="0.2">
      <c r="A316" s="637"/>
      <c r="B316" s="637"/>
      <c r="C316" s="638" t="s">
        <v>659</v>
      </c>
      <c r="D316" s="639" t="s">
        <v>33</v>
      </c>
      <c r="E316" s="640" t="s">
        <v>919</v>
      </c>
    </row>
    <row r="317" spans="1:5" x14ac:dyDescent="0.2">
      <c r="A317" s="637"/>
      <c r="B317" s="637"/>
      <c r="C317" s="638" t="s">
        <v>661</v>
      </c>
      <c r="D317" s="639" t="s">
        <v>237</v>
      </c>
      <c r="E317" s="640" t="s">
        <v>920</v>
      </c>
    </row>
    <row r="318" spans="1:5" x14ac:dyDescent="0.2">
      <c r="A318" s="637"/>
      <c r="B318" s="637"/>
      <c r="C318" s="638" t="s">
        <v>221</v>
      </c>
      <c r="D318" s="639" t="s">
        <v>34</v>
      </c>
      <c r="E318" s="640" t="s">
        <v>921</v>
      </c>
    </row>
    <row r="319" spans="1:5" x14ac:dyDescent="0.2">
      <c r="A319" s="637"/>
      <c r="B319" s="637"/>
      <c r="C319" s="638" t="s">
        <v>225</v>
      </c>
      <c r="D319" s="639" t="s">
        <v>35</v>
      </c>
      <c r="E319" s="640" t="s">
        <v>922</v>
      </c>
    </row>
    <row r="320" spans="1:5" ht="22.5" x14ac:dyDescent="0.2">
      <c r="A320" s="637"/>
      <c r="B320" s="637"/>
      <c r="C320" s="638" t="s">
        <v>686</v>
      </c>
      <c r="D320" s="639" t="s">
        <v>687</v>
      </c>
      <c r="E320" s="640" t="s">
        <v>772</v>
      </c>
    </row>
    <row r="321" spans="1:5" x14ac:dyDescent="0.2">
      <c r="A321" s="637"/>
      <c r="B321" s="637"/>
      <c r="C321" s="638" t="s">
        <v>178</v>
      </c>
      <c r="D321" s="639" t="s">
        <v>126</v>
      </c>
      <c r="E321" s="640" t="s">
        <v>538</v>
      </c>
    </row>
    <row r="322" spans="1:5" x14ac:dyDescent="0.2">
      <c r="A322" s="637"/>
      <c r="B322" s="637"/>
      <c r="C322" s="638" t="s">
        <v>160</v>
      </c>
      <c r="D322" s="639" t="s">
        <v>41</v>
      </c>
      <c r="E322" s="640" t="s">
        <v>923</v>
      </c>
    </row>
    <row r="323" spans="1:5" x14ac:dyDescent="0.2">
      <c r="A323" s="637"/>
      <c r="B323" s="637"/>
      <c r="C323" s="638" t="s">
        <v>171</v>
      </c>
      <c r="D323" s="639" t="s">
        <v>56</v>
      </c>
      <c r="E323" s="640" t="s">
        <v>828</v>
      </c>
    </row>
    <row r="324" spans="1:5" x14ac:dyDescent="0.2">
      <c r="A324" s="637"/>
      <c r="B324" s="637"/>
      <c r="C324" s="638" t="s">
        <v>615</v>
      </c>
      <c r="D324" s="639" t="s">
        <v>42</v>
      </c>
      <c r="E324" s="640" t="s">
        <v>414</v>
      </c>
    </row>
    <row r="325" spans="1:5" x14ac:dyDescent="0.2">
      <c r="A325" s="637"/>
      <c r="B325" s="637"/>
      <c r="C325" s="638" t="s">
        <v>697</v>
      </c>
      <c r="D325" s="639" t="s">
        <v>698</v>
      </c>
      <c r="E325" s="640" t="s">
        <v>414</v>
      </c>
    </row>
    <row r="326" spans="1:5" x14ac:dyDescent="0.2">
      <c r="A326" s="637"/>
      <c r="B326" s="637"/>
      <c r="C326" s="638" t="s">
        <v>161</v>
      </c>
      <c r="D326" s="639" t="s">
        <v>43</v>
      </c>
      <c r="E326" s="640" t="s">
        <v>924</v>
      </c>
    </row>
    <row r="327" spans="1:5" x14ac:dyDescent="0.2">
      <c r="A327" s="637"/>
      <c r="B327" s="637"/>
      <c r="C327" s="638" t="s">
        <v>354</v>
      </c>
      <c r="D327" s="639" t="s">
        <v>384</v>
      </c>
      <c r="E327" s="640" t="s">
        <v>925</v>
      </c>
    </row>
    <row r="328" spans="1:5" x14ac:dyDescent="0.2">
      <c r="A328" s="637"/>
      <c r="B328" s="637"/>
      <c r="C328" s="638" t="s">
        <v>702</v>
      </c>
      <c r="D328" s="639" t="s">
        <v>703</v>
      </c>
      <c r="E328" s="640" t="s">
        <v>926</v>
      </c>
    </row>
    <row r="329" spans="1:5" ht="22.5" x14ac:dyDescent="0.2">
      <c r="A329" s="637"/>
      <c r="B329" s="637"/>
      <c r="C329" s="638" t="s">
        <v>908</v>
      </c>
      <c r="D329" s="639" t="s">
        <v>57</v>
      </c>
      <c r="E329" s="640" t="s">
        <v>927</v>
      </c>
    </row>
    <row r="330" spans="1:5" x14ac:dyDescent="0.2">
      <c r="A330" s="637"/>
      <c r="B330" s="637"/>
      <c r="C330" s="638" t="s">
        <v>667</v>
      </c>
      <c r="D330" s="639" t="s">
        <v>45</v>
      </c>
      <c r="E330" s="640" t="s">
        <v>928</v>
      </c>
    </row>
    <row r="331" spans="1:5" x14ac:dyDescent="0.2">
      <c r="A331" s="637"/>
      <c r="B331" s="637"/>
      <c r="C331" s="638" t="s">
        <v>172</v>
      </c>
      <c r="D331" s="639" t="s">
        <v>112</v>
      </c>
      <c r="E331" s="640" t="s">
        <v>888</v>
      </c>
    </row>
    <row r="332" spans="1:5" x14ac:dyDescent="0.2">
      <c r="A332" s="637"/>
      <c r="B332" s="637"/>
      <c r="C332" s="638" t="s">
        <v>705</v>
      </c>
      <c r="D332" s="639" t="s">
        <v>46</v>
      </c>
      <c r="E332" s="640" t="s">
        <v>929</v>
      </c>
    </row>
    <row r="333" spans="1:5" ht="22.5" x14ac:dyDescent="0.2">
      <c r="A333" s="637"/>
      <c r="B333" s="637"/>
      <c r="C333" s="638" t="s">
        <v>707</v>
      </c>
      <c r="D333" s="639" t="s">
        <v>708</v>
      </c>
      <c r="E333" s="640" t="s">
        <v>930</v>
      </c>
    </row>
    <row r="334" spans="1:5" ht="15" x14ac:dyDescent="0.2">
      <c r="A334" s="636"/>
      <c r="B334" s="644" t="s">
        <v>576</v>
      </c>
      <c r="C334" s="645"/>
      <c r="D334" s="646" t="s">
        <v>50</v>
      </c>
      <c r="E334" s="647" t="s">
        <v>931</v>
      </c>
    </row>
    <row r="335" spans="1:5" x14ac:dyDescent="0.2">
      <c r="A335" s="637"/>
      <c r="B335" s="637"/>
      <c r="C335" s="638" t="s">
        <v>221</v>
      </c>
      <c r="D335" s="639" t="s">
        <v>34</v>
      </c>
      <c r="E335" s="640" t="s">
        <v>932</v>
      </c>
    </row>
    <row r="336" spans="1:5" x14ac:dyDescent="0.2">
      <c r="A336" s="637"/>
      <c r="B336" s="637"/>
      <c r="C336" s="638" t="s">
        <v>178</v>
      </c>
      <c r="D336" s="639" t="s">
        <v>126</v>
      </c>
      <c r="E336" s="640" t="s">
        <v>630</v>
      </c>
    </row>
    <row r="337" spans="1:5" x14ac:dyDescent="0.2">
      <c r="A337" s="637"/>
      <c r="B337" s="637"/>
      <c r="C337" s="638" t="s">
        <v>161</v>
      </c>
      <c r="D337" s="639" t="s">
        <v>43</v>
      </c>
      <c r="E337" s="640" t="s">
        <v>579</v>
      </c>
    </row>
    <row r="338" spans="1:5" ht="22.5" x14ac:dyDescent="0.2">
      <c r="A338" s="637"/>
      <c r="B338" s="637"/>
      <c r="C338" s="638" t="s">
        <v>894</v>
      </c>
      <c r="D338" s="639" t="s">
        <v>895</v>
      </c>
      <c r="E338" s="640" t="s">
        <v>933</v>
      </c>
    </row>
    <row r="339" spans="1:5" ht="15" x14ac:dyDescent="0.2">
      <c r="A339" s="636"/>
      <c r="B339" s="644" t="s">
        <v>934</v>
      </c>
      <c r="C339" s="645"/>
      <c r="D339" s="646" t="s">
        <v>93</v>
      </c>
      <c r="E339" s="647" t="s">
        <v>935</v>
      </c>
    </row>
    <row r="340" spans="1:5" x14ac:dyDescent="0.2">
      <c r="A340" s="637"/>
      <c r="B340" s="637"/>
      <c r="C340" s="638" t="s">
        <v>900</v>
      </c>
      <c r="D340" s="639" t="s">
        <v>39</v>
      </c>
      <c r="E340" s="640" t="s">
        <v>481</v>
      </c>
    </row>
    <row r="341" spans="1:5" x14ac:dyDescent="0.2">
      <c r="A341" s="637"/>
      <c r="B341" s="637"/>
      <c r="C341" s="638" t="s">
        <v>160</v>
      </c>
      <c r="D341" s="639" t="s">
        <v>41</v>
      </c>
      <c r="E341" s="640" t="s">
        <v>464</v>
      </c>
    </row>
    <row r="342" spans="1:5" x14ac:dyDescent="0.2">
      <c r="A342" s="637"/>
      <c r="B342" s="637"/>
      <c r="C342" s="638" t="s">
        <v>161</v>
      </c>
      <c r="D342" s="639" t="s">
        <v>43</v>
      </c>
      <c r="E342" s="640" t="s">
        <v>786</v>
      </c>
    </row>
    <row r="343" spans="1:5" x14ac:dyDescent="0.2">
      <c r="A343" s="641" t="s">
        <v>936</v>
      </c>
      <c r="B343" s="641"/>
      <c r="C343" s="641"/>
      <c r="D343" s="642" t="s">
        <v>937</v>
      </c>
      <c r="E343" s="643" t="s">
        <v>938</v>
      </c>
    </row>
    <row r="344" spans="1:5" ht="15" x14ac:dyDescent="0.2">
      <c r="A344" s="636"/>
      <c r="B344" s="644" t="s">
        <v>939</v>
      </c>
      <c r="C344" s="645"/>
      <c r="D344" s="646" t="s">
        <v>940</v>
      </c>
      <c r="E344" s="647" t="s">
        <v>941</v>
      </c>
    </row>
    <row r="345" spans="1:5" x14ac:dyDescent="0.2">
      <c r="A345" s="637"/>
      <c r="B345" s="637"/>
      <c r="C345" s="638" t="s">
        <v>680</v>
      </c>
      <c r="D345" s="639" t="s">
        <v>681</v>
      </c>
      <c r="E345" s="640" t="s">
        <v>942</v>
      </c>
    </row>
    <row r="346" spans="1:5" x14ac:dyDescent="0.2">
      <c r="A346" s="637"/>
      <c r="B346" s="637"/>
      <c r="C346" s="638" t="s">
        <v>659</v>
      </c>
      <c r="D346" s="639" t="s">
        <v>33</v>
      </c>
      <c r="E346" s="640" t="s">
        <v>943</v>
      </c>
    </row>
    <row r="347" spans="1:5" x14ac:dyDescent="0.2">
      <c r="A347" s="637"/>
      <c r="B347" s="637"/>
      <c r="C347" s="638" t="s">
        <v>661</v>
      </c>
      <c r="D347" s="639" t="s">
        <v>237</v>
      </c>
      <c r="E347" s="640" t="s">
        <v>944</v>
      </c>
    </row>
    <row r="348" spans="1:5" x14ac:dyDescent="0.2">
      <c r="A348" s="637"/>
      <c r="B348" s="637"/>
      <c r="C348" s="638" t="s">
        <v>221</v>
      </c>
      <c r="D348" s="639" t="s">
        <v>34</v>
      </c>
      <c r="E348" s="640" t="s">
        <v>945</v>
      </c>
    </row>
    <row r="349" spans="1:5" x14ac:dyDescent="0.2">
      <c r="A349" s="637"/>
      <c r="B349" s="637"/>
      <c r="C349" s="638" t="s">
        <v>225</v>
      </c>
      <c r="D349" s="639" t="s">
        <v>35</v>
      </c>
      <c r="E349" s="640" t="s">
        <v>946</v>
      </c>
    </row>
    <row r="350" spans="1:5" x14ac:dyDescent="0.2">
      <c r="A350" s="637"/>
      <c r="B350" s="637"/>
      <c r="C350" s="638" t="s">
        <v>160</v>
      </c>
      <c r="D350" s="639" t="s">
        <v>41</v>
      </c>
      <c r="E350" s="640" t="s">
        <v>947</v>
      </c>
    </row>
    <row r="351" spans="1:5" x14ac:dyDescent="0.2">
      <c r="A351" s="637"/>
      <c r="B351" s="637"/>
      <c r="C351" s="638" t="s">
        <v>693</v>
      </c>
      <c r="D351" s="639" t="s">
        <v>694</v>
      </c>
      <c r="E351" s="640" t="s">
        <v>948</v>
      </c>
    </row>
    <row r="352" spans="1:5" x14ac:dyDescent="0.2">
      <c r="A352" s="637"/>
      <c r="B352" s="637"/>
      <c r="C352" s="638" t="s">
        <v>171</v>
      </c>
      <c r="D352" s="639" t="s">
        <v>56</v>
      </c>
      <c r="E352" s="640" t="s">
        <v>408</v>
      </c>
    </row>
    <row r="353" spans="1:5" x14ac:dyDescent="0.2">
      <c r="A353" s="637"/>
      <c r="B353" s="637"/>
      <c r="C353" s="638" t="s">
        <v>615</v>
      </c>
      <c r="D353" s="639" t="s">
        <v>42</v>
      </c>
      <c r="E353" s="640" t="s">
        <v>949</v>
      </c>
    </row>
    <row r="354" spans="1:5" x14ac:dyDescent="0.2">
      <c r="A354" s="637"/>
      <c r="B354" s="637"/>
      <c r="C354" s="638" t="s">
        <v>161</v>
      </c>
      <c r="D354" s="639" t="s">
        <v>43</v>
      </c>
      <c r="E354" s="640" t="s">
        <v>756</v>
      </c>
    </row>
    <row r="355" spans="1:5" x14ac:dyDescent="0.2">
      <c r="A355" s="637"/>
      <c r="B355" s="637"/>
      <c r="C355" s="638" t="s">
        <v>705</v>
      </c>
      <c r="D355" s="639" t="s">
        <v>46</v>
      </c>
      <c r="E355" s="640" t="s">
        <v>950</v>
      </c>
    </row>
    <row r="356" spans="1:5" ht="15" x14ac:dyDescent="0.2">
      <c r="A356" s="636"/>
      <c r="B356" s="644" t="s">
        <v>951</v>
      </c>
      <c r="C356" s="645"/>
      <c r="D356" s="646" t="s">
        <v>952</v>
      </c>
      <c r="E356" s="647" t="s">
        <v>616</v>
      </c>
    </row>
    <row r="357" spans="1:5" x14ac:dyDescent="0.2">
      <c r="A357" s="637"/>
      <c r="B357" s="655"/>
      <c r="C357" s="648" t="s">
        <v>758</v>
      </c>
      <c r="D357" s="649" t="s">
        <v>759</v>
      </c>
      <c r="E357" s="650" t="s">
        <v>616</v>
      </c>
    </row>
    <row r="358" spans="1:5" ht="15" x14ac:dyDescent="0.2">
      <c r="A358" s="636"/>
      <c r="B358" s="644" t="s">
        <v>953</v>
      </c>
      <c r="C358" s="645"/>
      <c r="D358" s="646" t="s">
        <v>850</v>
      </c>
      <c r="E358" s="647" t="s">
        <v>954</v>
      </c>
    </row>
    <row r="359" spans="1:5" ht="22.5" x14ac:dyDescent="0.2">
      <c r="A359" s="637"/>
      <c r="B359" s="637"/>
      <c r="C359" s="638" t="s">
        <v>707</v>
      </c>
      <c r="D359" s="639" t="s">
        <v>708</v>
      </c>
      <c r="E359" s="640" t="s">
        <v>954</v>
      </c>
    </row>
    <row r="360" spans="1:5" x14ac:dyDescent="0.2">
      <c r="A360" s="641" t="s">
        <v>22</v>
      </c>
      <c r="B360" s="641"/>
      <c r="C360" s="641"/>
      <c r="D360" s="642" t="s">
        <v>72</v>
      </c>
      <c r="E360" s="643" t="s">
        <v>955</v>
      </c>
    </row>
    <row r="361" spans="1:5" ht="15" x14ac:dyDescent="0.2">
      <c r="A361" s="636"/>
      <c r="B361" s="644" t="s">
        <v>956</v>
      </c>
      <c r="C361" s="645"/>
      <c r="D361" s="646" t="s">
        <v>957</v>
      </c>
      <c r="E361" s="647" t="s">
        <v>958</v>
      </c>
    </row>
    <row r="362" spans="1:5" x14ac:dyDescent="0.2">
      <c r="A362" s="637"/>
      <c r="B362" s="637"/>
      <c r="C362" s="638" t="s">
        <v>160</v>
      </c>
      <c r="D362" s="639" t="s">
        <v>41</v>
      </c>
      <c r="E362" s="640" t="s">
        <v>538</v>
      </c>
    </row>
    <row r="363" spans="1:5" x14ac:dyDescent="0.2">
      <c r="A363" s="637"/>
      <c r="B363" s="637"/>
      <c r="C363" s="638" t="s">
        <v>161</v>
      </c>
      <c r="D363" s="639" t="s">
        <v>43</v>
      </c>
      <c r="E363" s="640" t="s">
        <v>742</v>
      </c>
    </row>
    <row r="364" spans="1:5" ht="15" x14ac:dyDescent="0.2">
      <c r="A364" s="636"/>
      <c r="B364" s="644" t="s">
        <v>582</v>
      </c>
      <c r="C364" s="645"/>
      <c r="D364" s="646" t="s">
        <v>73</v>
      </c>
      <c r="E364" s="647" t="s">
        <v>959</v>
      </c>
    </row>
    <row r="365" spans="1:5" ht="33.75" x14ac:dyDescent="0.2">
      <c r="A365" s="637"/>
      <c r="B365" s="637"/>
      <c r="C365" s="638" t="s">
        <v>814</v>
      </c>
      <c r="D365" s="639" t="s">
        <v>815</v>
      </c>
      <c r="E365" s="640" t="s">
        <v>518</v>
      </c>
    </row>
    <row r="366" spans="1:5" x14ac:dyDescent="0.2">
      <c r="A366" s="637"/>
      <c r="B366" s="637"/>
      <c r="C366" s="638" t="s">
        <v>160</v>
      </c>
      <c r="D366" s="639" t="s">
        <v>41</v>
      </c>
      <c r="E366" s="640" t="s">
        <v>518</v>
      </c>
    </row>
    <row r="367" spans="1:5" x14ac:dyDescent="0.2">
      <c r="A367" s="637"/>
      <c r="B367" s="637"/>
      <c r="C367" s="638" t="s">
        <v>161</v>
      </c>
      <c r="D367" s="639" t="s">
        <v>43</v>
      </c>
      <c r="E367" s="640" t="s">
        <v>960</v>
      </c>
    </row>
    <row r="368" spans="1:5" x14ac:dyDescent="0.2">
      <c r="A368" s="637"/>
      <c r="B368" s="637"/>
      <c r="C368" s="638" t="s">
        <v>172</v>
      </c>
      <c r="D368" s="639" t="s">
        <v>112</v>
      </c>
      <c r="E368" s="640" t="s">
        <v>961</v>
      </c>
    </row>
    <row r="369" spans="1:5" ht="15" x14ac:dyDescent="0.2">
      <c r="A369" s="636"/>
      <c r="B369" s="644" t="s">
        <v>962</v>
      </c>
      <c r="C369" s="645"/>
      <c r="D369" s="646" t="s">
        <v>963</v>
      </c>
      <c r="E369" s="647" t="s">
        <v>964</v>
      </c>
    </row>
    <row r="370" spans="1:5" x14ac:dyDescent="0.2">
      <c r="A370" s="637"/>
      <c r="B370" s="637"/>
      <c r="C370" s="638" t="s">
        <v>161</v>
      </c>
      <c r="D370" s="639" t="s">
        <v>43</v>
      </c>
      <c r="E370" s="640" t="s">
        <v>964</v>
      </c>
    </row>
    <row r="371" spans="1:5" ht="15" x14ac:dyDescent="0.2">
      <c r="A371" s="636"/>
      <c r="B371" s="644" t="s">
        <v>166</v>
      </c>
      <c r="C371" s="645"/>
      <c r="D371" s="646" t="s">
        <v>111</v>
      </c>
      <c r="E371" s="647" t="s">
        <v>965</v>
      </c>
    </row>
    <row r="372" spans="1:5" x14ac:dyDescent="0.2">
      <c r="A372" s="637"/>
      <c r="B372" s="637"/>
      <c r="C372" s="638" t="s">
        <v>160</v>
      </c>
      <c r="D372" s="639" t="s">
        <v>41</v>
      </c>
      <c r="E372" s="640" t="s">
        <v>966</v>
      </c>
    </row>
    <row r="373" spans="1:5" x14ac:dyDescent="0.2">
      <c r="A373" s="637"/>
      <c r="B373" s="637"/>
      <c r="C373" s="638" t="s">
        <v>171</v>
      </c>
      <c r="D373" s="639" t="s">
        <v>56</v>
      </c>
      <c r="E373" s="640" t="s">
        <v>464</v>
      </c>
    </row>
    <row r="374" spans="1:5" x14ac:dyDescent="0.2">
      <c r="A374" s="637"/>
      <c r="B374" s="637"/>
      <c r="C374" s="638" t="s">
        <v>161</v>
      </c>
      <c r="D374" s="639" t="s">
        <v>43</v>
      </c>
      <c r="E374" s="640" t="s">
        <v>967</v>
      </c>
    </row>
    <row r="375" spans="1:5" ht="15" x14ac:dyDescent="0.2">
      <c r="A375" s="636"/>
      <c r="B375" s="644" t="s">
        <v>968</v>
      </c>
      <c r="C375" s="645"/>
      <c r="D375" s="646" t="s">
        <v>75</v>
      </c>
      <c r="E375" s="647" t="s">
        <v>969</v>
      </c>
    </row>
    <row r="376" spans="1:5" ht="33.75" x14ac:dyDescent="0.2">
      <c r="A376" s="637"/>
      <c r="B376" s="637"/>
      <c r="C376" s="638" t="s">
        <v>536</v>
      </c>
      <c r="D376" s="639" t="s">
        <v>610</v>
      </c>
      <c r="E376" s="640" t="s">
        <v>970</v>
      </c>
    </row>
    <row r="377" spans="1:5" x14ac:dyDescent="0.2">
      <c r="A377" s="637"/>
      <c r="B377" s="637"/>
      <c r="C377" s="638" t="s">
        <v>160</v>
      </c>
      <c r="D377" s="639" t="s">
        <v>41</v>
      </c>
      <c r="E377" s="640" t="s">
        <v>414</v>
      </c>
    </row>
    <row r="378" spans="1:5" x14ac:dyDescent="0.2">
      <c r="A378" s="637"/>
      <c r="B378" s="637"/>
      <c r="C378" s="638" t="s">
        <v>161</v>
      </c>
      <c r="D378" s="639" t="s">
        <v>43</v>
      </c>
      <c r="E378" s="640" t="s">
        <v>417</v>
      </c>
    </row>
    <row r="379" spans="1:5" ht="15" x14ac:dyDescent="0.2">
      <c r="A379" s="636"/>
      <c r="B379" s="644" t="s">
        <v>309</v>
      </c>
      <c r="C379" s="645"/>
      <c r="D379" s="646" t="s">
        <v>971</v>
      </c>
      <c r="E379" s="647" t="s">
        <v>972</v>
      </c>
    </row>
    <row r="380" spans="1:5" x14ac:dyDescent="0.2">
      <c r="A380" s="637"/>
      <c r="B380" s="637"/>
      <c r="C380" s="638" t="s">
        <v>171</v>
      </c>
      <c r="D380" s="639" t="s">
        <v>56</v>
      </c>
      <c r="E380" s="640" t="s">
        <v>973</v>
      </c>
    </row>
    <row r="381" spans="1:5" x14ac:dyDescent="0.2">
      <c r="A381" s="637"/>
      <c r="B381" s="637"/>
      <c r="C381" s="638" t="s">
        <v>161</v>
      </c>
      <c r="D381" s="639" t="s">
        <v>43</v>
      </c>
      <c r="E381" s="640" t="s">
        <v>974</v>
      </c>
    </row>
    <row r="382" spans="1:5" x14ac:dyDescent="0.2">
      <c r="A382" s="637"/>
      <c r="B382" s="637"/>
      <c r="C382" s="638" t="s">
        <v>20</v>
      </c>
      <c r="D382" s="639" t="s">
        <v>229</v>
      </c>
      <c r="E382" s="640" t="s">
        <v>975</v>
      </c>
    </row>
    <row r="383" spans="1:5" ht="22.5" x14ac:dyDescent="0.2">
      <c r="A383" s="636"/>
      <c r="B383" s="644" t="s">
        <v>586</v>
      </c>
      <c r="C383" s="645"/>
      <c r="D383" s="646" t="s">
        <v>104</v>
      </c>
      <c r="E383" s="647" t="s">
        <v>538</v>
      </c>
    </row>
    <row r="384" spans="1:5" x14ac:dyDescent="0.2">
      <c r="A384" s="637"/>
      <c r="B384" s="637"/>
      <c r="C384" s="638" t="s">
        <v>172</v>
      </c>
      <c r="D384" s="639" t="s">
        <v>112</v>
      </c>
      <c r="E384" s="640" t="s">
        <v>538</v>
      </c>
    </row>
    <row r="385" spans="1:5" ht="15" x14ac:dyDescent="0.2">
      <c r="A385" s="636"/>
      <c r="B385" s="644" t="s">
        <v>976</v>
      </c>
      <c r="C385" s="645"/>
      <c r="D385" s="646" t="s">
        <v>93</v>
      </c>
      <c r="E385" s="647" t="s">
        <v>977</v>
      </c>
    </row>
    <row r="386" spans="1:5" x14ac:dyDescent="0.2">
      <c r="A386" s="637"/>
      <c r="B386" s="637"/>
      <c r="C386" s="638" t="s">
        <v>160</v>
      </c>
      <c r="D386" s="639" t="s">
        <v>41</v>
      </c>
      <c r="E386" s="640" t="s">
        <v>978</v>
      </c>
    </row>
    <row r="387" spans="1:5" x14ac:dyDescent="0.2">
      <c r="A387" s="637"/>
      <c r="B387" s="637"/>
      <c r="C387" s="638" t="s">
        <v>171</v>
      </c>
      <c r="D387" s="639" t="s">
        <v>56</v>
      </c>
      <c r="E387" s="640" t="s">
        <v>979</v>
      </c>
    </row>
    <row r="388" spans="1:5" x14ac:dyDescent="0.2">
      <c r="A388" s="637"/>
      <c r="B388" s="637"/>
      <c r="C388" s="638" t="s">
        <v>615</v>
      </c>
      <c r="D388" s="639" t="s">
        <v>42</v>
      </c>
      <c r="E388" s="640" t="s">
        <v>538</v>
      </c>
    </row>
    <row r="389" spans="1:5" x14ac:dyDescent="0.2">
      <c r="A389" s="637"/>
      <c r="B389" s="637"/>
      <c r="C389" s="638" t="s">
        <v>161</v>
      </c>
      <c r="D389" s="639" t="s">
        <v>43</v>
      </c>
      <c r="E389" s="640" t="s">
        <v>978</v>
      </c>
    </row>
    <row r="390" spans="1:5" x14ac:dyDescent="0.2">
      <c r="A390" s="637"/>
      <c r="B390" s="637"/>
      <c r="C390" s="638" t="s">
        <v>172</v>
      </c>
      <c r="D390" s="639" t="s">
        <v>112</v>
      </c>
      <c r="E390" s="640" t="s">
        <v>809</v>
      </c>
    </row>
    <row r="391" spans="1:5" x14ac:dyDescent="0.2">
      <c r="A391" s="641" t="s">
        <v>157</v>
      </c>
      <c r="B391" s="641"/>
      <c r="C391" s="641"/>
      <c r="D391" s="642" t="s">
        <v>66</v>
      </c>
      <c r="E391" s="643" t="s">
        <v>980</v>
      </c>
    </row>
    <row r="392" spans="1:5" ht="15" x14ac:dyDescent="0.2">
      <c r="A392" s="636"/>
      <c r="B392" s="644" t="s">
        <v>981</v>
      </c>
      <c r="C392" s="645"/>
      <c r="D392" s="646" t="s">
        <v>982</v>
      </c>
      <c r="E392" s="647" t="s">
        <v>688</v>
      </c>
    </row>
    <row r="393" spans="1:5" x14ac:dyDescent="0.2">
      <c r="A393" s="637"/>
      <c r="B393" s="637"/>
      <c r="C393" s="638" t="s">
        <v>161</v>
      </c>
      <c r="D393" s="639" t="s">
        <v>43</v>
      </c>
      <c r="E393" s="640" t="s">
        <v>688</v>
      </c>
    </row>
    <row r="394" spans="1:5" ht="15" x14ac:dyDescent="0.2">
      <c r="A394" s="636"/>
      <c r="B394" s="644" t="s">
        <v>158</v>
      </c>
      <c r="C394" s="645"/>
      <c r="D394" s="646" t="s">
        <v>67</v>
      </c>
      <c r="E394" s="647" t="s">
        <v>983</v>
      </c>
    </row>
    <row r="395" spans="1:5" ht="22.5" x14ac:dyDescent="0.2">
      <c r="A395" s="637"/>
      <c r="B395" s="637"/>
      <c r="C395" s="638" t="s">
        <v>984</v>
      </c>
      <c r="D395" s="639" t="s">
        <v>68</v>
      </c>
      <c r="E395" s="640" t="s">
        <v>985</v>
      </c>
    </row>
    <row r="396" spans="1:5" x14ac:dyDescent="0.2">
      <c r="A396" s="637"/>
      <c r="B396" s="637"/>
      <c r="C396" s="638" t="s">
        <v>221</v>
      </c>
      <c r="D396" s="639" t="s">
        <v>34</v>
      </c>
      <c r="E396" s="640" t="s">
        <v>986</v>
      </c>
    </row>
    <row r="397" spans="1:5" x14ac:dyDescent="0.2">
      <c r="A397" s="637"/>
      <c r="B397" s="637"/>
      <c r="C397" s="638" t="s">
        <v>225</v>
      </c>
      <c r="D397" s="639" t="s">
        <v>35</v>
      </c>
      <c r="E397" s="640" t="s">
        <v>987</v>
      </c>
    </row>
    <row r="398" spans="1:5" x14ac:dyDescent="0.2">
      <c r="A398" s="637"/>
      <c r="B398" s="637"/>
      <c r="C398" s="638" t="s">
        <v>178</v>
      </c>
      <c r="D398" s="639" t="s">
        <v>126</v>
      </c>
      <c r="E398" s="640" t="s">
        <v>988</v>
      </c>
    </row>
    <row r="399" spans="1:5" x14ac:dyDescent="0.2">
      <c r="A399" s="637"/>
      <c r="B399" s="637"/>
      <c r="C399" s="638" t="s">
        <v>160</v>
      </c>
      <c r="D399" s="639" t="s">
        <v>41</v>
      </c>
      <c r="E399" s="640" t="s">
        <v>989</v>
      </c>
    </row>
    <row r="400" spans="1:5" x14ac:dyDescent="0.2">
      <c r="A400" s="637"/>
      <c r="B400" s="637"/>
      <c r="C400" s="638" t="s">
        <v>171</v>
      </c>
      <c r="D400" s="639" t="s">
        <v>56</v>
      </c>
      <c r="E400" s="640" t="s">
        <v>990</v>
      </c>
    </row>
    <row r="401" spans="1:5" x14ac:dyDescent="0.2">
      <c r="A401" s="637"/>
      <c r="B401" s="637"/>
      <c r="C401" s="638" t="s">
        <v>161</v>
      </c>
      <c r="D401" s="639" t="s">
        <v>43</v>
      </c>
      <c r="E401" s="640" t="s">
        <v>991</v>
      </c>
    </row>
    <row r="402" spans="1:5" x14ac:dyDescent="0.2">
      <c r="A402" s="637"/>
      <c r="B402" s="637"/>
      <c r="C402" s="638" t="s">
        <v>354</v>
      </c>
      <c r="D402" s="639" t="s">
        <v>384</v>
      </c>
      <c r="E402" s="640" t="s">
        <v>992</v>
      </c>
    </row>
    <row r="403" spans="1:5" x14ac:dyDescent="0.2">
      <c r="A403" s="637"/>
      <c r="B403" s="637"/>
      <c r="C403" s="638" t="s">
        <v>172</v>
      </c>
      <c r="D403" s="639" t="s">
        <v>112</v>
      </c>
      <c r="E403" s="640" t="s">
        <v>414</v>
      </c>
    </row>
    <row r="404" spans="1:5" ht="15" x14ac:dyDescent="0.2">
      <c r="A404" s="636"/>
      <c r="B404" s="644" t="s">
        <v>174</v>
      </c>
      <c r="C404" s="645"/>
      <c r="D404" s="646" t="s">
        <v>69</v>
      </c>
      <c r="E404" s="647" t="s">
        <v>993</v>
      </c>
    </row>
    <row r="405" spans="1:5" ht="22.5" x14ac:dyDescent="0.2">
      <c r="A405" s="637"/>
      <c r="B405" s="637"/>
      <c r="C405" s="638" t="s">
        <v>984</v>
      </c>
      <c r="D405" s="639" t="s">
        <v>68</v>
      </c>
      <c r="E405" s="640" t="s">
        <v>994</v>
      </c>
    </row>
    <row r="406" spans="1:5" x14ac:dyDescent="0.2">
      <c r="A406" s="637"/>
      <c r="B406" s="637"/>
      <c r="C406" s="638" t="s">
        <v>160</v>
      </c>
      <c r="D406" s="639" t="s">
        <v>41</v>
      </c>
      <c r="E406" s="640" t="s">
        <v>995</v>
      </c>
    </row>
    <row r="407" spans="1:5" ht="15" x14ac:dyDescent="0.2">
      <c r="A407" s="636"/>
      <c r="B407" s="644" t="s">
        <v>996</v>
      </c>
      <c r="C407" s="645"/>
      <c r="D407" s="646" t="s">
        <v>70</v>
      </c>
      <c r="E407" s="647" t="s">
        <v>997</v>
      </c>
    </row>
    <row r="408" spans="1:5" ht="22.5" x14ac:dyDescent="0.2">
      <c r="A408" s="637"/>
      <c r="B408" s="637"/>
      <c r="C408" s="638" t="s">
        <v>984</v>
      </c>
      <c r="D408" s="639" t="s">
        <v>68</v>
      </c>
      <c r="E408" s="640" t="s">
        <v>997</v>
      </c>
    </row>
    <row r="409" spans="1:5" ht="15" x14ac:dyDescent="0.2">
      <c r="A409" s="636"/>
      <c r="B409" s="644" t="s">
        <v>998</v>
      </c>
      <c r="C409" s="645"/>
      <c r="D409" s="646" t="s">
        <v>356</v>
      </c>
      <c r="E409" s="647" t="s">
        <v>630</v>
      </c>
    </row>
    <row r="410" spans="1:5" ht="45" x14ac:dyDescent="0.2">
      <c r="A410" s="637"/>
      <c r="B410" s="637"/>
      <c r="C410" s="638" t="s">
        <v>999</v>
      </c>
      <c r="D410" s="639" t="s">
        <v>357</v>
      </c>
      <c r="E410" s="640" t="s">
        <v>630</v>
      </c>
    </row>
    <row r="411" spans="1:5" ht="15" x14ac:dyDescent="0.2">
      <c r="A411" s="636"/>
      <c r="B411" s="644" t="s">
        <v>177</v>
      </c>
      <c r="C411" s="645"/>
      <c r="D411" s="646" t="s">
        <v>93</v>
      </c>
      <c r="E411" s="647" t="s">
        <v>1000</v>
      </c>
    </row>
    <row r="412" spans="1:5" x14ac:dyDescent="0.2">
      <c r="A412" s="637"/>
      <c r="B412" s="637"/>
      <c r="C412" s="638" t="s">
        <v>178</v>
      </c>
      <c r="D412" s="639" t="s">
        <v>126</v>
      </c>
      <c r="E412" s="640" t="s">
        <v>832</v>
      </c>
    </row>
    <row r="413" spans="1:5" x14ac:dyDescent="0.2">
      <c r="A413" s="637"/>
      <c r="B413" s="637"/>
      <c r="C413" s="638" t="s">
        <v>160</v>
      </c>
      <c r="D413" s="639" t="s">
        <v>41</v>
      </c>
      <c r="E413" s="640" t="s">
        <v>1001</v>
      </c>
    </row>
    <row r="414" spans="1:5" x14ac:dyDescent="0.2">
      <c r="A414" s="637"/>
      <c r="B414" s="637"/>
      <c r="C414" s="638" t="s">
        <v>161</v>
      </c>
      <c r="D414" s="639" t="s">
        <v>43</v>
      </c>
      <c r="E414" s="640" t="s">
        <v>1002</v>
      </c>
    </row>
    <row r="415" spans="1:5" x14ac:dyDescent="0.2">
      <c r="A415" s="641" t="s">
        <v>185</v>
      </c>
      <c r="B415" s="641"/>
      <c r="C415" s="641"/>
      <c r="D415" s="642" t="s">
        <v>186</v>
      </c>
      <c r="E415" s="643" t="s">
        <v>1003</v>
      </c>
    </row>
    <row r="416" spans="1:5" ht="15" x14ac:dyDescent="0.2">
      <c r="A416" s="636"/>
      <c r="B416" s="644" t="s">
        <v>1004</v>
      </c>
      <c r="C416" s="645"/>
      <c r="D416" s="646" t="s">
        <v>1005</v>
      </c>
      <c r="E416" s="647" t="s">
        <v>1006</v>
      </c>
    </row>
    <row r="417" spans="1:5" x14ac:dyDescent="0.2">
      <c r="A417" s="637"/>
      <c r="B417" s="637"/>
      <c r="C417" s="638" t="s">
        <v>221</v>
      </c>
      <c r="D417" s="639" t="s">
        <v>34</v>
      </c>
      <c r="E417" s="640" t="s">
        <v>561</v>
      </c>
    </row>
    <row r="418" spans="1:5" x14ac:dyDescent="0.2">
      <c r="A418" s="637"/>
      <c r="B418" s="637"/>
      <c r="C418" s="638" t="s">
        <v>225</v>
      </c>
      <c r="D418" s="639" t="s">
        <v>35</v>
      </c>
      <c r="E418" s="640" t="s">
        <v>767</v>
      </c>
    </row>
    <row r="419" spans="1:5" x14ac:dyDescent="0.2">
      <c r="A419" s="637"/>
      <c r="B419" s="637"/>
      <c r="C419" s="638" t="s">
        <v>178</v>
      </c>
      <c r="D419" s="639" t="s">
        <v>126</v>
      </c>
      <c r="E419" s="640" t="s">
        <v>630</v>
      </c>
    </row>
    <row r="420" spans="1:5" x14ac:dyDescent="0.2">
      <c r="A420" s="637"/>
      <c r="B420" s="637"/>
      <c r="C420" s="638" t="s">
        <v>160</v>
      </c>
      <c r="D420" s="639" t="s">
        <v>41</v>
      </c>
      <c r="E420" s="640" t="s">
        <v>1007</v>
      </c>
    </row>
    <row r="421" spans="1:5" x14ac:dyDescent="0.2">
      <c r="A421" s="637"/>
      <c r="B421" s="637"/>
      <c r="C421" s="638" t="s">
        <v>690</v>
      </c>
      <c r="D421" s="639" t="s">
        <v>691</v>
      </c>
      <c r="E421" s="640" t="s">
        <v>862</v>
      </c>
    </row>
    <row r="422" spans="1:5" x14ac:dyDescent="0.2">
      <c r="A422" s="637"/>
      <c r="B422" s="637"/>
      <c r="C422" s="638" t="s">
        <v>171</v>
      </c>
      <c r="D422" s="639" t="s">
        <v>56</v>
      </c>
      <c r="E422" s="640" t="s">
        <v>605</v>
      </c>
    </row>
    <row r="423" spans="1:5" x14ac:dyDescent="0.2">
      <c r="A423" s="637"/>
      <c r="B423" s="637"/>
      <c r="C423" s="638" t="s">
        <v>161</v>
      </c>
      <c r="D423" s="639" t="s">
        <v>43</v>
      </c>
      <c r="E423" s="640" t="s">
        <v>688</v>
      </c>
    </row>
    <row r="424" spans="1:5" x14ac:dyDescent="0.2">
      <c r="A424" s="637"/>
      <c r="B424" s="637"/>
      <c r="C424" s="638" t="s">
        <v>172</v>
      </c>
      <c r="D424" s="639" t="s">
        <v>112</v>
      </c>
      <c r="E424" s="640" t="s">
        <v>585</v>
      </c>
    </row>
    <row r="425" spans="1:5" ht="15" x14ac:dyDescent="0.2">
      <c r="A425" s="636"/>
      <c r="B425" s="644" t="s">
        <v>187</v>
      </c>
      <c r="C425" s="645"/>
      <c r="D425" s="646" t="s">
        <v>93</v>
      </c>
      <c r="E425" s="647" t="s">
        <v>1008</v>
      </c>
    </row>
    <row r="426" spans="1:5" ht="45" x14ac:dyDescent="0.2">
      <c r="A426" s="637"/>
      <c r="B426" s="637"/>
      <c r="C426" s="638" t="s">
        <v>556</v>
      </c>
      <c r="D426" s="639" t="s">
        <v>870</v>
      </c>
      <c r="E426" s="640" t="s">
        <v>865</v>
      </c>
    </row>
    <row r="427" spans="1:5" x14ac:dyDescent="0.2">
      <c r="A427" s="637"/>
      <c r="B427" s="637"/>
      <c r="C427" s="638" t="s">
        <v>221</v>
      </c>
      <c r="D427" s="639" t="s">
        <v>34</v>
      </c>
      <c r="E427" s="640" t="s">
        <v>573</v>
      </c>
    </row>
    <row r="428" spans="1:5" x14ac:dyDescent="0.2">
      <c r="A428" s="637"/>
      <c r="B428" s="637"/>
      <c r="C428" s="638" t="s">
        <v>178</v>
      </c>
      <c r="D428" s="639" t="s">
        <v>126</v>
      </c>
      <c r="E428" s="640" t="s">
        <v>1009</v>
      </c>
    </row>
    <row r="429" spans="1:5" x14ac:dyDescent="0.2">
      <c r="A429" s="637"/>
      <c r="B429" s="637"/>
      <c r="C429" s="638" t="s">
        <v>160</v>
      </c>
      <c r="D429" s="639" t="s">
        <v>41</v>
      </c>
      <c r="E429" s="640" t="s">
        <v>1010</v>
      </c>
    </row>
    <row r="430" spans="1:5" x14ac:dyDescent="0.2">
      <c r="A430" s="637"/>
      <c r="B430" s="637"/>
      <c r="C430" s="638" t="s">
        <v>161</v>
      </c>
      <c r="D430" s="639" t="s">
        <v>43</v>
      </c>
      <c r="E430" s="640" t="s">
        <v>1011</v>
      </c>
    </row>
    <row r="431" spans="1:5" x14ac:dyDescent="0.2">
      <c r="A431" s="637"/>
      <c r="B431" s="637"/>
      <c r="C431" s="638" t="s">
        <v>172</v>
      </c>
      <c r="D431" s="639" t="s">
        <v>112</v>
      </c>
      <c r="E431" s="640" t="s">
        <v>395</v>
      </c>
    </row>
    <row r="432" spans="1:5" ht="17.100000000000001" customHeight="1" x14ac:dyDescent="0.2">
      <c r="A432" s="661" t="s">
        <v>151</v>
      </c>
      <c r="B432" s="661"/>
      <c r="C432" s="661"/>
      <c r="D432" s="661"/>
      <c r="E432" s="651" t="s">
        <v>1012</v>
      </c>
    </row>
    <row r="433" spans="1:5" ht="271.35000000000002" hidden="1" customHeight="1" x14ac:dyDescent="0.2">
      <c r="A433" s="660"/>
      <c r="B433" s="660"/>
      <c r="C433" s="660"/>
      <c r="D433" s="660"/>
      <c r="E433" s="660"/>
    </row>
    <row r="434" spans="1:5" ht="271.35000000000002" hidden="1" customHeight="1" x14ac:dyDescent="0.2">
      <c r="A434" s="660"/>
      <c r="B434" s="660"/>
      <c r="C434" s="660"/>
      <c r="D434" s="660"/>
      <c r="E434" s="660"/>
    </row>
    <row r="435" spans="1:5" ht="5.45" hidden="1" customHeight="1" x14ac:dyDescent="0.2">
      <c r="A435" s="660"/>
      <c r="B435" s="660"/>
      <c r="C435" s="660"/>
      <c r="D435" s="660"/>
      <c r="E435" s="660"/>
    </row>
    <row r="436" spans="1:5" ht="5.45" hidden="1" customHeight="1" x14ac:dyDescent="0.2">
      <c r="A436" s="659" t="s">
        <v>1013</v>
      </c>
      <c r="B436" s="659"/>
      <c r="C436" s="660"/>
      <c r="D436" s="660"/>
      <c r="E436" s="660"/>
    </row>
    <row r="437" spans="1:5" ht="11.65" hidden="1" customHeight="1" x14ac:dyDescent="0.2">
      <c r="A437" s="659"/>
      <c r="B437" s="659"/>
      <c r="C437" s="660"/>
      <c r="D437" s="660"/>
      <c r="E437" s="660"/>
    </row>
    <row r="438" spans="1:5" hidden="1" x14ac:dyDescent="0.2"/>
  </sheetData>
  <mergeCells count="9">
    <mergeCell ref="A436:B437"/>
    <mergeCell ref="C436:E436"/>
    <mergeCell ref="C437:E437"/>
    <mergeCell ref="A1:E1"/>
    <mergeCell ref="A2:E2"/>
    <mergeCell ref="A432:D432"/>
    <mergeCell ref="A433:E433"/>
    <mergeCell ref="A434:E434"/>
    <mergeCell ref="A435:E435"/>
  </mergeCells>
  <pageMargins left="0.9448818897637796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D2" sqref="D2:E2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1014</v>
      </c>
      <c r="E1" s="3"/>
    </row>
    <row r="2" spans="1:5" ht="12" customHeight="1" x14ac:dyDescent="0.2">
      <c r="D2" s="663" t="s">
        <v>11</v>
      </c>
      <c r="E2" s="663"/>
    </row>
    <row r="3" spans="1:5" x14ac:dyDescent="0.2">
      <c r="D3" s="631" t="s">
        <v>380</v>
      </c>
      <c r="E3" s="3"/>
    </row>
    <row r="4" spans="1:5" ht="11.25" customHeight="1" x14ac:dyDescent="0.2">
      <c r="D4" s="4"/>
      <c r="E4" s="3"/>
    </row>
    <row r="5" spans="1:5" ht="18.600000000000001" customHeight="1" x14ac:dyDescent="0.2">
      <c r="D5" s="4"/>
      <c r="E5" s="3"/>
    </row>
    <row r="6" spans="1:5" ht="21" customHeight="1" x14ac:dyDescent="0.2">
      <c r="A6" s="664" t="s">
        <v>0</v>
      </c>
      <c r="B6" s="664"/>
      <c r="C6" s="664"/>
      <c r="D6" s="664"/>
      <c r="E6" s="664"/>
    </row>
    <row r="7" spans="1:5" ht="9" customHeight="1" x14ac:dyDescent="0.2">
      <c r="A7" s="665"/>
      <c r="B7" s="665"/>
      <c r="C7" s="665"/>
      <c r="D7" s="665"/>
      <c r="E7" s="665"/>
    </row>
    <row r="8" spans="1:5" ht="15.95" customHeight="1" x14ac:dyDescent="0.25">
      <c r="A8" s="666" t="s">
        <v>358</v>
      </c>
      <c r="B8" s="666"/>
      <c r="C8" s="666"/>
      <c r="D8" s="666"/>
      <c r="E8" s="666"/>
    </row>
    <row r="9" spans="1:5" ht="9" customHeight="1" x14ac:dyDescent="0.25">
      <c r="A9" s="5"/>
      <c r="B9" s="5"/>
      <c r="C9" s="5"/>
      <c r="D9" s="5"/>
      <c r="E9" s="5"/>
    </row>
    <row r="10" spans="1:5" ht="15" customHeight="1" x14ac:dyDescent="0.25">
      <c r="A10" s="667" t="s">
        <v>359</v>
      </c>
      <c r="B10" s="667"/>
      <c r="C10" s="667"/>
      <c r="D10" s="667"/>
      <c r="E10" s="667"/>
    </row>
    <row r="13" spans="1:5" ht="12.6" customHeight="1" x14ac:dyDescent="0.2"/>
    <row r="14" spans="1:5" ht="13.5" thickBot="1" x14ac:dyDescent="0.25">
      <c r="D14" s="6"/>
      <c r="E14" s="6"/>
    </row>
    <row r="15" spans="1:5" ht="15" customHeight="1" thickBot="1" x14ac:dyDescent="0.25">
      <c r="A15" s="668" t="s">
        <v>1</v>
      </c>
      <c r="B15" s="669" t="s">
        <v>2</v>
      </c>
      <c r="C15" s="669" t="s">
        <v>3</v>
      </c>
      <c r="D15" s="670" t="s">
        <v>253</v>
      </c>
      <c r="E15" s="671" t="s">
        <v>254</v>
      </c>
    </row>
    <row r="16" spans="1:5" ht="15.75" customHeight="1" thickBot="1" x14ac:dyDescent="0.25">
      <c r="A16" s="668"/>
      <c r="B16" s="669"/>
      <c r="C16" s="669"/>
      <c r="D16" s="670"/>
      <c r="E16" s="671"/>
    </row>
    <row r="17" spans="1:5" ht="21" customHeight="1" x14ac:dyDescent="0.2">
      <c r="A17" s="668"/>
      <c r="B17" s="669"/>
      <c r="C17" s="669"/>
      <c r="D17" s="670"/>
      <c r="E17" s="671"/>
    </row>
    <row r="18" spans="1:5" ht="24" customHeight="1" x14ac:dyDescent="0.2">
      <c r="A18" s="7" t="s">
        <v>4</v>
      </c>
      <c r="B18" s="8">
        <v>992</v>
      </c>
      <c r="C18" s="9" t="s">
        <v>5</v>
      </c>
      <c r="D18" s="10"/>
      <c r="E18" s="11">
        <v>419800</v>
      </c>
    </row>
    <row r="19" spans="1:5" ht="24" customHeight="1" x14ac:dyDescent="0.2">
      <c r="A19" s="7" t="s">
        <v>6</v>
      </c>
      <c r="B19" s="8">
        <v>992</v>
      </c>
      <c r="C19" s="9" t="s">
        <v>5</v>
      </c>
      <c r="D19" s="10"/>
      <c r="E19" s="11">
        <v>125000</v>
      </c>
    </row>
    <row r="20" spans="1:5" ht="24" customHeight="1" x14ac:dyDescent="0.2">
      <c r="A20" s="7" t="s">
        <v>7</v>
      </c>
      <c r="B20" s="8">
        <v>992</v>
      </c>
      <c r="C20" s="9" t="s">
        <v>5</v>
      </c>
      <c r="D20" s="10"/>
      <c r="E20" s="11">
        <v>732000</v>
      </c>
    </row>
    <row r="21" spans="1:5" ht="24" customHeight="1" x14ac:dyDescent="0.2">
      <c r="A21" s="161" t="s">
        <v>8</v>
      </c>
      <c r="B21" s="162">
        <v>992</v>
      </c>
      <c r="C21" s="9" t="s">
        <v>5</v>
      </c>
      <c r="D21" s="164"/>
      <c r="E21" s="165">
        <v>400000</v>
      </c>
    </row>
    <row r="22" spans="1:5" ht="33.75" customHeight="1" x14ac:dyDescent="0.2">
      <c r="A22" s="161" t="s">
        <v>21</v>
      </c>
      <c r="B22" s="162">
        <v>952</v>
      </c>
      <c r="C22" s="163" t="s">
        <v>9</v>
      </c>
      <c r="D22" s="164">
        <v>0</v>
      </c>
      <c r="E22" s="165"/>
    </row>
    <row r="23" spans="1:5" ht="32.25" customHeight="1" x14ac:dyDescent="0.2">
      <c r="A23" s="12"/>
      <c r="B23" s="13"/>
      <c r="C23" s="14" t="s">
        <v>10</v>
      </c>
      <c r="D23" s="15">
        <f>SUM(D22)</f>
        <v>0</v>
      </c>
      <c r="E23" s="16">
        <f>SUM(E18:E22)</f>
        <v>1676800</v>
      </c>
    </row>
    <row r="24" spans="1:5" ht="30.75" customHeight="1" thickBot="1" x14ac:dyDescent="0.25">
      <c r="A24" s="17"/>
      <c r="B24" s="18"/>
      <c r="C24" s="19" t="s">
        <v>239</v>
      </c>
      <c r="D24" s="662">
        <f>D23-E23</f>
        <v>-1676800</v>
      </c>
      <c r="E24" s="662"/>
    </row>
  </sheetData>
  <sheetProtection selectLockedCells="1" selectUnlockedCells="1"/>
  <mergeCells count="11">
    <mergeCell ref="D24:E24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H2" sqref="H2"/>
    </sheetView>
  </sheetViews>
  <sheetFormatPr defaultRowHeight="12.75" x14ac:dyDescent="0.2"/>
  <cols>
    <col min="1" max="1" width="5.7109375" style="20" customWidth="1"/>
    <col min="2" max="2" width="31.42578125" style="20" customWidth="1"/>
    <col min="3" max="4" width="9.42578125" style="20" customWidth="1"/>
    <col min="5" max="5" width="9.28515625" style="20" customWidth="1"/>
    <col min="6" max="6" width="17.140625" style="20" customWidth="1"/>
    <col min="7" max="7" width="17.28515625" style="20" customWidth="1"/>
    <col min="8" max="8" width="22.7109375" style="20" customWidth="1"/>
    <col min="9" max="9" width="16.85546875" style="20" customWidth="1"/>
    <col min="10" max="16384" width="9.140625" style="20"/>
  </cols>
  <sheetData>
    <row r="1" spans="1:9" x14ac:dyDescent="0.2">
      <c r="H1" s="21" t="s">
        <v>1015</v>
      </c>
      <c r="I1" s="22"/>
    </row>
    <row r="2" spans="1:9" x14ac:dyDescent="0.2">
      <c r="H2" s="21" t="s">
        <v>11</v>
      </c>
      <c r="I2" s="22"/>
    </row>
    <row r="3" spans="1:9" x14ac:dyDescent="0.2">
      <c r="H3" s="632" t="s">
        <v>381</v>
      </c>
      <c r="I3" s="22"/>
    </row>
    <row r="4" spans="1:9" ht="10.5" customHeight="1" x14ac:dyDescent="0.2">
      <c r="H4" s="22"/>
      <c r="I4" s="22"/>
    </row>
    <row r="5" spans="1:9" s="23" customFormat="1" ht="24.75" customHeight="1" thickBot="1" x14ac:dyDescent="0.3">
      <c r="B5" s="672" t="s">
        <v>250</v>
      </c>
      <c r="C5" s="672"/>
      <c r="D5" s="672"/>
      <c r="E5" s="672"/>
      <c r="F5" s="672"/>
      <c r="G5" s="672"/>
      <c r="H5" s="672"/>
      <c r="I5" s="672"/>
    </row>
    <row r="6" spans="1:9" ht="75.75" customHeight="1" x14ac:dyDescent="0.2">
      <c r="A6" s="24" t="s">
        <v>1</v>
      </c>
      <c r="B6" s="25" t="s">
        <v>12</v>
      </c>
      <c r="C6" s="25" t="s">
        <v>13</v>
      </c>
      <c r="D6" s="25" t="s">
        <v>14</v>
      </c>
      <c r="E6" s="25" t="s">
        <v>15</v>
      </c>
      <c r="F6" s="25" t="s">
        <v>16</v>
      </c>
      <c r="G6" s="26" t="s">
        <v>252</v>
      </c>
      <c r="H6" s="25" t="s">
        <v>17</v>
      </c>
      <c r="I6" s="27" t="s">
        <v>251</v>
      </c>
    </row>
    <row r="7" spans="1:9" x14ac:dyDescent="0.2">
      <c r="A7" s="28">
        <v>1</v>
      </c>
      <c r="B7" s="201">
        <v>2</v>
      </c>
      <c r="C7" s="673">
        <v>3</v>
      </c>
      <c r="D7" s="673"/>
      <c r="E7" s="673"/>
      <c r="F7" s="29">
        <v>4</v>
      </c>
      <c r="G7" s="30">
        <v>5</v>
      </c>
      <c r="H7" s="29">
        <v>6</v>
      </c>
      <c r="I7" s="31">
        <v>7</v>
      </c>
    </row>
    <row r="8" spans="1:9" ht="56.25" x14ac:dyDescent="0.2">
      <c r="A8" s="32" t="s">
        <v>4</v>
      </c>
      <c r="B8" s="384" t="s">
        <v>298</v>
      </c>
      <c r="C8" s="312" t="s">
        <v>85</v>
      </c>
      <c r="D8" s="312" t="s">
        <v>244</v>
      </c>
      <c r="E8" s="312" t="s">
        <v>20</v>
      </c>
      <c r="F8" s="313">
        <v>15000</v>
      </c>
      <c r="G8" s="314">
        <v>15000</v>
      </c>
      <c r="H8" s="194" t="s">
        <v>372</v>
      </c>
      <c r="I8" s="315">
        <f t="shared" ref="I8:I20" si="0">G8</f>
        <v>15000</v>
      </c>
    </row>
    <row r="9" spans="1:9" ht="63.75" x14ac:dyDescent="0.2">
      <c r="A9" s="32" t="s">
        <v>6</v>
      </c>
      <c r="B9" s="384" t="s">
        <v>299</v>
      </c>
      <c r="C9" s="312" t="s">
        <v>85</v>
      </c>
      <c r="D9" s="312" t="s">
        <v>244</v>
      </c>
      <c r="E9" s="312" t="s">
        <v>20</v>
      </c>
      <c r="F9" s="313">
        <v>17000</v>
      </c>
      <c r="G9" s="314">
        <v>17000</v>
      </c>
      <c r="H9" s="194" t="s">
        <v>372</v>
      </c>
      <c r="I9" s="315">
        <f t="shared" si="0"/>
        <v>17000</v>
      </c>
    </row>
    <row r="10" spans="1:9" ht="56.25" x14ac:dyDescent="0.2">
      <c r="A10" s="32" t="s">
        <v>7</v>
      </c>
      <c r="B10" s="384" t="s">
        <v>304</v>
      </c>
      <c r="C10" s="312" t="s">
        <v>18</v>
      </c>
      <c r="D10" s="312" t="s">
        <v>305</v>
      </c>
      <c r="E10" s="312" t="s">
        <v>306</v>
      </c>
      <c r="F10" s="313">
        <v>200000</v>
      </c>
      <c r="G10" s="314">
        <v>200000</v>
      </c>
      <c r="H10" s="194" t="s">
        <v>376</v>
      </c>
      <c r="I10" s="315">
        <f>G10</f>
        <v>200000</v>
      </c>
    </row>
    <row r="11" spans="1:9" ht="56.25" x14ac:dyDescent="0.2">
      <c r="A11" s="32" t="s">
        <v>8</v>
      </c>
      <c r="B11" s="384" t="s">
        <v>360</v>
      </c>
      <c r="C11" s="312" t="s">
        <v>18</v>
      </c>
      <c r="D11" s="312" t="s">
        <v>19</v>
      </c>
      <c r="E11" s="312" t="s">
        <v>20</v>
      </c>
      <c r="F11" s="313">
        <v>20000</v>
      </c>
      <c r="G11" s="314">
        <v>20000</v>
      </c>
      <c r="H11" s="194" t="s">
        <v>375</v>
      </c>
      <c r="I11" s="315">
        <f>G11</f>
        <v>20000</v>
      </c>
    </row>
    <row r="12" spans="1:9" ht="56.25" x14ac:dyDescent="0.2">
      <c r="A12" s="32" t="s">
        <v>21</v>
      </c>
      <c r="B12" s="384" t="s">
        <v>377</v>
      </c>
      <c r="C12" s="312" t="s">
        <v>18</v>
      </c>
      <c r="D12" s="312" t="s">
        <v>19</v>
      </c>
      <c r="E12" s="312" t="s">
        <v>20</v>
      </c>
      <c r="F12" s="313">
        <v>4720</v>
      </c>
      <c r="G12" s="314">
        <v>4720</v>
      </c>
      <c r="H12" s="194" t="s">
        <v>375</v>
      </c>
      <c r="I12" s="315">
        <f>G12</f>
        <v>4720</v>
      </c>
    </row>
    <row r="13" spans="1:9" ht="67.5" x14ac:dyDescent="0.2">
      <c r="A13" s="32" t="s">
        <v>24</v>
      </c>
      <c r="B13" s="34" t="s">
        <v>247</v>
      </c>
      <c r="C13" s="36">
        <v>700</v>
      </c>
      <c r="D13" s="36">
        <v>70005</v>
      </c>
      <c r="E13" s="36">
        <v>6060</v>
      </c>
      <c r="F13" s="35">
        <v>1036152</v>
      </c>
      <c r="G13" s="35">
        <v>780000</v>
      </c>
      <c r="H13" s="33" t="s">
        <v>308</v>
      </c>
      <c r="I13" s="381">
        <f t="shared" si="0"/>
        <v>780000</v>
      </c>
    </row>
    <row r="14" spans="1:9" ht="56.25" x14ac:dyDescent="0.2">
      <c r="A14" s="32" t="s">
        <v>25</v>
      </c>
      <c r="B14" s="191" t="s">
        <v>300</v>
      </c>
      <c r="C14" s="192" t="s">
        <v>301</v>
      </c>
      <c r="D14" s="192" t="s">
        <v>302</v>
      </c>
      <c r="E14" s="192" t="s">
        <v>155</v>
      </c>
      <c r="F14" s="193">
        <v>5000</v>
      </c>
      <c r="G14" s="193">
        <v>5000</v>
      </c>
      <c r="H14" s="194" t="s">
        <v>307</v>
      </c>
      <c r="I14" s="383">
        <f>G14</f>
        <v>5000</v>
      </c>
    </row>
    <row r="15" spans="1:9" ht="56.25" x14ac:dyDescent="0.2">
      <c r="A15" s="32" t="s">
        <v>199</v>
      </c>
      <c r="B15" s="385" t="s">
        <v>311</v>
      </c>
      <c r="C15" s="386" t="s">
        <v>154</v>
      </c>
      <c r="D15" s="386" t="s">
        <v>164</v>
      </c>
      <c r="E15" s="386" t="s">
        <v>20</v>
      </c>
      <c r="F15" s="387">
        <v>10000</v>
      </c>
      <c r="G15" s="387">
        <v>10000</v>
      </c>
      <c r="H15" s="388" t="s">
        <v>310</v>
      </c>
      <c r="I15" s="389">
        <f>G15</f>
        <v>10000</v>
      </c>
    </row>
    <row r="16" spans="1:9" ht="45" x14ac:dyDescent="0.2">
      <c r="A16" s="32" t="s">
        <v>200</v>
      </c>
      <c r="B16" s="316" t="s">
        <v>248</v>
      </c>
      <c r="C16" s="317" t="s">
        <v>154</v>
      </c>
      <c r="D16" s="317" t="s">
        <v>164</v>
      </c>
      <c r="E16" s="317" t="s">
        <v>249</v>
      </c>
      <c r="F16" s="318">
        <v>284280</v>
      </c>
      <c r="G16" s="318">
        <v>284280</v>
      </c>
      <c r="H16" s="194" t="s">
        <v>374</v>
      </c>
      <c r="I16" s="382">
        <f t="shared" si="0"/>
        <v>284280</v>
      </c>
    </row>
    <row r="17" spans="1:10" ht="25.5" x14ac:dyDescent="0.2">
      <c r="A17" s="32" t="s">
        <v>201</v>
      </c>
      <c r="B17" s="316" t="s">
        <v>303</v>
      </c>
      <c r="C17" s="317" t="s">
        <v>154</v>
      </c>
      <c r="D17" s="317" t="s">
        <v>245</v>
      </c>
      <c r="E17" s="317" t="s">
        <v>155</v>
      </c>
      <c r="F17" s="318">
        <v>70000</v>
      </c>
      <c r="G17" s="318">
        <v>70000</v>
      </c>
      <c r="H17" s="194" t="s">
        <v>373</v>
      </c>
      <c r="I17" s="382">
        <f t="shared" si="0"/>
        <v>70000</v>
      </c>
    </row>
    <row r="18" spans="1:10" ht="56.25" x14ac:dyDescent="0.2">
      <c r="A18" s="618" t="s">
        <v>202</v>
      </c>
      <c r="B18" s="316" t="s">
        <v>312</v>
      </c>
      <c r="C18" s="317" t="s">
        <v>22</v>
      </c>
      <c r="D18" s="317" t="s">
        <v>309</v>
      </c>
      <c r="E18" s="317" t="s">
        <v>20</v>
      </c>
      <c r="F18" s="318">
        <v>100000</v>
      </c>
      <c r="G18" s="318">
        <v>100000</v>
      </c>
      <c r="H18" s="617" t="s">
        <v>372</v>
      </c>
      <c r="I18" s="381">
        <f t="shared" si="0"/>
        <v>100000</v>
      </c>
    </row>
    <row r="19" spans="1:10" ht="56.25" x14ac:dyDescent="0.2">
      <c r="A19" s="619" t="s">
        <v>204</v>
      </c>
      <c r="B19" s="620" t="s">
        <v>378</v>
      </c>
      <c r="C19" s="621" t="s">
        <v>22</v>
      </c>
      <c r="D19" s="621" t="s">
        <v>309</v>
      </c>
      <c r="E19" s="621" t="s">
        <v>20</v>
      </c>
      <c r="F19" s="622">
        <v>7000</v>
      </c>
      <c r="G19" s="622">
        <v>7000</v>
      </c>
      <c r="H19" s="617" t="s">
        <v>372</v>
      </c>
      <c r="I19" s="629">
        <f t="shared" si="0"/>
        <v>7000</v>
      </c>
    </row>
    <row r="20" spans="1:10" ht="57" thickBot="1" x14ac:dyDescent="0.25">
      <c r="A20" s="623" t="s">
        <v>205</v>
      </c>
      <c r="B20" s="624" t="s">
        <v>379</v>
      </c>
      <c r="C20" s="625" t="s">
        <v>22</v>
      </c>
      <c r="D20" s="625" t="s">
        <v>309</v>
      </c>
      <c r="E20" s="625" t="s">
        <v>20</v>
      </c>
      <c r="F20" s="626">
        <v>5000</v>
      </c>
      <c r="G20" s="626">
        <v>5000</v>
      </c>
      <c r="H20" s="617" t="s">
        <v>372</v>
      </c>
      <c r="I20" s="630">
        <f t="shared" si="0"/>
        <v>5000</v>
      </c>
    </row>
    <row r="21" spans="1:10" ht="16.5" thickBot="1" x14ac:dyDescent="0.3">
      <c r="A21" s="674" t="s">
        <v>107</v>
      </c>
      <c r="B21" s="674"/>
      <c r="C21" s="674"/>
      <c r="D21" s="674"/>
      <c r="E21" s="674"/>
      <c r="F21" s="627">
        <f>SUM(F8:F20)</f>
        <v>1774152</v>
      </c>
      <c r="G21" s="627">
        <f>SUM(G8:G20)</f>
        <v>1518000</v>
      </c>
      <c r="H21" s="627"/>
      <c r="I21" s="628">
        <f>SUM(I8:I20)</f>
        <v>1518000</v>
      </c>
      <c r="J21" s="38"/>
    </row>
    <row r="23" spans="1:10" x14ac:dyDescent="0.2">
      <c r="B23" s="37"/>
      <c r="F23" s="38"/>
      <c r="G23" s="38"/>
      <c r="H23" s="38"/>
      <c r="I23" s="38"/>
    </row>
    <row r="24" spans="1:10" x14ac:dyDescent="0.2">
      <c r="B24" s="37"/>
      <c r="F24" s="38"/>
      <c r="G24" s="38"/>
      <c r="H24" s="38"/>
      <c r="I24" s="38"/>
    </row>
    <row r="25" spans="1:10" x14ac:dyDescent="0.2">
      <c r="B25" s="37"/>
      <c r="F25" s="38"/>
      <c r="G25" s="38"/>
      <c r="H25" s="38"/>
      <c r="I25" s="38"/>
    </row>
    <row r="26" spans="1:10" x14ac:dyDescent="0.2">
      <c r="B26" s="37"/>
      <c r="F26" s="38"/>
      <c r="G26" s="38"/>
      <c r="H26" s="38"/>
      <c r="I26" s="38"/>
    </row>
    <row r="27" spans="1:10" x14ac:dyDescent="0.2">
      <c r="B27" s="39"/>
      <c r="F27" s="38"/>
      <c r="G27" s="38"/>
      <c r="H27" s="38"/>
      <c r="I27" s="38"/>
    </row>
    <row r="28" spans="1:10" x14ac:dyDescent="0.2">
      <c r="B28" s="39"/>
      <c r="F28" s="38"/>
      <c r="G28" s="38"/>
      <c r="H28" s="38"/>
      <c r="I28" s="38"/>
    </row>
    <row r="29" spans="1:10" x14ac:dyDescent="0.2">
      <c r="F29" s="38"/>
      <c r="G29" s="38"/>
      <c r="I29" s="38"/>
    </row>
  </sheetData>
  <sheetProtection selectLockedCells="1" selectUnlockedCells="1"/>
  <mergeCells count="3">
    <mergeCell ref="B5:I5"/>
    <mergeCell ref="C7:E7"/>
    <mergeCell ref="A21:E21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Normal="100" workbookViewId="0">
      <selection activeCell="E3" sqref="E3:F3"/>
    </sheetView>
  </sheetViews>
  <sheetFormatPr defaultRowHeight="12.75" x14ac:dyDescent="0.2"/>
  <cols>
    <col min="1" max="1" width="7.5703125" style="40" customWidth="1"/>
    <col min="2" max="2" width="7.7109375" style="40" customWidth="1"/>
    <col min="3" max="3" width="4.7109375" style="40" customWidth="1"/>
    <col min="4" max="4" width="30.5703125" style="40" customWidth="1"/>
    <col min="5" max="5" width="18.5703125" style="40" customWidth="1"/>
    <col min="6" max="6" width="17.140625" style="40" customWidth="1"/>
    <col min="7" max="16384" width="9.140625" style="40"/>
  </cols>
  <sheetData>
    <row r="1" spans="1:6" x14ac:dyDescent="0.2">
      <c r="E1" s="21" t="s">
        <v>1016</v>
      </c>
      <c r="F1" s="22"/>
    </row>
    <row r="2" spans="1:6" x14ac:dyDescent="0.2">
      <c r="E2" s="21" t="s">
        <v>11</v>
      </c>
      <c r="F2" s="22"/>
    </row>
    <row r="3" spans="1:6" ht="20.25" customHeight="1" x14ac:dyDescent="0.2">
      <c r="E3" s="677" t="s">
        <v>380</v>
      </c>
      <c r="F3" s="677"/>
    </row>
    <row r="4" spans="1:6" ht="48" customHeight="1" x14ac:dyDescent="0.25">
      <c r="A4" s="678" t="s">
        <v>255</v>
      </c>
      <c r="B4" s="679"/>
      <c r="C4" s="679"/>
      <c r="D4" s="679"/>
      <c r="E4" s="679"/>
      <c r="F4" s="679"/>
    </row>
    <row r="5" spans="1:6" ht="16.5" thickBot="1" x14ac:dyDescent="0.3">
      <c r="A5" s="680"/>
      <c r="B5" s="680"/>
      <c r="C5" s="680"/>
      <c r="D5" s="680"/>
      <c r="E5" s="680"/>
      <c r="F5" s="680"/>
    </row>
    <row r="6" spans="1:6" x14ac:dyDescent="0.2">
      <c r="A6" s="681" t="s">
        <v>26</v>
      </c>
      <c r="B6" s="683" t="s">
        <v>14</v>
      </c>
      <c r="C6" s="683" t="s">
        <v>2</v>
      </c>
      <c r="D6" s="683" t="s">
        <v>27</v>
      </c>
      <c r="E6" s="685" t="s">
        <v>28</v>
      </c>
      <c r="F6" s="687" t="s">
        <v>29</v>
      </c>
    </row>
    <row r="7" spans="1:6" ht="13.5" thickBot="1" x14ac:dyDescent="0.25">
      <c r="A7" s="682"/>
      <c r="B7" s="684"/>
      <c r="C7" s="684"/>
      <c r="D7" s="684"/>
      <c r="E7" s="686"/>
      <c r="F7" s="688"/>
    </row>
    <row r="8" spans="1:6" ht="15.75" x14ac:dyDescent="0.2">
      <c r="A8" s="41">
        <v>750</v>
      </c>
      <c r="B8" s="42"/>
      <c r="C8" s="42"/>
      <c r="D8" s="43" t="s">
        <v>30</v>
      </c>
      <c r="E8" s="44">
        <f>E9</f>
        <v>126943</v>
      </c>
      <c r="F8" s="45">
        <f>F9</f>
        <v>126943</v>
      </c>
    </row>
    <row r="9" spans="1:6" ht="15.75" x14ac:dyDescent="0.2">
      <c r="A9" s="46"/>
      <c r="B9" s="47">
        <v>75011</v>
      </c>
      <c r="C9" s="48"/>
      <c r="D9" s="49" t="s">
        <v>31</v>
      </c>
      <c r="E9" s="50">
        <f>E10</f>
        <v>126943</v>
      </c>
      <c r="F9" s="51">
        <f>SUM(F11:F17)</f>
        <v>126943</v>
      </c>
    </row>
    <row r="10" spans="1:6" ht="60" x14ac:dyDescent="0.2">
      <c r="A10" s="52"/>
      <c r="B10" s="53"/>
      <c r="C10" s="54">
        <v>2010</v>
      </c>
      <c r="D10" s="55" t="s">
        <v>32</v>
      </c>
      <c r="E10" s="56">
        <v>126943</v>
      </c>
      <c r="F10" s="57"/>
    </row>
    <row r="11" spans="1:6" ht="15.75" x14ac:dyDescent="0.2">
      <c r="A11" s="52"/>
      <c r="B11" s="58"/>
      <c r="C11" s="54">
        <v>4010</v>
      </c>
      <c r="D11" s="55" t="s">
        <v>33</v>
      </c>
      <c r="E11" s="59"/>
      <c r="F11" s="57">
        <v>92726.080000000002</v>
      </c>
    </row>
    <row r="12" spans="1:6" ht="15.75" x14ac:dyDescent="0.2">
      <c r="A12" s="52"/>
      <c r="B12" s="58"/>
      <c r="C12" s="54">
        <v>4040</v>
      </c>
      <c r="D12" s="55" t="s">
        <v>40</v>
      </c>
      <c r="E12" s="59"/>
      <c r="F12" s="57">
        <v>7429.27</v>
      </c>
    </row>
    <row r="13" spans="1:6" ht="15.75" x14ac:dyDescent="0.2">
      <c r="A13" s="52"/>
      <c r="B13" s="58"/>
      <c r="C13" s="54">
        <v>4110</v>
      </c>
      <c r="D13" s="55" t="s">
        <v>34</v>
      </c>
      <c r="E13" s="60"/>
      <c r="F13" s="57">
        <v>17216.7</v>
      </c>
    </row>
    <row r="14" spans="1:6" ht="15.75" x14ac:dyDescent="0.2">
      <c r="A14" s="52"/>
      <c r="B14" s="58"/>
      <c r="C14" s="54">
        <v>4120</v>
      </c>
      <c r="D14" s="55" t="s">
        <v>35</v>
      </c>
      <c r="E14" s="60"/>
      <c r="F14" s="57">
        <v>2453.81</v>
      </c>
    </row>
    <row r="15" spans="1:6" ht="15.75" x14ac:dyDescent="0.2">
      <c r="A15" s="52"/>
      <c r="B15" s="166"/>
      <c r="C15" s="54">
        <v>4210</v>
      </c>
      <c r="D15" s="55" t="s">
        <v>41</v>
      </c>
      <c r="E15" s="60"/>
      <c r="F15" s="57">
        <v>1892.27</v>
      </c>
    </row>
    <row r="16" spans="1:6" ht="15.75" x14ac:dyDescent="0.2">
      <c r="A16" s="52"/>
      <c r="B16" s="166"/>
      <c r="C16" s="54">
        <v>4300</v>
      </c>
      <c r="D16" s="55" t="s">
        <v>43</v>
      </c>
      <c r="E16" s="60"/>
      <c r="F16" s="57">
        <v>3931</v>
      </c>
    </row>
    <row r="17" spans="1:6" ht="15.75" x14ac:dyDescent="0.2">
      <c r="A17" s="52"/>
      <c r="B17" s="166"/>
      <c r="C17" s="54">
        <v>4410</v>
      </c>
      <c r="D17" s="55" t="s">
        <v>45</v>
      </c>
      <c r="E17" s="56"/>
      <c r="F17" s="57">
        <v>1293.8699999999999</v>
      </c>
    </row>
    <row r="18" spans="1:6" ht="30" customHeight="1" x14ac:dyDescent="0.2">
      <c r="A18" s="41">
        <v>751</v>
      </c>
      <c r="B18" s="42"/>
      <c r="C18" s="42"/>
      <c r="D18" s="43" t="s">
        <v>36</v>
      </c>
      <c r="E18" s="44">
        <f>E19</f>
        <v>2949</v>
      </c>
      <c r="F18" s="45">
        <f>F19</f>
        <v>2949</v>
      </c>
    </row>
    <row r="19" spans="1:6" ht="25.5" x14ac:dyDescent="0.2">
      <c r="A19" s="46"/>
      <c r="B19" s="301">
        <v>75101</v>
      </c>
      <c r="C19" s="302"/>
      <c r="D19" s="303" t="s">
        <v>36</v>
      </c>
      <c r="E19" s="304">
        <f>E20</f>
        <v>2949</v>
      </c>
      <c r="F19" s="305">
        <f>F21+F22+F23</f>
        <v>2949</v>
      </c>
    </row>
    <row r="20" spans="1:6" ht="60" x14ac:dyDescent="0.2">
      <c r="A20" s="52"/>
      <c r="B20" s="53"/>
      <c r="C20" s="54">
        <v>2010</v>
      </c>
      <c r="D20" s="55" t="s">
        <v>32</v>
      </c>
      <c r="E20" s="61">
        <v>2949</v>
      </c>
      <c r="F20" s="62"/>
    </row>
    <row r="21" spans="1:6" ht="15.75" x14ac:dyDescent="0.2">
      <c r="A21" s="52"/>
      <c r="B21" s="58"/>
      <c r="C21" s="54">
        <v>4010</v>
      </c>
      <c r="D21" s="55" t="s">
        <v>33</v>
      </c>
      <c r="E21" s="59"/>
      <c r="F21" s="57">
        <v>2464.9</v>
      </c>
    </row>
    <row r="22" spans="1:6" ht="15.75" x14ac:dyDescent="0.2">
      <c r="A22" s="52"/>
      <c r="B22" s="58"/>
      <c r="C22" s="54">
        <v>4110</v>
      </c>
      <c r="D22" s="55" t="s">
        <v>34</v>
      </c>
      <c r="E22" s="60"/>
      <c r="F22" s="57">
        <v>423.71</v>
      </c>
    </row>
    <row r="23" spans="1:6" ht="15.75" x14ac:dyDescent="0.2">
      <c r="A23" s="52"/>
      <c r="B23" s="58"/>
      <c r="C23" s="54">
        <v>4120</v>
      </c>
      <c r="D23" s="55" t="s">
        <v>35</v>
      </c>
      <c r="E23" s="56"/>
      <c r="F23" s="57">
        <v>60.39</v>
      </c>
    </row>
    <row r="24" spans="1:6" ht="15.75" x14ac:dyDescent="0.2">
      <c r="A24" s="41">
        <v>852</v>
      </c>
      <c r="B24" s="42"/>
      <c r="C24" s="63"/>
      <c r="D24" s="43" t="s">
        <v>37</v>
      </c>
      <c r="E24" s="44">
        <f>E25+E39+E45+E42</f>
        <v>5687851</v>
      </c>
      <c r="F24" s="45">
        <f>F25+F39+F45+F42</f>
        <v>5687851</v>
      </c>
    </row>
    <row r="25" spans="1:6" ht="56.25" customHeight="1" x14ac:dyDescent="0.2">
      <c r="A25" s="46"/>
      <c r="B25" s="47">
        <v>85212</v>
      </c>
      <c r="C25" s="48"/>
      <c r="D25" s="49" t="s">
        <v>38</v>
      </c>
      <c r="E25" s="64">
        <f>SUM(E26:E26)</f>
        <v>5638219</v>
      </c>
      <c r="F25" s="51">
        <f>SUM(F27:F38)</f>
        <v>5638219</v>
      </c>
    </row>
    <row r="26" spans="1:6" ht="60" x14ac:dyDescent="0.2">
      <c r="A26" s="52"/>
      <c r="B26" s="53"/>
      <c r="C26" s="54">
        <v>2010</v>
      </c>
      <c r="D26" s="55" t="s">
        <v>32</v>
      </c>
      <c r="E26" s="56">
        <v>5638219</v>
      </c>
      <c r="F26" s="57"/>
    </row>
    <row r="27" spans="1:6" ht="15.75" x14ac:dyDescent="0.2">
      <c r="A27" s="52"/>
      <c r="B27" s="58"/>
      <c r="C27" s="54">
        <v>3110</v>
      </c>
      <c r="D27" s="55" t="s">
        <v>39</v>
      </c>
      <c r="E27" s="59"/>
      <c r="F27" s="57">
        <v>5323156</v>
      </c>
    </row>
    <row r="28" spans="1:6" ht="15.75" x14ac:dyDescent="0.2">
      <c r="A28" s="52"/>
      <c r="B28" s="58"/>
      <c r="C28" s="54">
        <v>4010</v>
      </c>
      <c r="D28" s="55" t="s">
        <v>33</v>
      </c>
      <c r="E28" s="60"/>
      <c r="F28" s="57">
        <v>135148</v>
      </c>
    </row>
    <row r="29" spans="1:6" ht="15.75" x14ac:dyDescent="0.2">
      <c r="A29" s="65"/>
      <c r="B29" s="58"/>
      <c r="C29" s="54">
        <v>4040</v>
      </c>
      <c r="D29" s="55" t="s">
        <v>40</v>
      </c>
      <c r="E29" s="60"/>
      <c r="F29" s="57">
        <v>11463</v>
      </c>
    </row>
    <row r="30" spans="1:6" ht="15.75" x14ac:dyDescent="0.2">
      <c r="A30" s="65"/>
      <c r="B30" s="58"/>
      <c r="C30" s="54">
        <v>4110</v>
      </c>
      <c r="D30" s="55" t="s">
        <v>34</v>
      </c>
      <c r="E30" s="60"/>
      <c r="F30" s="57">
        <v>152434</v>
      </c>
    </row>
    <row r="31" spans="1:6" ht="15.75" x14ac:dyDescent="0.2">
      <c r="A31" s="52"/>
      <c r="B31" s="58"/>
      <c r="C31" s="309">
        <v>4120</v>
      </c>
      <c r="D31" s="310" t="s">
        <v>35</v>
      </c>
      <c r="E31" s="60"/>
      <c r="F31" s="311">
        <v>3192</v>
      </c>
    </row>
    <row r="32" spans="1:6" ht="15.75" x14ac:dyDescent="0.2">
      <c r="A32" s="52"/>
      <c r="B32" s="58"/>
      <c r="C32" s="54">
        <v>4210</v>
      </c>
      <c r="D32" s="55" t="s">
        <v>41</v>
      </c>
      <c r="E32" s="60"/>
      <c r="F32" s="57">
        <v>1900</v>
      </c>
    </row>
    <row r="33" spans="1:6" ht="15.75" x14ac:dyDescent="0.2">
      <c r="A33" s="52"/>
      <c r="B33" s="58"/>
      <c r="C33" s="54">
        <v>4270</v>
      </c>
      <c r="D33" s="55" t="s">
        <v>42</v>
      </c>
      <c r="E33" s="60"/>
      <c r="F33" s="57">
        <v>550</v>
      </c>
    </row>
    <row r="34" spans="1:6" ht="15.75" x14ac:dyDescent="0.2">
      <c r="A34" s="52"/>
      <c r="B34" s="58"/>
      <c r="C34" s="54">
        <v>4300</v>
      </c>
      <c r="D34" s="55" t="s">
        <v>43</v>
      </c>
      <c r="E34" s="60"/>
      <c r="F34" s="57">
        <v>2500</v>
      </c>
    </row>
    <row r="35" spans="1:6" ht="36" x14ac:dyDescent="0.2">
      <c r="A35" s="52"/>
      <c r="B35" s="58"/>
      <c r="C35" s="54">
        <v>4360</v>
      </c>
      <c r="D35" s="55" t="s">
        <v>44</v>
      </c>
      <c r="E35" s="60"/>
      <c r="F35" s="57">
        <v>1347</v>
      </c>
    </row>
    <row r="36" spans="1:6" ht="24" x14ac:dyDescent="0.2">
      <c r="A36" s="52"/>
      <c r="B36" s="58"/>
      <c r="C36" s="54">
        <v>4400</v>
      </c>
      <c r="D36" s="55" t="s">
        <v>57</v>
      </c>
      <c r="E36" s="60"/>
      <c r="F36" s="57">
        <v>1500</v>
      </c>
    </row>
    <row r="37" spans="1:6" ht="24" x14ac:dyDescent="0.2">
      <c r="A37" s="52"/>
      <c r="B37" s="58"/>
      <c r="C37" s="54">
        <v>4440</v>
      </c>
      <c r="D37" s="55" t="s">
        <v>46</v>
      </c>
      <c r="E37" s="60"/>
      <c r="F37" s="57">
        <v>4029</v>
      </c>
    </row>
    <row r="38" spans="1:6" ht="24" x14ac:dyDescent="0.2">
      <c r="A38" s="52"/>
      <c r="B38" s="58"/>
      <c r="C38" s="54">
        <v>4700</v>
      </c>
      <c r="D38" s="55" t="s">
        <v>47</v>
      </c>
      <c r="E38" s="56"/>
      <c r="F38" s="57">
        <v>1000</v>
      </c>
    </row>
    <row r="39" spans="1:6" ht="89.25" x14ac:dyDescent="0.2">
      <c r="A39" s="52"/>
      <c r="B39" s="66">
        <v>85213</v>
      </c>
      <c r="C39" s="67"/>
      <c r="D39" s="68" t="s">
        <v>48</v>
      </c>
      <c r="E39" s="69">
        <f>E40</f>
        <v>13705</v>
      </c>
      <c r="F39" s="70">
        <f>F41</f>
        <v>13705</v>
      </c>
    </row>
    <row r="40" spans="1:6" ht="60" x14ac:dyDescent="0.2">
      <c r="A40" s="52"/>
      <c r="B40" s="53"/>
      <c r="C40" s="54">
        <v>2010</v>
      </c>
      <c r="D40" s="55" t="s">
        <v>32</v>
      </c>
      <c r="E40" s="56">
        <v>13705</v>
      </c>
      <c r="F40" s="57"/>
    </row>
    <row r="41" spans="1:6" ht="15.75" x14ac:dyDescent="0.2">
      <c r="A41" s="52"/>
      <c r="B41" s="71"/>
      <c r="C41" s="54">
        <v>4130</v>
      </c>
      <c r="D41" s="55" t="s">
        <v>49</v>
      </c>
      <c r="E41" s="56"/>
      <c r="F41" s="57">
        <v>13705</v>
      </c>
    </row>
    <row r="42" spans="1:6" ht="15.75" x14ac:dyDescent="0.2">
      <c r="A42" s="52"/>
      <c r="B42" s="323">
        <v>85215</v>
      </c>
      <c r="C42" s="319"/>
      <c r="D42" s="320" t="s">
        <v>246</v>
      </c>
      <c r="E42" s="321">
        <f>E43</f>
        <v>0</v>
      </c>
      <c r="F42" s="322">
        <f>F44</f>
        <v>0</v>
      </c>
    </row>
    <row r="43" spans="1:6" ht="60" x14ac:dyDescent="0.2">
      <c r="A43" s="52"/>
      <c r="B43" s="675"/>
      <c r="C43" s="54">
        <v>2010</v>
      </c>
      <c r="D43" s="55" t="s">
        <v>32</v>
      </c>
      <c r="E43" s="56">
        <v>0</v>
      </c>
      <c r="F43" s="57"/>
    </row>
    <row r="44" spans="1:6" ht="15.75" x14ac:dyDescent="0.2">
      <c r="A44" s="52"/>
      <c r="B44" s="676"/>
      <c r="C44" s="54">
        <v>3110</v>
      </c>
      <c r="D44" s="55" t="s">
        <v>39</v>
      </c>
      <c r="E44" s="56"/>
      <c r="F44" s="57">
        <v>0</v>
      </c>
    </row>
    <row r="45" spans="1:6" ht="28.5" customHeight="1" x14ac:dyDescent="0.2">
      <c r="A45" s="52"/>
      <c r="B45" s="66">
        <v>85228</v>
      </c>
      <c r="C45" s="67"/>
      <c r="D45" s="68" t="s">
        <v>50</v>
      </c>
      <c r="E45" s="69">
        <f>E46</f>
        <v>35927</v>
      </c>
      <c r="F45" s="70">
        <f>SUM(F47:F47)</f>
        <v>35927</v>
      </c>
    </row>
    <row r="46" spans="1:6" ht="60" x14ac:dyDescent="0.2">
      <c r="A46" s="52"/>
      <c r="B46" s="53"/>
      <c r="C46" s="54">
        <v>2010</v>
      </c>
      <c r="D46" s="55" t="s">
        <v>32</v>
      </c>
      <c r="E46" s="56">
        <v>35927</v>
      </c>
      <c r="F46" s="57"/>
    </row>
    <row r="47" spans="1:6" ht="16.5" thickBot="1" x14ac:dyDescent="0.25">
      <c r="A47" s="52"/>
      <c r="B47" s="58"/>
      <c r="C47" s="54">
        <v>4300</v>
      </c>
      <c r="D47" s="55" t="s">
        <v>43</v>
      </c>
      <c r="E47" s="60"/>
      <c r="F47" s="57">
        <v>35927</v>
      </c>
    </row>
    <row r="48" spans="1:6" ht="16.5" thickBot="1" x14ac:dyDescent="0.25">
      <c r="A48" s="72"/>
      <c r="B48" s="73"/>
      <c r="C48" s="73"/>
      <c r="D48" s="74" t="s">
        <v>51</v>
      </c>
      <c r="E48" s="75">
        <f>E24+E18+E8</f>
        <v>5817743</v>
      </c>
      <c r="F48" s="79">
        <f>F24+F18+F8</f>
        <v>5817743</v>
      </c>
    </row>
    <row r="51" spans="1:5" x14ac:dyDescent="0.2">
      <c r="A51" s="76"/>
      <c r="B51" s="76"/>
      <c r="C51" s="76"/>
      <c r="D51" s="77"/>
      <c r="E51" s="78"/>
    </row>
  </sheetData>
  <mergeCells count="10">
    <mergeCell ref="B43:B44"/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39370078740157483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4" zoomScaleNormal="100" workbookViewId="0">
      <selection activeCell="E2" sqref="E2"/>
    </sheetView>
  </sheetViews>
  <sheetFormatPr defaultRowHeight="12.75" x14ac:dyDescent="0.2"/>
  <cols>
    <col min="1" max="1" width="7.5703125" style="40" customWidth="1"/>
    <col min="2" max="2" width="7.7109375" style="40" customWidth="1"/>
    <col min="3" max="3" width="6.5703125" style="40" customWidth="1"/>
    <col min="4" max="4" width="31.42578125" style="40" customWidth="1"/>
    <col min="5" max="5" width="18.28515625" style="40" customWidth="1"/>
    <col min="6" max="6" width="17.42578125" style="40" customWidth="1"/>
    <col min="7" max="16384" width="9.140625" style="40"/>
  </cols>
  <sheetData>
    <row r="1" spans="1:6" x14ac:dyDescent="0.2">
      <c r="E1" s="21" t="s">
        <v>1017</v>
      </c>
      <c r="F1" s="22"/>
    </row>
    <row r="2" spans="1:6" x14ac:dyDescent="0.2">
      <c r="E2" s="21" t="s">
        <v>11</v>
      </c>
      <c r="F2" s="22"/>
    </row>
    <row r="3" spans="1:6" ht="15.75" customHeight="1" x14ac:dyDescent="0.2">
      <c r="E3" s="677" t="s">
        <v>380</v>
      </c>
      <c r="F3" s="677"/>
    </row>
    <row r="4" spans="1:6" ht="32.25" customHeight="1" x14ac:dyDescent="0.25">
      <c r="A4" s="678" t="s">
        <v>256</v>
      </c>
      <c r="B4" s="679"/>
      <c r="C4" s="679"/>
      <c r="D4" s="679"/>
      <c r="E4" s="679"/>
      <c r="F4" s="679"/>
    </row>
    <row r="5" spans="1:6" ht="16.5" thickBot="1" x14ac:dyDescent="0.3">
      <c r="A5" s="680"/>
      <c r="B5" s="680"/>
      <c r="C5" s="680"/>
      <c r="D5" s="680"/>
      <c r="E5" s="680"/>
      <c r="F5" s="680"/>
    </row>
    <row r="6" spans="1:6" x14ac:dyDescent="0.2">
      <c r="A6" s="681" t="s">
        <v>26</v>
      </c>
      <c r="B6" s="683" t="s">
        <v>14</v>
      </c>
      <c r="C6" s="683" t="s">
        <v>2</v>
      </c>
      <c r="D6" s="683" t="s">
        <v>27</v>
      </c>
      <c r="E6" s="685" t="s">
        <v>28</v>
      </c>
      <c r="F6" s="687" t="s">
        <v>29</v>
      </c>
    </row>
    <row r="7" spans="1:6" ht="13.5" thickBot="1" x14ac:dyDescent="0.25">
      <c r="A7" s="682"/>
      <c r="B7" s="684"/>
      <c r="C7" s="684"/>
      <c r="D7" s="684"/>
      <c r="E7" s="686"/>
      <c r="F7" s="688"/>
    </row>
    <row r="8" spans="1:6" x14ac:dyDescent="0.2">
      <c r="A8" s="326">
        <v>801</v>
      </c>
      <c r="B8" s="325"/>
      <c r="C8" s="325"/>
      <c r="D8" s="327" t="s">
        <v>77</v>
      </c>
      <c r="E8" s="338">
        <f>E9+E12</f>
        <v>726570</v>
      </c>
      <c r="F8" s="339">
        <f>F9+F12</f>
        <v>726570</v>
      </c>
    </row>
    <row r="9" spans="1:6" ht="25.5" x14ac:dyDescent="0.2">
      <c r="A9" s="324"/>
      <c r="B9" s="328">
        <v>80103</v>
      </c>
      <c r="C9" s="329"/>
      <c r="D9" s="331" t="s">
        <v>257</v>
      </c>
      <c r="E9" s="340">
        <f>E10</f>
        <v>243432</v>
      </c>
      <c r="F9" s="341">
        <f>F11</f>
        <v>243432</v>
      </c>
    </row>
    <row r="10" spans="1:6" ht="36" x14ac:dyDescent="0.2">
      <c r="A10" s="324"/>
      <c r="B10" s="330"/>
      <c r="C10" s="337">
        <v>2030</v>
      </c>
      <c r="D10" s="55" t="s">
        <v>211</v>
      </c>
      <c r="E10" s="342">
        <v>243432</v>
      </c>
      <c r="F10" s="343"/>
    </row>
    <row r="11" spans="1:6" x14ac:dyDescent="0.2">
      <c r="A11" s="324"/>
      <c r="B11" s="334"/>
      <c r="C11" s="335">
        <v>4010</v>
      </c>
      <c r="D11" s="55" t="s">
        <v>33</v>
      </c>
      <c r="E11" s="344"/>
      <c r="F11" s="345">
        <v>243432</v>
      </c>
    </row>
    <row r="12" spans="1:6" x14ac:dyDescent="0.2">
      <c r="A12" s="324"/>
      <c r="B12" s="332">
        <v>80104</v>
      </c>
      <c r="C12" s="333"/>
      <c r="D12" s="336" t="s">
        <v>82</v>
      </c>
      <c r="E12" s="346">
        <f>E13</f>
        <v>483138</v>
      </c>
      <c r="F12" s="347">
        <f>F14</f>
        <v>483138</v>
      </c>
    </row>
    <row r="13" spans="1:6" ht="36" x14ac:dyDescent="0.2">
      <c r="A13" s="324"/>
      <c r="B13" s="330"/>
      <c r="C13" s="337">
        <v>2030</v>
      </c>
      <c r="D13" s="55" t="s">
        <v>211</v>
      </c>
      <c r="E13" s="342">
        <v>483138</v>
      </c>
      <c r="F13" s="343"/>
    </row>
    <row r="14" spans="1:6" x14ac:dyDescent="0.2">
      <c r="A14" s="324"/>
      <c r="B14" s="330"/>
      <c r="C14" s="335">
        <v>4010</v>
      </c>
      <c r="D14" s="55" t="s">
        <v>33</v>
      </c>
      <c r="E14" s="342"/>
      <c r="F14" s="343">
        <v>483138</v>
      </c>
    </row>
    <row r="15" spans="1:6" ht="21.75" customHeight="1" x14ac:dyDescent="0.2">
      <c r="A15" s="195">
        <v>852</v>
      </c>
      <c r="B15" s="196"/>
      <c r="C15" s="197"/>
      <c r="D15" s="198" t="s">
        <v>37</v>
      </c>
      <c r="E15" s="199">
        <f>E16+E19+E22+E25</f>
        <v>386794</v>
      </c>
      <c r="F15" s="200">
        <f>F16+F19+F22+F25</f>
        <v>386794</v>
      </c>
    </row>
    <row r="16" spans="1:6" ht="89.25" x14ac:dyDescent="0.2">
      <c r="A16" s="52"/>
      <c r="B16" s="66">
        <v>85213</v>
      </c>
      <c r="C16" s="67"/>
      <c r="D16" s="68" t="s">
        <v>48</v>
      </c>
      <c r="E16" s="69">
        <f>E17</f>
        <v>16191</v>
      </c>
      <c r="F16" s="70">
        <f>F18</f>
        <v>16191</v>
      </c>
    </row>
    <row r="17" spans="1:6" ht="36" x14ac:dyDescent="0.2">
      <c r="A17" s="52"/>
      <c r="B17" s="53"/>
      <c r="C17" s="54">
        <v>2030</v>
      </c>
      <c r="D17" s="55" t="s">
        <v>211</v>
      </c>
      <c r="E17" s="56">
        <v>16191</v>
      </c>
      <c r="F17" s="57"/>
    </row>
    <row r="18" spans="1:6" ht="15.75" x14ac:dyDescent="0.2">
      <c r="A18" s="52"/>
      <c r="B18" s="71"/>
      <c r="C18" s="54">
        <v>4130</v>
      </c>
      <c r="D18" s="55" t="s">
        <v>49</v>
      </c>
      <c r="E18" s="56"/>
      <c r="F18" s="57">
        <v>16191</v>
      </c>
    </row>
    <row r="19" spans="1:6" ht="25.5" x14ac:dyDescent="0.2">
      <c r="A19" s="52"/>
      <c r="B19" s="66">
        <v>85214</v>
      </c>
      <c r="C19" s="67"/>
      <c r="D19" s="68" t="s">
        <v>52</v>
      </c>
      <c r="E19" s="69">
        <f>E20</f>
        <v>89522</v>
      </c>
      <c r="F19" s="70">
        <f>F21</f>
        <v>89522</v>
      </c>
    </row>
    <row r="20" spans="1:6" ht="36" x14ac:dyDescent="0.2">
      <c r="A20" s="52"/>
      <c r="B20" s="53"/>
      <c r="C20" s="54">
        <v>2030</v>
      </c>
      <c r="D20" s="55" t="s">
        <v>211</v>
      </c>
      <c r="E20" s="56">
        <v>89522</v>
      </c>
      <c r="F20" s="57"/>
    </row>
    <row r="21" spans="1:6" ht="15.75" x14ac:dyDescent="0.2">
      <c r="A21" s="52"/>
      <c r="B21" s="71"/>
      <c r="C21" s="54">
        <v>3110</v>
      </c>
      <c r="D21" s="55" t="s">
        <v>39</v>
      </c>
      <c r="E21" s="56"/>
      <c r="F21" s="57">
        <v>89522</v>
      </c>
    </row>
    <row r="22" spans="1:6" ht="15.75" x14ac:dyDescent="0.2">
      <c r="A22" s="52"/>
      <c r="B22" s="47">
        <v>85216</v>
      </c>
      <c r="C22" s="48"/>
      <c r="D22" s="49" t="s">
        <v>53</v>
      </c>
      <c r="E22" s="64">
        <f>SUM(E23:E23)</f>
        <v>151037</v>
      </c>
      <c r="F22" s="51">
        <f>SUM(F24)</f>
        <v>151037</v>
      </c>
    </row>
    <row r="23" spans="1:6" ht="36" x14ac:dyDescent="0.2">
      <c r="A23" s="52"/>
      <c r="B23" s="53"/>
      <c r="C23" s="54">
        <v>2030</v>
      </c>
      <c r="D23" s="55" t="s">
        <v>211</v>
      </c>
      <c r="E23" s="56">
        <v>151037</v>
      </c>
      <c r="F23" s="57"/>
    </row>
    <row r="24" spans="1:6" ht="15.75" x14ac:dyDescent="0.2">
      <c r="A24" s="52"/>
      <c r="B24" s="58"/>
      <c r="C24" s="54">
        <v>3110</v>
      </c>
      <c r="D24" s="55" t="s">
        <v>39</v>
      </c>
      <c r="E24" s="56"/>
      <c r="F24" s="57">
        <v>151037</v>
      </c>
    </row>
    <row r="25" spans="1:6" ht="15.75" x14ac:dyDescent="0.2">
      <c r="A25" s="52"/>
      <c r="B25" s="66">
        <v>85219</v>
      </c>
      <c r="C25" s="48"/>
      <c r="D25" s="49" t="s">
        <v>54</v>
      </c>
      <c r="E25" s="64">
        <f>E26</f>
        <v>130044</v>
      </c>
      <c r="F25" s="51">
        <f>SUM(F27:F37)</f>
        <v>130044</v>
      </c>
    </row>
    <row r="26" spans="1:6" ht="36" x14ac:dyDescent="0.2">
      <c r="A26" s="52"/>
      <c r="B26" s="53"/>
      <c r="C26" s="54">
        <v>2030</v>
      </c>
      <c r="D26" s="55" t="s">
        <v>211</v>
      </c>
      <c r="E26" s="56">
        <v>130044</v>
      </c>
      <c r="F26" s="57"/>
    </row>
    <row r="27" spans="1:6" ht="24" x14ac:dyDescent="0.2">
      <c r="A27" s="52"/>
      <c r="B27" s="58"/>
      <c r="C27" s="54">
        <v>3020</v>
      </c>
      <c r="D27" s="55" t="s">
        <v>55</v>
      </c>
      <c r="E27" s="59"/>
      <c r="F27" s="57">
        <v>900</v>
      </c>
    </row>
    <row r="28" spans="1:6" ht="15.75" x14ac:dyDescent="0.2">
      <c r="A28" s="52"/>
      <c r="B28" s="58"/>
      <c r="C28" s="54">
        <v>4010</v>
      </c>
      <c r="D28" s="55" t="s">
        <v>33</v>
      </c>
      <c r="E28" s="60"/>
      <c r="F28" s="57">
        <v>62473</v>
      </c>
    </row>
    <row r="29" spans="1:6" ht="15.75" x14ac:dyDescent="0.2">
      <c r="A29" s="65"/>
      <c r="B29" s="58"/>
      <c r="C29" s="54">
        <v>4040</v>
      </c>
      <c r="D29" s="55" t="s">
        <v>40</v>
      </c>
      <c r="E29" s="60"/>
      <c r="F29" s="57">
        <v>16075</v>
      </c>
    </row>
    <row r="30" spans="1:6" ht="15.75" x14ac:dyDescent="0.2">
      <c r="A30" s="65"/>
      <c r="B30" s="58"/>
      <c r="C30" s="54">
        <v>4110</v>
      </c>
      <c r="D30" s="55" t="s">
        <v>34</v>
      </c>
      <c r="E30" s="60"/>
      <c r="F30" s="57">
        <v>13526</v>
      </c>
    </row>
    <row r="31" spans="1:6" ht="15.75" x14ac:dyDescent="0.2">
      <c r="A31" s="52"/>
      <c r="B31" s="58"/>
      <c r="C31" s="309">
        <v>4120</v>
      </c>
      <c r="D31" s="310" t="s">
        <v>35</v>
      </c>
      <c r="E31" s="60"/>
      <c r="F31" s="311">
        <v>1925</v>
      </c>
    </row>
    <row r="32" spans="1:6" ht="15.75" x14ac:dyDescent="0.2">
      <c r="A32" s="52"/>
      <c r="B32" s="58"/>
      <c r="C32" s="54">
        <v>4210</v>
      </c>
      <c r="D32" s="55" t="s">
        <v>41</v>
      </c>
      <c r="E32" s="60"/>
      <c r="F32" s="57">
        <v>400</v>
      </c>
    </row>
    <row r="33" spans="1:6" ht="15.75" x14ac:dyDescent="0.2">
      <c r="A33" s="52"/>
      <c r="B33" s="58"/>
      <c r="C33" s="54">
        <v>4260</v>
      </c>
      <c r="D33" s="55" t="s">
        <v>56</v>
      </c>
      <c r="E33" s="60"/>
      <c r="F33" s="57">
        <v>1000</v>
      </c>
    </row>
    <row r="34" spans="1:6" ht="15.75" x14ac:dyDescent="0.2">
      <c r="A34" s="52"/>
      <c r="B34" s="58"/>
      <c r="C34" s="54">
        <v>4300</v>
      </c>
      <c r="D34" s="55" t="s">
        <v>43</v>
      </c>
      <c r="E34" s="60"/>
      <c r="F34" s="57">
        <v>19385</v>
      </c>
    </row>
    <row r="35" spans="1:6" ht="24" x14ac:dyDescent="0.2">
      <c r="A35" s="52"/>
      <c r="B35" s="58"/>
      <c r="C35" s="54">
        <v>4400</v>
      </c>
      <c r="D35" s="55" t="s">
        <v>57</v>
      </c>
      <c r="E35" s="60"/>
      <c r="F35" s="57">
        <v>3500</v>
      </c>
    </row>
    <row r="36" spans="1:6" ht="24" x14ac:dyDescent="0.2">
      <c r="A36" s="52"/>
      <c r="B36" s="58"/>
      <c r="C36" s="54">
        <v>4440</v>
      </c>
      <c r="D36" s="55" t="s">
        <v>46</v>
      </c>
      <c r="E36" s="60"/>
      <c r="F36" s="57">
        <v>10360</v>
      </c>
    </row>
    <row r="37" spans="1:6" ht="24.75" thickBot="1" x14ac:dyDescent="0.25">
      <c r="A37" s="52"/>
      <c r="B37" s="58"/>
      <c r="C37" s="54">
        <v>4700</v>
      </c>
      <c r="D37" s="55" t="s">
        <v>47</v>
      </c>
      <c r="E37" s="56"/>
      <c r="F37" s="57">
        <v>500</v>
      </c>
    </row>
    <row r="38" spans="1:6" ht="16.5" thickBot="1" x14ac:dyDescent="0.25">
      <c r="A38" s="72"/>
      <c r="B38" s="73"/>
      <c r="C38" s="73"/>
      <c r="D38" s="74" t="s">
        <v>51</v>
      </c>
      <c r="E38" s="75">
        <f>E15+E8</f>
        <v>1113364</v>
      </c>
      <c r="F38" s="79">
        <f>F15+F8</f>
        <v>1113364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zoomScaleNormal="100" zoomScaleSheetLayoutView="75" workbookViewId="0">
      <selection activeCell="D2" sqref="D2:E2"/>
    </sheetView>
  </sheetViews>
  <sheetFormatPr defaultRowHeight="12.75" x14ac:dyDescent="0.2"/>
  <cols>
    <col min="1" max="1" width="4.28515625" style="81" customWidth="1"/>
    <col min="2" max="2" width="7.5703125" style="81" customWidth="1"/>
    <col min="3" max="3" width="5.85546875" style="81" customWidth="1"/>
    <col min="4" max="4" width="51.140625" style="81" customWidth="1"/>
    <col min="5" max="5" width="15" style="81" customWidth="1"/>
    <col min="6" max="16384" width="9.140625" style="81"/>
  </cols>
  <sheetData>
    <row r="1" spans="1:5" x14ac:dyDescent="0.2">
      <c r="A1" s="80"/>
      <c r="B1" s="80"/>
      <c r="C1" s="80"/>
      <c r="D1" s="719" t="s">
        <v>1018</v>
      </c>
      <c r="E1" s="720"/>
    </row>
    <row r="2" spans="1:5" x14ac:dyDescent="0.2">
      <c r="A2" s="80"/>
      <c r="B2" s="80"/>
      <c r="C2" s="80"/>
      <c r="D2" s="721" t="s">
        <v>58</v>
      </c>
      <c r="E2" s="722"/>
    </row>
    <row r="3" spans="1:5" ht="13.5" customHeight="1" x14ac:dyDescent="0.2">
      <c r="A3" s="80"/>
      <c r="B3" s="80"/>
      <c r="C3" s="80"/>
      <c r="D3" s="723" t="s">
        <v>382</v>
      </c>
      <c r="E3" s="724"/>
    </row>
    <row r="4" spans="1:5" ht="24" customHeight="1" x14ac:dyDescent="0.2">
      <c r="A4" s="80"/>
      <c r="B4" s="80"/>
      <c r="C4" s="80"/>
      <c r="D4" s="82"/>
    </row>
    <row r="5" spans="1:5" ht="15.75" x14ac:dyDescent="0.2">
      <c r="A5" s="725" t="s">
        <v>258</v>
      </c>
      <c r="B5" s="725"/>
      <c r="C5" s="725"/>
      <c r="D5" s="725"/>
      <c r="E5" s="725"/>
    </row>
    <row r="6" spans="1:5" ht="39.75" customHeight="1" x14ac:dyDescent="0.2">
      <c r="A6" s="725" t="s">
        <v>59</v>
      </c>
      <c r="B6" s="725"/>
      <c r="C6" s="725"/>
      <c r="D6" s="725"/>
      <c r="E6" s="725"/>
    </row>
    <row r="7" spans="1:5" ht="27" customHeight="1" x14ac:dyDescent="0.2">
      <c r="A7" s="443" t="s">
        <v>26</v>
      </c>
      <c r="B7" s="443" t="s">
        <v>14</v>
      </c>
      <c r="C7" s="444" t="s">
        <v>2</v>
      </c>
      <c r="D7" s="445" t="s">
        <v>60</v>
      </c>
      <c r="E7" s="446" t="s">
        <v>61</v>
      </c>
    </row>
    <row r="8" spans="1:5" s="83" customFormat="1" ht="32.25" customHeight="1" thickBot="1" x14ac:dyDescent="0.3">
      <c r="A8" s="390" t="s">
        <v>62</v>
      </c>
      <c r="B8" s="715" t="s">
        <v>63</v>
      </c>
      <c r="C8" s="715"/>
      <c r="D8" s="715"/>
      <c r="E8" s="391">
        <f>E9+E17+E35</f>
        <v>3413657.82</v>
      </c>
    </row>
    <row r="9" spans="1:5" ht="24" customHeight="1" x14ac:dyDescent="0.2">
      <c r="A9" s="437" t="s">
        <v>64</v>
      </c>
      <c r="B9" s="726" t="s">
        <v>65</v>
      </c>
      <c r="C9" s="726"/>
      <c r="D9" s="726"/>
      <c r="E9" s="420">
        <f>SUM(E10)</f>
        <v>1282750</v>
      </c>
    </row>
    <row r="10" spans="1:5" s="84" customFormat="1" ht="12" x14ac:dyDescent="0.25">
      <c r="A10" s="540">
        <v>921</v>
      </c>
      <c r="B10" s="541"/>
      <c r="C10" s="542"/>
      <c r="D10" s="543" t="s">
        <v>66</v>
      </c>
      <c r="E10" s="544">
        <f>E11+E13+E15</f>
        <v>1282750</v>
      </c>
    </row>
    <row r="11" spans="1:5" s="84" customFormat="1" ht="12" x14ac:dyDescent="0.25">
      <c r="A11" s="702"/>
      <c r="B11" s="167">
        <v>92109</v>
      </c>
      <c r="C11" s="168"/>
      <c r="D11" s="169" t="s">
        <v>67</v>
      </c>
      <c r="E11" s="421">
        <f>E12</f>
        <v>616200</v>
      </c>
    </row>
    <row r="12" spans="1:5" s="84" customFormat="1" ht="24" x14ac:dyDescent="0.25">
      <c r="A12" s="703"/>
      <c r="B12" s="85"/>
      <c r="C12" s="86">
        <v>2480</v>
      </c>
      <c r="D12" s="87" t="s">
        <v>68</v>
      </c>
      <c r="E12" s="422">
        <v>616200</v>
      </c>
    </row>
    <row r="13" spans="1:5" s="84" customFormat="1" ht="15" customHeight="1" x14ac:dyDescent="0.25">
      <c r="A13" s="703"/>
      <c r="B13" s="167">
        <v>92116</v>
      </c>
      <c r="C13" s="168"/>
      <c r="D13" s="169" t="s">
        <v>69</v>
      </c>
      <c r="E13" s="421">
        <f>E14</f>
        <v>302450</v>
      </c>
    </row>
    <row r="14" spans="1:5" s="84" customFormat="1" ht="24" x14ac:dyDescent="0.25">
      <c r="A14" s="703"/>
      <c r="B14" s="85"/>
      <c r="C14" s="86">
        <v>2480</v>
      </c>
      <c r="D14" s="87" t="s">
        <v>68</v>
      </c>
      <c r="E14" s="422">
        <v>302450</v>
      </c>
    </row>
    <row r="15" spans="1:5" s="84" customFormat="1" ht="15" customHeight="1" x14ac:dyDescent="0.25">
      <c r="A15" s="703"/>
      <c r="B15" s="167">
        <v>92118</v>
      </c>
      <c r="C15" s="176"/>
      <c r="D15" s="177" t="s">
        <v>70</v>
      </c>
      <c r="E15" s="423">
        <f>E16</f>
        <v>364100</v>
      </c>
    </row>
    <row r="16" spans="1:5" s="84" customFormat="1" ht="24.75" thickBot="1" x14ac:dyDescent="0.3">
      <c r="A16" s="704"/>
      <c r="B16" s="88"/>
      <c r="C16" s="89">
        <v>2480</v>
      </c>
      <c r="D16" s="90" t="s">
        <v>68</v>
      </c>
      <c r="E16" s="424">
        <v>364100</v>
      </c>
    </row>
    <row r="17" spans="1:5" ht="21" customHeight="1" x14ac:dyDescent="0.2">
      <c r="A17" s="438" t="s">
        <v>6</v>
      </c>
      <c r="B17" s="727" t="s">
        <v>71</v>
      </c>
      <c r="C17" s="727"/>
      <c r="D17" s="727"/>
      <c r="E17" s="425">
        <f>E30+E21+E19</f>
        <v>1703564</v>
      </c>
    </row>
    <row r="18" spans="1:5" ht="21" customHeight="1" x14ac:dyDescent="0.2">
      <c r="A18" s="394">
        <v>600</v>
      </c>
      <c r="B18" s="207"/>
      <c r="C18" s="207"/>
      <c r="D18" s="181" t="s">
        <v>216</v>
      </c>
      <c r="E18" s="580">
        <f>E19</f>
        <v>220000</v>
      </c>
    </row>
    <row r="19" spans="1:5" ht="21" customHeight="1" x14ac:dyDescent="0.2">
      <c r="A19" s="700"/>
      <c r="B19" s="179">
        <v>60004</v>
      </c>
      <c r="C19" s="179"/>
      <c r="D19" s="179" t="s">
        <v>217</v>
      </c>
      <c r="E19" s="426">
        <f>E20</f>
        <v>220000</v>
      </c>
    </row>
    <row r="20" spans="1:5" ht="36" x14ac:dyDescent="0.2">
      <c r="A20" s="701"/>
      <c r="B20" s="178"/>
      <c r="C20" s="183">
        <v>2310</v>
      </c>
      <c r="D20" s="94" t="s">
        <v>76</v>
      </c>
      <c r="E20" s="427">
        <v>220000</v>
      </c>
    </row>
    <row r="21" spans="1:5" ht="17.25" customHeight="1" x14ac:dyDescent="0.2">
      <c r="A21" s="394">
        <v>801</v>
      </c>
      <c r="B21" s="181"/>
      <c r="C21" s="181"/>
      <c r="D21" s="182" t="s">
        <v>77</v>
      </c>
      <c r="E21" s="428">
        <f>E26+E28+E22+E24</f>
        <v>1341964</v>
      </c>
    </row>
    <row r="22" spans="1:5" ht="17.25" customHeight="1" x14ac:dyDescent="0.2">
      <c r="A22" s="697"/>
      <c r="B22" s="533">
        <v>80101</v>
      </c>
      <c r="C22" s="534"/>
      <c r="D22" s="535" t="s">
        <v>351</v>
      </c>
      <c r="E22" s="536">
        <f>E23</f>
        <v>2800</v>
      </c>
    </row>
    <row r="23" spans="1:5" ht="39.75" customHeight="1" x14ac:dyDescent="0.2">
      <c r="A23" s="698"/>
      <c r="B23" s="530"/>
      <c r="C23" s="532">
        <v>2310</v>
      </c>
      <c r="D23" s="94" t="s">
        <v>76</v>
      </c>
      <c r="E23" s="531">
        <v>2800</v>
      </c>
    </row>
    <row r="24" spans="1:5" ht="17.25" customHeight="1" x14ac:dyDescent="0.2">
      <c r="A24" s="698"/>
      <c r="B24" s="533">
        <v>80103</v>
      </c>
      <c r="C24" s="533"/>
      <c r="D24" s="535" t="s">
        <v>352</v>
      </c>
      <c r="E24" s="536">
        <f>E25</f>
        <v>3600</v>
      </c>
    </row>
    <row r="25" spans="1:5" ht="39" customHeight="1" x14ac:dyDescent="0.2">
      <c r="A25" s="698"/>
      <c r="B25" s="530"/>
      <c r="C25" s="532">
        <v>2310</v>
      </c>
      <c r="D25" s="94" t="s">
        <v>76</v>
      </c>
      <c r="E25" s="531">
        <v>3600</v>
      </c>
    </row>
    <row r="26" spans="1:5" ht="21" customHeight="1" x14ac:dyDescent="0.2">
      <c r="A26" s="698"/>
      <c r="B26" s="179">
        <v>80104</v>
      </c>
      <c r="C26" s="179"/>
      <c r="D26" s="180" t="s">
        <v>82</v>
      </c>
      <c r="E26" s="411">
        <f>E27</f>
        <v>82000</v>
      </c>
    </row>
    <row r="27" spans="1:5" ht="36" x14ac:dyDescent="0.2">
      <c r="A27" s="698"/>
      <c r="B27" s="178"/>
      <c r="C27" s="183">
        <v>2310</v>
      </c>
      <c r="D27" s="94" t="s">
        <v>76</v>
      </c>
      <c r="E27" s="427">
        <v>82000</v>
      </c>
    </row>
    <row r="28" spans="1:5" s="84" customFormat="1" ht="15" customHeight="1" x14ac:dyDescent="0.25">
      <c r="A28" s="698"/>
      <c r="B28" s="167">
        <v>80110</v>
      </c>
      <c r="C28" s="168"/>
      <c r="D28" s="169" t="s">
        <v>78</v>
      </c>
      <c r="E28" s="421">
        <f>E29</f>
        <v>1253564</v>
      </c>
    </row>
    <row r="29" spans="1:5" s="84" customFormat="1" ht="36" x14ac:dyDescent="0.25">
      <c r="A29" s="699"/>
      <c r="B29" s="92"/>
      <c r="C29" s="93">
        <v>2320</v>
      </c>
      <c r="D29" s="94" t="s">
        <v>79</v>
      </c>
      <c r="E29" s="429">
        <v>1253564</v>
      </c>
    </row>
    <row r="30" spans="1:5" s="84" customFormat="1" ht="12" x14ac:dyDescent="0.25">
      <c r="A30" s="545">
        <v>900</v>
      </c>
      <c r="B30" s="546"/>
      <c r="C30" s="547"/>
      <c r="D30" s="543" t="s">
        <v>72</v>
      </c>
      <c r="E30" s="544">
        <f>E31+E33</f>
        <v>141600</v>
      </c>
    </row>
    <row r="31" spans="1:5" s="84" customFormat="1" ht="12" x14ac:dyDescent="0.25">
      <c r="A31" s="694"/>
      <c r="B31" s="175">
        <v>90002</v>
      </c>
      <c r="C31" s="174"/>
      <c r="D31" s="169" t="s">
        <v>73</v>
      </c>
      <c r="E31" s="423">
        <f>E32</f>
        <v>30000</v>
      </c>
    </row>
    <row r="32" spans="1:5" s="84" customFormat="1" ht="36" x14ac:dyDescent="0.25">
      <c r="A32" s="695"/>
      <c r="B32" s="91"/>
      <c r="C32" s="86">
        <v>2320</v>
      </c>
      <c r="D32" s="87" t="s">
        <v>74</v>
      </c>
      <c r="E32" s="422">
        <v>30000</v>
      </c>
    </row>
    <row r="33" spans="1:5" s="84" customFormat="1" ht="12" x14ac:dyDescent="0.25">
      <c r="A33" s="695"/>
      <c r="B33" s="569">
        <v>90013</v>
      </c>
      <c r="C33" s="570"/>
      <c r="D33" s="571" t="s">
        <v>75</v>
      </c>
      <c r="E33" s="572">
        <f>E34</f>
        <v>111600</v>
      </c>
    </row>
    <row r="34" spans="1:5" s="84" customFormat="1" ht="36" x14ac:dyDescent="0.25">
      <c r="A34" s="696"/>
      <c r="B34" s="439"/>
      <c r="C34" s="566">
        <v>2310</v>
      </c>
      <c r="D34" s="567" t="s">
        <v>76</v>
      </c>
      <c r="E34" s="568">
        <v>111600</v>
      </c>
    </row>
    <row r="35" spans="1:5" s="84" customFormat="1" ht="19.5" customHeight="1" x14ac:dyDescent="0.25">
      <c r="A35" s="440" t="s">
        <v>7</v>
      </c>
      <c r="B35" s="731" t="s">
        <v>212</v>
      </c>
      <c r="C35" s="731"/>
      <c r="D35" s="732"/>
      <c r="E35" s="430">
        <f>E36</f>
        <v>427343.82</v>
      </c>
    </row>
    <row r="36" spans="1:5" s="84" customFormat="1" ht="12" x14ac:dyDescent="0.25">
      <c r="A36" s="581">
        <v>700</v>
      </c>
      <c r="B36" s="582"/>
      <c r="C36" s="583"/>
      <c r="D36" s="584" t="s">
        <v>213</v>
      </c>
      <c r="E36" s="585">
        <f>E37</f>
        <v>427343.82</v>
      </c>
    </row>
    <row r="37" spans="1:5" s="84" customFormat="1" ht="12" x14ac:dyDescent="0.25">
      <c r="A37" s="692"/>
      <c r="B37" s="206">
        <v>70001</v>
      </c>
      <c r="C37" s="204"/>
      <c r="D37" s="205" t="s">
        <v>215</v>
      </c>
      <c r="E37" s="431">
        <f>E38</f>
        <v>427343.82</v>
      </c>
    </row>
    <row r="38" spans="1:5" s="84" customFormat="1" ht="24" x14ac:dyDescent="0.25">
      <c r="A38" s="693"/>
      <c r="B38" s="202"/>
      <c r="C38" s="203">
        <v>2650</v>
      </c>
      <c r="D38" s="126" t="s">
        <v>214</v>
      </c>
      <c r="E38" s="432">
        <v>427343.82</v>
      </c>
    </row>
    <row r="39" spans="1:5" s="83" customFormat="1" ht="32.25" customHeight="1" thickBot="1" x14ac:dyDescent="0.3">
      <c r="A39" s="390" t="s">
        <v>80</v>
      </c>
      <c r="B39" s="728" t="s">
        <v>81</v>
      </c>
      <c r="C39" s="728"/>
      <c r="D39" s="728"/>
      <c r="E39" s="391">
        <f>E40+E46</f>
        <v>2415096</v>
      </c>
    </row>
    <row r="40" spans="1:5" ht="20.25" customHeight="1" x14ac:dyDescent="0.2">
      <c r="A40" s="441" t="s">
        <v>4</v>
      </c>
      <c r="B40" s="729" t="s">
        <v>65</v>
      </c>
      <c r="C40" s="729"/>
      <c r="D40" s="729"/>
      <c r="E40" s="433">
        <f>E41</f>
        <v>1998096</v>
      </c>
    </row>
    <row r="41" spans="1:5" s="84" customFormat="1" ht="12" x14ac:dyDescent="0.25">
      <c r="A41" s="540">
        <v>801</v>
      </c>
      <c r="B41" s="541"/>
      <c r="C41" s="542"/>
      <c r="D41" s="543" t="s">
        <v>77</v>
      </c>
      <c r="E41" s="548">
        <f>E42+E44</f>
        <v>1998096</v>
      </c>
    </row>
    <row r="42" spans="1:5" s="84" customFormat="1" ht="12" x14ac:dyDescent="0.25">
      <c r="A42" s="702"/>
      <c r="B42" s="167">
        <v>80104</v>
      </c>
      <c r="C42" s="168"/>
      <c r="D42" s="169" t="s">
        <v>82</v>
      </c>
      <c r="E42" s="421">
        <f>E43</f>
        <v>1355096</v>
      </c>
    </row>
    <row r="43" spans="1:5" s="84" customFormat="1" ht="24" x14ac:dyDescent="0.25">
      <c r="A43" s="703"/>
      <c r="B43" s="91"/>
      <c r="C43" s="86">
        <v>2540</v>
      </c>
      <c r="D43" s="87" t="s">
        <v>83</v>
      </c>
      <c r="E43" s="422">
        <v>1355096</v>
      </c>
    </row>
    <row r="44" spans="1:5" s="84" customFormat="1" ht="12" x14ac:dyDescent="0.25">
      <c r="A44" s="703"/>
      <c r="B44" s="167">
        <v>80110</v>
      </c>
      <c r="C44" s="168"/>
      <c r="D44" s="169" t="s">
        <v>78</v>
      </c>
      <c r="E44" s="421">
        <f>E45</f>
        <v>643000</v>
      </c>
    </row>
    <row r="45" spans="1:5" s="84" customFormat="1" ht="24" x14ac:dyDescent="0.25">
      <c r="A45" s="711"/>
      <c r="B45" s="91"/>
      <c r="C45" s="86">
        <v>2540</v>
      </c>
      <c r="D45" s="87" t="s">
        <v>83</v>
      </c>
      <c r="E45" s="422">
        <v>643000</v>
      </c>
    </row>
    <row r="46" spans="1:5" ht="23.25" customHeight="1" x14ac:dyDescent="0.2">
      <c r="A46" s="442" t="s">
        <v>6</v>
      </c>
      <c r="B46" s="730" t="s">
        <v>84</v>
      </c>
      <c r="C46" s="730"/>
      <c r="D46" s="730"/>
      <c r="E46" s="409">
        <f>E53+E59+E47+E50+E56</f>
        <v>417000</v>
      </c>
    </row>
    <row r="47" spans="1:5" s="84" customFormat="1" ht="12" x14ac:dyDescent="0.25">
      <c r="A47" s="549" t="s">
        <v>85</v>
      </c>
      <c r="B47" s="541"/>
      <c r="C47" s="542"/>
      <c r="D47" s="543" t="s">
        <v>86</v>
      </c>
      <c r="E47" s="544">
        <f>E48</f>
        <v>22000</v>
      </c>
    </row>
    <row r="48" spans="1:5" s="84" customFormat="1" ht="12" x14ac:dyDescent="0.25">
      <c r="A48" s="702"/>
      <c r="B48" s="170" t="s">
        <v>87</v>
      </c>
      <c r="C48" s="168"/>
      <c r="D48" s="169" t="s">
        <v>88</v>
      </c>
      <c r="E48" s="421">
        <f>E49</f>
        <v>22000</v>
      </c>
    </row>
    <row r="49" spans="1:5" s="84" customFormat="1" ht="36" x14ac:dyDescent="0.25">
      <c r="A49" s="710"/>
      <c r="B49" s="95"/>
      <c r="C49" s="96">
        <v>2830</v>
      </c>
      <c r="D49" s="97" t="s">
        <v>243</v>
      </c>
      <c r="E49" s="429">
        <v>22000</v>
      </c>
    </row>
    <row r="50" spans="1:5" customFormat="1" ht="15" x14ac:dyDescent="0.25">
      <c r="A50" s="550">
        <v>754</v>
      </c>
      <c r="B50" s="181"/>
      <c r="C50" s="181"/>
      <c r="D50" s="395" t="s">
        <v>122</v>
      </c>
      <c r="E50" s="551">
        <f>E51</f>
        <v>30000</v>
      </c>
    </row>
    <row r="51" spans="1:5" customFormat="1" ht="15" x14ac:dyDescent="0.25">
      <c r="A51" s="707"/>
      <c r="B51" s="179">
        <v>75412</v>
      </c>
      <c r="C51" s="179"/>
      <c r="D51" s="410" t="s">
        <v>142</v>
      </c>
      <c r="E51" s="411">
        <f>E52</f>
        <v>30000</v>
      </c>
    </row>
    <row r="52" spans="1:5" customFormat="1" ht="36" x14ac:dyDescent="0.25">
      <c r="A52" s="709"/>
      <c r="B52" s="412"/>
      <c r="C52" s="413">
        <v>2820</v>
      </c>
      <c r="D52" s="414" t="s">
        <v>355</v>
      </c>
      <c r="E52" s="415">
        <v>30000</v>
      </c>
    </row>
    <row r="53" spans="1:5" s="84" customFormat="1" ht="12" x14ac:dyDescent="0.25">
      <c r="A53" s="540">
        <v>851</v>
      </c>
      <c r="B53" s="541"/>
      <c r="C53" s="542"/>
      <c r="D53" s="543" t="s">
        <v>89</v>
      </c>
      <c r="E53" s="544">
        <f>E54</f>
        <v>38000</v>
      </c>
    </row>
    <row r="54" spans="1:5" s="84" customFormat="1" ht="12" x14ac:dyDescent="0.25">
      <c r="A54" s="405"/>
      <c r="B54" s="167">
        <v>85154</v>
      </c>
      <c r="C54" s="168"/>
      <c r="D54" s="169" t="s">
        <v>90</v>
      </c>
      <c r="E54" s="421">
        <f>SUM(E55:E55)</f>
        <v>38000</v>
      </c>
    </row>
    <row r="55" spans="1:5" s="84" customFormat="1" ht="48" x14ac:dyDescent="0.25">
      <c r="A55" s="95"/>
      <c r="B55" s="95"/>
      <c r="C55" s="96">
        <v>2360</v>
      </c>
      <c r="D55" s="97" t="s">
        <v>91</v>
      </c>
      <c r="E55" s="434">
        <v>38000</v>
      </c>
    </row>
    <row r="56" spans="1:5" s="84" customFormat="1" ht="12" x14ac:dyDescent="0.25">
      <c r="A56" s="559">
        <v>900</v>
      </c>
      <c r="B56" s="559"/>
      <c r="C56" s="556"/>
      <c r="D56" s="557" t="s">
        <v>66</v>
      </c>
      <c r="E56" s="558">
        <f>E57</f>
        <v>50000</v>
      </c>
    </row>
    <row r="57" spans="1:5" s="84" customFormat="1" ht="12" x14ac:dyDescent="0.25">
      <c r="A57" s="95"/>
      <c r="B57" s="574">
        <v>92120</v>
      </c>
      <c r="C57" s="560"/>
      <c r="D57" s="561" t="s">
        <v>356</v>
      </c>
      <c r="E57" s="562">
        <f>E58</f>
        <v>50000</v>
      </c>
    </row>
    <row r="58" spans="1:5" s="84" customFormat="1" ht="48" x14ac:dyDescent="0.25">
      <c r="A58" s="95"/>
      <c r="B58" s="95"/>
      <c r="C58" s="537">
        <v>2720</v>
      </c>
      <c r="D58" s="538" t="s">
        <v>357</v>
      </c>
      <c r="E58" s="539">
        <v>50000</v>
      </c>
    </row>
    <row r="59" spans="1:5" s="84" customFormat="1" ht="12" x14ac:dyDescent="0.25">
      <c r="A59" s="540">
        <v>926</v>
      </c>
      <c r="B59" s="552"/>
      <c r="C59" s="553"/>
      <c r="D59" s="554" t="s">
        <v>92</v>
      </c>
      <c r="E59" s="555">
        <f>E60</f>
        <v>277000</v>
      </c>
    </row>
    <row r="60" spans="1:5" s="84" customFormat="1" ht="12" x14ac:dyDescent="0.25">
      <c r="A60" s="95"/>
      <c r="B60" s="171">
        <v>92695</v>
      </c>
      <c r="C60" s="172"/>
      <c r="D60" s="173" t="s">
        <v>93</v>
      </c>
      <c r="E60" s="435">
        <f>E61</f>
        <v>277000</v>
      </c>
    </row>
    <row r="61" spans="1:5" s="84" customFormat="1" ht="48.75" thickBot="1" x14ac:dyDescent="0.3">
      <c r="A61" s="208"/>
      <c r="B61" s="208"/>
      <c r="C61" s="86">
        <v>2360</v>
      </c>
      <c r="D61" s="87" t="s">
        <v>91</v>
      </c>
      <c r="E61" s="422">
        <v>277000</v>
      </c>
    </row>
    <row r="62" spans="1:5" ht="18" customHeight="1" thickBot="1" x14ac:dyDescent="0.25">
      <c r="A62" s="712" t="s">
        <v>107</v>
      </c>
      <c r="B62" s="713"/>
      <c r="C62" s="713"/>
      <c r="D62" s="714"/>
      <c r="E62" s="436">
        <f>E39+E8</f>
        <v>5828753.8200000003</v>
      </c>
    </row>
    <row r="63" spans="1:5" ht="18" customHeight="1" x14ac:dyDescent="0.2">
      <c r="A63" s="563"/>
      <c r="B63" s="563"/>
      <c r="C63" s="564"/>
      <c r="D63" s="565"/>
      <c r="E63" s="98"/>
    </row>
    <row r="64" spans="1:5" customFormat="1" ht="30.75" customHeight="1" x14ac:dyDescent="0.25">
      <c r="A64" s="573" t="s">
        <v>361</v>
      </c>
      <c r="B64" s="81"/>
      <c r="C64" s="81"/>
      <c r="D64" s="81"/>
      <c r="E64" s="81"/>
    </row>
    <row r="65" spans="1:5" customFormat="1" ht="57.75" customHeight="1" x14ac:dyDescent="0.25">
      <c r="A65" s="443" t="s">
        <v>26</v>
      </c>
      <c r="B65" s="443" t="s">
        <v>14</v>
      </c>
      <c r="C65" s="444" t="s">
        <v>2</v>
      </c>
      <c r="D65" s="445" t="s">
        <v>60</v>
      </c>
      <c r="E65" s="447" t="s">
        <v>364</v>
      </c>
    </row>
    <row r="66" spans="1:5" s="83" customFormat="1" ht="25.5" customHeight="1" thickBot="1" x14ac:dyDescent="0.3">
      <c r="A66" s="390" t="s">
        <v>62</v>
      </c>
      <c r="B66" s="715" t="s">
        <v>63</v>
      </c>
      <c r="C66" s="715"/>
      <c r="D66" s="715"/>
      <c r="E66" s="391">
        <f>E67</f>
        <v>200000</v>
      </c>
    </row>
    <row r="67" spans="1:5" customFormat="1" ht="21" customHeight="1" x14ac:dyDescent="0.25">
      <c r="A67" s="392" t="s">
        <v>4</v>
      </c>
      <c r="B67" s="716" t="s">
        <v>71</v>
      </c>
      <c r="C67" s="716"/>
      <c r="D67" s="716"/>
      <c r="E67" s="393">
        <f>E68</f>
        <v>200000</v>
      </c>
    </row>
    <row r="68" spans="1:5" customFormat="1" ht="15" x14ac:dyDescent="0.25">
      <c r="A68" s="394">
        <v>600</v>
      </c>
      <c r="B68" s="207"/>
      <c r="C68" s="207"/>
      <c r="D68" s="395" t="s">
        <v>216</v>
      </c>
      <c r="E68" s="396">
        <f>E69</f>
        <v>200000</v>
      </c>
    </row>
    <row r="69" spans="1:5" customFormat="1" ht="15" x14ac:dyDescent="0.25">
      <c r="A69" s="705"/>
      <c r="B69" s="397">
        <v>60013</v>
      </c>
      <c r="C69" s="398"/>
      <c r="D69" s="399" t="s">
        <v>353</v>
      </c>
      <c r="E69" s="400">
        <f>E70</f>
        <v>200000</v>
      </c>
    </row>
    <row r="70" spans="1:5" customFormat="1" ht="36.75" thickBot="1" x14ac:dyDescent="0.3">
      <c r="A70" s="706"/>
      <c r="B70" s="401"/>
      <c r="C70" s="402">
        <v>6300</v>
      </c>
      <c r="D70" s="403" t="s">
        <v>362</v>
      </c>
      <c r="E70" s="404">
        <v>200000</v>
      </c>
    </row>
    <row r="71" spans="1:5" s="83" customFormat="1" ht="32.25" customHeight="1" thickBot="1" x14ac:dyDescent="0.3">
      <c r="A71" s="406" t="s">
        <v>80</v>
      </c>
      <c r="B71" s="717" t="s">
        <v>81</v>
      </c>
      <c r="C71" s="717"/>
      <c r="D71" s="717"/>
      <c r="E71" s="407">
        <f>E73+E80</f>
        <v>284280</v>
      </c>
    </row>
    <row r="72" spans="1:5" customFormat="1" ht="23.25" customHeight="1" x14ac:dyDescent="0.25">
      <c r="A72" s="408" t="s">
        <v>4</v>
      </c>
      <c r="B72" s="718" t="s">
        <v>84</v>
      </c>
      <c r="C72" s="718"/>
      <c r="D72" s="718"/>
      <c r="E72" s="409">
        <f>E73</f>
        <v>284280</v>
      </c>
    </row>
    <row r="73" spans="1:5" customFormat="1" ht="15" x14ac:dyDescent="0.25">
      <c r="A73" s="550">
        <v>754</v>
      </c>
      <c r="B73" s="181"/>
      <c r="C73" s="181"/>
      <c r="D73" s="395" t="s">
        <v>122</v>
      </c>
      <c r="E73" s="551">
        <f>E74</f>
        <v>284280</v>
      </c>
    </row>
    <row r="74" spans="1:5" customFormat="1" ht="15" x14ac:dyDescent="0.25">
      <c r="A74" s="707"/>
      <c r="B74" s="179">
        <v>75412</v>
      </c>
      <c r="C74" s="179"/>
      <c r="D74" s="410" t="s">
        <v>142</v>
      </c>
      <c r="E74" s="411">
        <f>E75+E76</f>
        <v>284280</v>
      </c>
    </row>
    <row r="75" spans="1:5" customFormat="1" ht="48.75" thickBot="1" x14ac:dyDescent="0.3">
      <c r="A75" s="708"/>
      <c r="B75" s="577"/>
      <c r="C75" s="578">
        <v>6230</v>
      </c>
      <c r="D75" s="579" t="s">
        <v>363</v>
      </c>
      <c r="E75" s="415">
        <v>284280</v>
      </c>
    </row>
    <row r="76" spans="1:5" customFormat="1" ht="48.75" hidden="1" thickBot="1" x14ac:dyDescent="0.3">
      <c r="A76" s="416"/>
      <c r="B76" s="417"/>
      <c r="C76" s="575">
        <v>6239</v>
      </c>
      <c r="D76" s="576" t="s">
        <v>363</v>
      </c>
      <c r="E76" s="419">
        <v>0</v>
      </c>
    </row>
    <row r="77" spans="1:5" customFormat="1" ht="30" customHeight="1" x14ac:dyDescent="0.25">
      <c r="A77" s="689" t="s">
        <v>107</v>
      </c>
      <c r="B77" s="690"/>
      <c r="C77" s="690"/>
      <c r="D77" s="691"/>
      <c r="E77" s="418">
        <f>E71+E66</f>
        <v>484280</v>
      </c>
    </row>
  </sheetData>
  <sheetProtection selectLockedCells="1" selectUnlockedCells="1"/>
  <mergeCells count="28">
    <mergeCell ref="B9:D9"/>
    <mergeCell ref="B17:D17"/>
    <mergeCell ref="B39:D39"/>
    <mergeCell ref="B40:D40"/>
    <mergeCell ref="B46:D46"/>
    <mergeCell ref="B35:D35"/>
    <mergeCell ref="B8:D8"/>
    <mergeCell ref="D1:E1"/>
    <mergeCell ref="D2:E2"/>
    <mergeCell ref="D3:E3"/>
    <mergeCell ref="A5:E5"/>
    <mergeCell ref="A6:E6"/>
    <mergeCell ref="A11:A16"/>
    <mergeCell ref="A69:A70"/>
    <mergeCell ref="A74:A75"/>
    <mergeCell ref="A51:A52"/>
    <mergeCell ref="A48:A49"/>
    <mergeCell ref="A42:A45"/>
    <mergeCell ref="A62:D62"/>
    <mergeCell ref="B66:D66"/>
    <mergeCell ref="B67:D67"/>
    <mergeCell ref="B71:D71"/>
    <mergeCell ref="B72:D72"/>
    <mergeCell ref="A77:D77"/>
    <mergeCell ref="A37:A38"/>
    <mergeCell ref="A31:A34"/>
    <mergeCell ref="A22:A29"/>
    <mergeCell ref="A19:A20"/>
  </mergeCells>
  <pageMargins left="1.3779527559055118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topLeftCell="A10" workbookViewId="0">
      <selection activeCell="H4" sqref="H4:I4"/>
    </sheetView>
  </sheetViews>
  <sheetFormatPr defaultRowHeight="12.75" x14ac:dyDescent="0.2"/>
  <cols>
    <col min="1" max="1" width="4.140625" style="99" customWidth="1"/>
    <col min="2" max="2" width="26.5703125" style="99" customWidth="1"/>
    <col min="3" max="3" width="4.28515625" style="99" customWidth="1"/>
    <col min="4" max="4" width="20.7109375" style="99" customWidth="1"/>
    <col min="5" max="5" width="8" style="99" customWidth="1"/>
    <col min="6" max="6" width="15.7109375" style="99" customWidth="1"/>
    <col min="7" max="7" width="17.140625" style="99" customWidth="1"/>
    <col min="8" max="8" width="18.140625" style="99" customWidth="1"/>
    <col min="9" max="9" width="23" style="99" customWidth="1"/>
    <col min="10" max="16384" width="9.140625" style="99"/>
  </cols>
  <sheetData>
    <row r="3" spans="1:9" x14ac:dyDescent="0.2">
      <c r="H3" s="735" t="s">
        <v>1019</v>
      </c>
      <c r="I3" s="735"/>
    </row>
    <row r="4" spans="1:9" x14ac:dyDescent="0.2">
      <c r="H4" s="735" t="s">
        <v>11</v>
      </c>
      <c r="I4" s="735"/>
    </row>
    <row r="5" spans="1:9" x14ac:dyDescent="0.2">
      <c r="H5" s="735" t="s">
        <v>380</v>
      </c>
      <c r="I5" s="735"/>
    </row>
    <row r="6" spans="1:9" x14ac:dyDescent="0.2">
      <c r="H6" s="100"/>
      <c r="I6" s="100"/>
    </row>
    <row r="9" spans="1:9" ht="15.75" x14ac:dyDescent="0.2">
      <c r="A9" s="736" t="s">
        <v>259</v>
      </c>
      <c r="B9" s="736"/>
      <c r="C9" s="736"/>
      <c r="D9" s="736"/>
      <c r="E9" s="736"/>
      <c r="F9" s="736"/>
      <c r="G9" s="736"/>
      <c r="H9" s="736"/>
      <c r="I9" s="736"/>
    </row>
    <row r="14" spans="1:9" s="101" customFormat="1" ht="13.5" customHeight="1" x14ac:dyDescent="0.25">
      <c r="A14" s="737" t="s">
        <v>1</v>
      </c>
      <c r="B14" s="734" t="s">
        <v>95</v>
      </c>
      <c r="C14" s="738"/>
      <c r="D14" s="739" t="s">
        <v>96</v>
      </c>
      <c r="E14" s="738"/>
      <c r="F14" s="739" t="s">
        <v>97</v>
      </c>
      <c r="G14" s="733" t="s">
        <v>23</v>
      </c>
      <c r="H14" s="733"/>
      <c r="I14" s="733"/>
    </row>
    <row r="15" spans="1:9" s="101" customFormat="1" ht="13.5" customHeight="1" x14ac:dyDescent="0.25">
      <c r="A15" s="737"/>
      <c r="B15" s="734"/>
      <c r="C15" s="738"/>
      <c r="D15" s="739"/>
      <c r="E15" s="738"/>
      <c r="F15" s="739"/>
      <c r="G15" s="734" t="s">
        <v>98</v>
      </c>
      <c r="H15" s="734"/>
      <c r="I15" s="734" t="s">
        <v>99</v>
      </c>
    </row>
    <row r="16" spans="1:9" s="101" customFormat="1" ht="45" x14ac:dyDescent="0.25">
      <c r="A16" s="737"/>
      <c r="B16" s="734"/>
      <c r="C16" s="738"/>
      <c r="D16" s="739"/>
      <c r="E16" s="738"/>
      <c r="F16" s="739"/>
      <c r="G16" s="102" t="s">
        <v>100</v>
      </c>
      <c r="H16" s="103" t="s">
        <v>101</v>
      </c>
      <c r="I16" s="734"/>
    </row>
    <row r="17" spans="1:9" s="101" customFormat="1" x14ac:dyDescent="0.25">
      <c r="A17" s="104">
        <v>1</v>
      </c>
      <c r="B17" s="104">
        <v>2</v>
      </c>
      <c r="C17" s="105"/>
      <c r="D17" s="106">
        <v>4</v>
      </c>
      <c r="E17" s="105"/>
      <c r="F17" s="106">
        <v>6</v>
      </c>
      <c r="G17" s="104">
        <v>7</v>
      </c>
      <c r="H17" s="104">
        <v>8</v>
      </c>
      <c r="I17" s="104">
        <v>9</v>
      </c>
    </row>
    <row r="18" spans="1:9" s="101" customFormat="1" ht="39" customHeight="1" x14ac:dyDescent="0.25">
      <c r="A18" s="248" t="s">
        <v>4</v>
      </c>
      <c r="B18" s="249" t="s">
        <v>102</v>
      </c>
      <c r="C18" s="250"/>
      <c r="D18" s="251">
        <f>1626000+427343.82</f>
        <v>2053343.82</v>
      </c>
      <c r="E18" s="252"/>
      <c r="F18" s="251">
        <f>1634000+427343.82</f>
        <v>2061343.82</v>
      </c>
      <c r="G18" s="253">
        <f>F18-I18</f>
        <v>2051343.82</v>
      </c>
      <c r="H18" s="253">
        <v>357300</v>
      </c>
      <c r="I18" s="254">
        <v>10000</v>
      </c>
    </row>
    <row r="19" spans="1:9" s="101" customFormat="1" ht="19.5" customHeight="1" x14ac:dyDescent="0.25">
      <c r="A19" s="261"/>
      <c r="B19" s="267" t="s">
        <v>23</v>
      </c>
      <c r="C19" s="262"/>
      <c r="D19" s="263"/>
      <c r="E19" s="264"/>
      <c r="F19" s="263"/>
      <c r="G19" s="265"/>
      <c r="H19" s="265"/>
      <c r="I19" s="266"/>
    </row>
    <row r="20" spans="1:9" s="101" customFormat="1" ht="39" customHeight="1" x14ac:dyDescent="0.25">
      <c r="A20" s="255"/>
      <c r="B20" s="268" t="s">
        <v>232</v>
      </c>
      <c r="C20" s="256"/>
      <c r="D20" s="269">
        <v>427343.82</v>
      </c>
      <c r="E20" s="258"/>
      <c r="F20" s="257"/>
      <c r="G20" s="259"/>
      <c r="H20" s="259"/>
      <c r="I20" s="260"/>
    </row>
    <row r="21" spans="1:9" s="101" customFormat="1" ht="24.75" customHeight="1" x14ac:dyDescent="0.25">
      <c r="A21" s="110"/>
      <c r="B21" s="111"/>
      <c r="C21" s="112"/>
      <c r="D21" s="107">
        <f>SUM(D18)</f>
        <v>2053343.82</v>
      </c>
      <c r="E21" s="108"/>
      <c r="F21" s="107">
        <f>F18</f>
        <v>2061343.82</v>
      </c>
      <c r="G21" s="109">
        <f>G18</f>
        <v>2051343.82</v>
      </c>
      <c r="H21" s="109">
        <f>H18</f>
        <v>357300</v>
      </c>
      <c r="I21" s="184">
        <f>I18</f>
        <v>10000</v>
      </c>
    </row>
    <row r="22" spans="1:9" x14ac:dyDescent="0.2">
      <c r="D22" s="113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D2" sqref="D2:E2"/>
    </sheetView>
  </sheetViews>
  <sheetFormatPr defaultRowHeight="12.75" x14ac:dyDescent="0.2"/>
  <cols>
    <col min="1" max="1" width="4.7109375" style="114" customWidth="1"/>
    <col min="2" max="2" width="7.5703125" style="114" customWidth="1"/>
    <col min="3" max="3" width="7.7109375" style="114" customWidth="1"/>
    <col min="4" max="4" width="46.85546875" style="114" customWidth="1"/>
    <col min="5" max="5" width="17.7109375" style="114" customWidth="1"/>
    <col min="6" max="16384" width="9.140625" style="114"/>
  </cols>
  <sheetData>
    <row r="1" spans="1:5" x14ac:dyDescent="0.2">
      <c r="D1" s="742" t="s">
        <v>1020</v>
      </c>
      <c r="E1" s="742"/>
    </row>
    <row r="2" spans="1:5" x14ac:dyDescent="0.2">
      <c r="D2" s="742" t="s">
        <v>192</v>
      </c>
      <c r="E2" s="742"/>
    </row>
    <row r="3" spans="1:5" ht="12" customHeight="1" x14ac:dyDescent="0.2">
      <c r="D3" s="744" t="s">
        <v>383</v>
      </c>
      <c r="E3" s="742"/>
    </row>
    <row r="4" spans="1:5" x14ac:dyDescent="0.2">
      <c r="D4" s="745"/>
      <c r="E4" s="745"/>
    </row>
    <row r="6" spans="1:5" ht="30.75" customHeight="1" x14ac:dyDescent="0.2">
      <c r="A6" s="746" t="s">
        <v>260</v>
      </c>
      <c r="B6" s="746"/>
      <c r="C6" s="746"/>
      <c r="D6" s="746"/>
      <c r="E6" s="746"/>
    </row>
    <row r="7" spans="1:5" ht="38.25" customHeight="1" x14ac:dyDescent="0.2">
      <c r="A7" s="747" t="s">
        <v>103</v>
      </c>
      <c r="B7" s="747"/>
      <c r="C7" s="747"/>
      <c r="D7" s="747"/>
      <c r="E7" s="448"/>
    </row>
    <row r="8" spans="1:5" ht="28.5" customHeight="1" x14ac:dyDescent="0.2">
      <c r="A8" s="454" t="s">
        <v>26</v>
      </c>
      <c r="B8" s="454" t="s">
        <v>14</v>
      </c>
      <c r="C8" s="454" t="s">
        <v>15</v>
      </c>
      <c r="D8" s="455" t="s">
        <v>60</v>
      </c>
      <c r="E8" s="456" t="s">
        <v>61</v>
      </c>
    </row>
    <row r="9" spans="1:5" ht="20.25" customHeight="1" x14ac:dyDescent="0.2">
      <c r="A9" s="449">
        <v>900</v>
      </c>
      <c r="B9" s="286"/>
      <c r="C9" s="279"/>
      <c r="D9" s="287" t="s">
        <v>72</v>
      </c>
      <c r="E9" s="450">
        <f>E10</f>
        <v>225000</v>
      </c>
    </row>
    <row r="10" spans="1:5" ht="24" x14ac:dyDescent="0.2">
      <c r="A10" s="451"/>
      <c r="B10" s="281">
        <v>90019</v>
      </c>
      <c r="C10" s="281"/>
      <c r="D10" s="283" t="s">
        <v>104</v>
      </c>
      <c r="E10" s="452">
        <f>E11</f>
        <v>225000</v>
      </c>
    </row>
    <row r="11" spans="1:5" ht="15.75" customHeight="1" x14ac:dyDescent="0.2">
      <c r="A11" s="457"/>
      <c r="B11" s="461"/>
      <c r="C11" s="462" t="s">
        <v>105</v>
      </c>
      <c r="D11" s="130" t="s">
        <v>106</v>
      </c>
      <c r="E11" s="463">
        <v>225000</v>
      </c>
    </row>
    <row r="12" spans="1:5" ht="27" customHeight="1" x14ac:dyDescent="0.25">
      <c r="A12" s="457"/>
      <c r="B12" s="133"/>
      <c r="C12" s="458"/>
      <c r="D12" s="459" t="s">
        <v>107</v>
      </c>
      <c r="E12" s="460">
        <f>E9</f>
        <v>225000</v>
      </c>
    </row>
    <row r="13" spans="1:5" ht="39.75" customHeight="1" x14ac:dyDescent="0.2">
      <c r="A13" s="743" t="s">
        <v>108</v>
      </c>
      <c r="B13" s="743"/>
      <c r="C13" s="743"/>
      <c r="D13" s="743"/>
      <c r="E13" s="121"/>
    </row>
    <row r="14" spans="1:5" ht="27" customHeight="1" x14ac:dyDescent="0.2">
      <c r="A14" s="471" t="s">
        <v>26</v>
      </c>
      <c r="B14" s="454" t="s">
        <v>14</v>
      </c>
      <c r="C14" s="454" t="s">
        <v>15</v>
      </c>
      <c r="D14" s="455" t="s">
        <v>60</v>
      </c>
      <c r="E14" s="456" t="s">
        <v>109</v>
      </c>
    </row>
    <row r="15" spans="1:5" x14ac:dyDescent="0.2">
      <c r="A15" s="449">
        <v>900</v>
      </c>
      <c r="B15" s="286"/>
      <c r="C15" s="279"/>
      <c r="D15" s="280" t="s">
        <v>72</v>
      </c>
      <c r="E15" s="464">
        <f>E16+E19+E23+E26+E28</f>
        <v>225000</v>
      </c>
    </row>
    <row r="16" spans="1:5" x14ac:dyDescent="0.2">
      <c r="A16" s="465"/>
      <c r="B16" s="281">
        <v>90001</v>
      </c>
      <c r="C16" s="281"/>
      <c r="D16" s="282" t="s">
        <v>110</v>
      </c>
      <c r="E16" s="466">
        <f>E17+E18</f>
        <v>30000</v>
      </c>
    </row>
    <row r="17" spans="1:5" x14ac:dyDescent="0.2">
      <c r="A17" s="453"/>
      <c r="B17" s="740"/>
      <c r="C17" s="120">
        <v>4210</v>
      </c>
      <c r="D17" s="123" t="s">
        <v>41</v>
      </c>
      <c r="E17" s="467">
        <v>10000</v>
      </c>
    </row>
    <row r="18" spans="1:5" x14ac:dyDescent="0.2">
      <c r="A18" s="453"/>
      <c r="B18" s="741"/>
      <c r="C18" s="185">
        <v>4300</v>
      </c>
      <c r="D18" s="123" t="s">
        <v>43</v>
      </c>
      <c r="E18" s="467">
        <v>20000</v>
      </c>
    </row>
    <row r="19" spans="1:5" x14ac:dyDescent="0.2">
      <c r="A19" s="453"/>
      <c r="B19" s="281">
        <v>90002</v>
      </c>
      <c r="C19" s="281"/>
      <c r="D19" s="283" t="s">
        <v>73</v>
      </c>
      <c r="E19" s="466">
        <f>SUM(E20:E22)</f>
        <v>80000</v>
      </c>
    </row>
    <row r="20" spans="1:5" ht="36" x14ac:dyDescent="0.2">
      <c r="A20" s="453"/>
      <c r="B20" s="125"/>
      <c r="C20" s="125">
        <v>2320</v>
      </c>
      <c r="D20" s="126" t="s">
        <v>74</v>
      </c>
      <c r="E20" s="468">
        <v>30000</v>
      </c>
    </row>
    <row r="21" spans="1:5" x14ac:dyDescent="0.2">
      <c r="A21" s="453"/>
      <c r="B21" s="127"/>
      <c r="C21" s="120">
        <v>4210</v>
      </c>
      <c r="D21" s="123" t="s">
        <v>41</v>
      </c>
      <c r="E21" s="469">
        <v>20000</v>
      </c>
    </row>
    <row r="22" spans="1:5" x14ac:dyDescent="0.2">
      <c r="A22" s="453"/>
      <c r="B22" s="128"/>
      <c r="C22" s="120">
        <v>4300</v>
      </c>
      <c r="D22" s="123" t="s">
        <v>43</v>
      </c>
      <c r="E22" s="469">
        <v>30000</v>
      </c>
    </row>
    <row r="23" spans="1:5" x14ac:dyDescent="0.2">
      <c r="A23" s="453"/>
      <c r="B23" s="281">
        <v>90004</v>
      </c>
      <c r="C23" s="284"/>
      <c r="D23" s="283" t="s">
        <v>111</v>
      </c>
      <c r="E23" s="466">
        <f>SUM(E24:E25)</f>
        <v>100000</v>
      </c>
    </row>
    <row r="24" spans="1:5" x14ac:dyDescent="0.2">
      <c r="A24" s="453"/>
      <c r="B24" s="129"/>
      <c r="C24" s="130">
        <v>4210</v>
      </c>
      <c r="D24" s="131" t="s">
        <v>41</v>
      </c>
      <c r="E24" s="470">
        <v>50000</v>
      </c>
    </row>
    <row r="25" spans="1:5" x14ac:dyDescent="0.2">
      <c r="A25" s="453"/>
      <c r="B25" s="133"/>
      <c r="C25" s="130">
        <v>4300</v>
      </c>
      <c r="D25" s="131" t="s">
        <v>43</v>
      </c>
      <c r="E25" s="470">
        <v>50000</v>
      </c>
    </row>
    <row r="26" spans="1:5" ht="24" x14ac:dyDescent="0.2">
      <c r="A26" s="453"/>
      <c r="B26" s="285">
        <v>90019</v>
      </c>
      <c r="C26" s="281"/>
      <c r="D26" s="283" t="s">
        <v>104</v>
      </c>
      <c r="E26" s="466">
        <f>E27</f>
        <v>10000</v>
      </c>
    </row>
    <row r="27" spans="1:5" x14ac:dyDescent="0.2">
      <c r="A27" s="453"/>
      <c r="B27" s="129"/>
      <c r="C27" s="120">
        <v>4430</v>
      </c>
      <c r="D27" s="123" t="s">
        <v>112</v>
      </c>
      <c r="E27" s="469">
        <v>10000</v>
      </c>
    </row>
    <row r="28" spans="1:5" x14ac:dyDescent="0.2">
      <c r="A28" s="453"/>
      <c r="B28" s="281">
        <v>90095</v>
      </c>
      <c r="C28" s="284"/>
      <c r="D28" s="283" t="s">
        <v>93</v>
      </c>
      <c r="E28" s="466">
        <f>SUM(E29:E29)</f>
        <v>5000</v>
      </c>
    </row>
    <row r="29" spans="1:5" x14ac:dyDescent="0.2">
      <c r="A29" s="457"/>
      <c r="B29" s="473"/>
      <c r="C29" s="130">
        <v>4210</v>
      </c>
      <c r="D29" s="131" t="s">
        <v>41</v>
      </c>
      <c r="E29" s="470">
        <v>5000</v>
      </c>
    </row>
    <row r="30" spans="1:5" ht="33" customHeight="1" x14ac:dyDescent="0.25">
      <c r="A30" s="457"/>
      <c r="B30" s="133"/>
      <c r="C30" s="133"/>
      <c r="D30" s="459" t="s">
        <v>107</v>
      </c>
      <c r="E30" s="472">
        <f>E15</f>
        <v>225000</v>
      </c>
    </row>
    <row r="31" spans="1:5" x14ac:dyDescent="0.2">
      <c r="A31" s="134"/>
      <c r="B31" s="119"/>
      <c r="C31" s="119"/>
      <c r="D31" s="119"/>
      <c r="E31" s="119"/>
    </row>
    <row r="32" spans="1:5" x14ac:dyDescent="0.2">
      <c r="A32" s="134"/>
      <c r="B32" s="119"/>
      <c r="C32" s="119"/>
      <c r="D32" s="119"/>
      <c r="E32" s="119"/>
    </row>
    <row r="33" spans="1:5" x14ac:dyDescent="0.2">
      <c r="A33" s="134"/>
      <c r="B33" s="119"/>
      <c r="C33" s="119"/>
      <c r="D33" s="119"/>
      <c r="E33" s="119"/>
    </row>
    <row r="34" spans="1:5" x14ac:dyDescent="0.2">
      <c r="A34" s="134"/>
      <c r="B34" s="119"/>
      <c r="C34" s="119"/>
      <c r="D34" s="119"/>
      <c r="E34" s="119"/>
    </row>
    <row r="35" spans="1:5" x14ac:dyDescent="0.2">
      <c r="A35" s="134"/>
      <c r="B35" s="119"/>
      <c r="C35" s="119"/>
      <c r="D35" s="119"/>
      <c r="E35" s="119"/>
    </row>
    <row r="36" spans="1:5" x14ac:dyDescent="0.2">
      <c r="A36" s="134"/>
      <c r="B36" s="119"/>
      <c r="C36" s="119"/>
      <c r="D36" s="119"/>
      <c r="E36" s="119"/>
    </row>
    <row r="37" spans="1:5" x14ac:dyDescent="0.2">
      <c r="A37" s="134"/>
      <c r="B37" s="119"/>
      <c r="C37" s="119"/>
      <c r="D37" s="119"/>
      <c r="E37" s="119"/>
    </row>
    <row r="38" spans="1:5" x14ac:dyDescent="0.2">
      <c r="A38" s="134"/>
      <c r="B38" s="119"/>
      <c r="C38" s="119"/>
      <c r="D38" s="119"/>
      <c r="E38" s="119"/>
    </row>
    <row r="39" spans="1:5" x14ac:dyDescent="0.2">
      <c r="A39" s="134"/>
      <c r="B39" s="119"/>
      <c r="C39" s="119"/>
      <c r="D39" s="119"/>
      <c r="E39" s="119"/>
    </row>
    <row r="40" spans="1:5" x14ac:dyDescent="0.2">
      <c r="A40" s="134"/>
      <c r="B40" s="119"/>
      <c r="C40" s="119"/>
      <c r="D40" s="119"/>
      <c r="E40" s="119"/>
    </row>
    <row r="41" spans="1:5" x14ac:dyDescent="0.2">
      <c r="A41" s="134"/>
      <c r="B41" s="119"/>
      <c r="C41" s="119"/>
      <c r="D41" s="119"/>
      <c r="E41" s="119"/>
    </row>
    <row r="42" spans="1:5" x14ac:dyDescent="0.2">
      <c r="A42" s="134"/>
      <c r="B42" s="134"/>
      <c r="C42" s="134"/>
      <c r="D42" s="134"/>
      <c r="E42" s="134"/>
    </row>
    <row r="43" spans="1:5" x14ac:dyDescent="0.2">
      <c r="A43" s="134"/>
      <c r="B43" s="134"/>
      <c r="C43" s="134"/>
      <c r="D43" s="134"/>
      <c r="E43" s="134"/>
    </row>
    <row r="44" spans="1:5" x14ac:dyDescent="0.2">
      <c r="A44" s="134"/>
      <c r="B44" s="134"/>
      <c r="C44" s="134"/>
      <c r="D44" s="134"/>
      <c r="E44" s="134"/>
    </row>
    <row r="45" spans="1:5" x14ac:dyDescent="0.2">
      <c r="A45" s="134"/>
      <c r="B45" s="134"/>
      <c r="C45" s="134"/>
      <c r="D45" s="134"/>
      <c r="E45" s="134"/>
    </row>
    <row r="46" spans="1:5" x14ac:dyDescent="0.2">
      <c r="A46" s="134"/>
      <c r="B46" s="134"/>
      <c r="C46" s="134"/>
      <c r="D46" s="134"/>
      <c r="E46" s="134"/>
    </row>
    <row r="47" spans="1:5" x14ac:dyDescent="0.2">
      <c r="A47" s="134"/>
      <c r="B47" s="134"/>
      <c r="C47" s="134"/>
      <c r="D47" s="134"/>
      <c r="E47" s="134"/>
    </row>
  </sheetData>
  <mergeCells count="8">
    <mergeCell ref="B17:B18"/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Zał. Nr 1 Przedsięwzięcia </vt:lpstr>
      <vt:lpstr>Tabela nr 1.</vt:lpstr>
      <vt:lpstr>Tabela Nr 2</vt:lpstr>
      <vt:lpstr>'Tabela nr 1.'!Tytuły_wydruku</vt:lpstr>
      <vt:lpstr>'zał nr 7'!Tytuły_wydruku</vt:lpstr>
      <vt:lpstr>'Zał. nr 1'!Tytuły_wydruku</vt:lpstr>
      <vt:lpstr>'Zał. Nr 1 Przedsięwzięcia 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2015-01-22T10:26:41Z</cp:lastPrinted>
  <dcterms:created xsi:type="dcterms:W3CDTF">2012-10-29T15:09:38Z</dcterms:created>
  <dcterms:modified xsi:type="dcterms:W3CDTF">2015-01-22T10:26:44Z</dcterms:modified>
</cp:coreProperties>
</file>