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020" windowHeight="7815" firstSheet="2" activeTab="9"/>
  </bookViews>
  <sheets>
    <sheet name="Zał. Nr 1" sheetId="10" r:id="rId1"/>
    <sheet name="Zał. Nr 2" sheetId="11" r:id="rId2"/>
    <sheet name="Zał. nr 3 " sheetId="3" r:id="rId3"/>
    <sheet name="Zał. nr 4" sheetId="4" r:id="rId4"/>
    <sheet name="Zał. Nr 5" sheetId="1" r:id="rId5"/>
    <sheet name="Zał. Nr 6" sheetId="6" r:id="rId6"/>
    <sheet name="zał nr 7" sheetId="2" r:id="rId7"/>
    <sheet name="zał.nr 8" sheetId="5" r:id="rId8"/>
    <sheet name="Zał. nr 9" sheetId="7" r:id="rId9"/>
    <sheet name="Zał. Nr 10 Przedsięwzięcia " sheetId="8" r:id="rId10"/>
    <sheet name="Tabela nr 1." sheetId="9" r:id="rId11"/>
  </sheets>
  <definedNames>
    <definedName name="_xlnm._FilterDatabase" localSheetId="9" hidden="1">'Zał. Nr 10 Przedsięwzięcia '!$A$7:$IQ$145</definedName>
    <definedName name="Excel_BuiltIn_Print_Titles_2" localSheetId="10">#REF!</definedName>
    <definedName name="Excel_BuiltIn_Print_Titles_2" localSheetId="9">#REF!</definedName>
    <definedName name="Excel_BuiltIn_Print_Titles_2" localSheetId="2">#REF!</definedName>
    <definedName name="Excel_BuiltIn_Print_Titles_2" localSheetId="3">#REF!</definedName>
    <definedName name="Excel_BuiltIn_Print_Titles_2" localSheetId="5">#REF!</definedName>
    <definedName name="Excel_BuiltIn_Print_Titles_2" localSheetId="8">#REF!</definedName>
    <definedName name="Excel_BuiltIn_Print_Titles_2" localSheetId="7">#REF!</definedName>
    <definedName name="Excel_BuiltIn_Print_Titles_2">#REF!</definedName>
    <definedName name="Excel_BuiltIn_Print_Titles_2_1" localSheetId="10">#REF!</definedName>
    <definedName name="Excel_BuiltIn_Print_Titles_2_1" localSheetId="9">#REF!</definedName>
    <definedName name="Excel_BuiltIn_Print_Titles_2_1" localSheetId="2">#REF!</definedName>
    <definedName name="Excel_BuiltIn_Print_Titles_2_1" localSheetId="3">#REF!</definedName>
    <definedName name="Excel_BuiltIn_Print_Titles_2_1" localSheetId="5">#REF!</definedName>
    <definedName name="Excel_BuiltIn_Print_Titles_2_1" localSheetId="8">#REF!</definedName>
    <definedName name="Excel_BuiltIn_Print_Titles_2_1" localSheetId="7">#REF!</definedName>
    <definedName name="Excel_BuiltIn_Print_Titles_2_1">#REF!</definedName>
    <definedName name="Excel_BuiltIn_Print_Titles_2_1_1" localSheetId="10">#REF!</definedName>
    <definedName name="Excel_BuiltIn_Print_Titles_2_1_1" localSheetId="9">#REF!</definedName>
    <definedName name="Excel_BuiltIn_Print_Titles_2_1_1" localSheetId="2">#REF!</definedName>
    <definedName name="Excel_BuiltIn_Print_Titles_2_1_1" localSheetId="3">#REF!</definedName>
    <definedName name="Excel_BuiltIn_Print_Titles_2_1_1" localSheetId="5">#REF!</definedName>
    <definedName name="Excel_BuiltIn_Print_Titles_2_1_1" localSheetId="8">#REF!</definedName>
    <definedName name="Excel_BuiltIn_Print_Titles_2_1_1" localSheetId="7">#REF!</definedName>
    <definedName name="Excel_BuiltIn_Print_Titles_2_1_1">#REF!</definedName>
    <definedName name="Excel_BuiltIn_Print_Titles_3_1" localSheetId="10">#REF!</definedName>
    <definedName name="Excel_BuiltIn_Print_Titles_3_1" localSheetId="9">#REF!</definedName>
    <definedName name="Excel_BuiltIn_Print_Titles_3_1" localSheetId="2">#REF!</definedName>
    <definedName name="Excel_BuiltIn_Print_Titles_3_1" localSheetId="3">#REF!</definedName>
    <definedName name="Excel_BuiltIn_Print_Titles_3_1" localSheetId="5">#REF!</definedName>
    <definedName name="Excel_BuiltIn_Print_Titles_3_1" localSheetId="8">#REF!</definedName>
    <definedName name="Excel_BuiltIn_Print_Titles_3_1" localSheetId="7">#REF!</definedName>
    <definedName name="Excel_BuiltIn_Print_Titles_3_1">#REF!</definedName>
    <definedName name="Excel_BuiltIn_Print_Titles_3_1_1" localSheetId="10">#REF!</definedName>
    <definedName name="Excel_BuiltIn_Print_Titles_3_1_1" localSheetId="9">#REF!</definedName>
    <definedName name="Excel_BuiltIn_Print_Titles_3_1_1" localSheetId="2">#REF!</definedName>
    <definedName name="Excel_BuiltIn_Print_Titles_3_1_1" localSheetId="3">#REF!</definedName>
    <definedName name="Excel_BuiltIn_Print_Titles_3_1_1" localSheetId="5">#REF!</definedName>
    <definedName name="Excel_BuiltIn_Print_Titles_3_1_1" localSheetId="8">#REF!</definedName>
    <definedName name="Excel_BuiltIn_Print_Titles_3_1_1" localSheetId="7">#REF!</definedName>
    <definedName name="Excel_BuiltIn_Print_Titles_3_1_1">#REF!</definedName>
    <definedName name="Excel_BuiltIn_Print_Titles_5" localSheetId="10">#REF!</definedName>
    <definedName name="Excel_BuiltIn_Print_Titles_5" localSheetId="9">#REF!</definedName>
    <definedName name="Excel_BuiltIn_Print_Titles_5" localSheetId="2">#REF!</definedName>
    <definedName name="Excel_BuiltIn_Print_Titles_5" localSheetId="3">#REF!</definedName>
    <definedName name="Excel_BuiltIn_Print_Titles_5" localSheetId="5">#REF!</definedName>
    <definedName name="Excel_BuiltIn_Print_Titles_5" localSheetId="8">#REF!</definedName>
    <definedName name="Excel_BuiltIn_Print_Titles_5" localSheetId="7">#REF!</definedName>
    <definedName name="Excel_BuiltIn_Print_Titles_5">#REF!</definedName>
    <definedName name="Excel_BuiltIn_Print_Titles_5_1" localSheetId="10">#REF!</definedName>
    <definedName name="Excel_BuiltIn_Print_Titles_5_1" localSheetId="9">#REF!</definedName>
    <definedName name="Excel_BuiltIn_Print_Titles_5_1" localSheetId="2">#REF!</definedName>
    <definedName name="Excel_BuiltIn_Print_Titles_5_1" localSheetId="3">#REF!</definedName>
    <definedName name="Excel_BuiltIn_Print_Titles_5_1" localSheetId="5">#REF!</definedName>
    <definedName name="Excel_BuiltIn_Print_Titles_5_1" localSheetId="8">#REF!</definedName>
    <definedName name="Excel_BuiltIn_Print_Titles_5_1" localSheetId="7">#REF!</definedName>
    <definedName name="Excel_BuiltIn_Print_Titles_5_1">#REF!</definedName>
    <definedName name="Excel_BuiltIn_Print_Titles_6" localSheetId="10">#REF!</definedName>
    <definedName name="Excel_BuiltIn_Print_Titles_6" localSheetId="9">#REF!</definedName>
    <definedName name="Excel_BuiltIn_Print_Titles_6" localSheetId="2">#REF!</definedName>
    <definedName name="Excel_BuiltIn_Print_Titles_6" localSheetId="3">#REF!</definedName>
    <definedName name="Excel_BuiltIn_Print_Titles_6" localSheetId="5">#REF!</definedName>
    <definedName name="Excel_BuiltIn_Print_Titles_6" localSheetId="8">#REF!</definedName>
    <definedName name="Excel_BuiltIn_Print_Titles_6" localSheetId="7">#REF!</definedName>
    <definedName name="Excel_BuiltIn_Print_Titles_6">#REF!</definedName>
    <definedName name="Excel_BuiltIn_Print_Titles_6_1" localSheetId="10">#REF!</definedName>
    <definedName name="Excel_BuiltIn_Print_Titles_6_1" localSheetId="9">#REF!</definedName>
    <definedName name="Excel_BuiltIn_Print_Titles_6_1" localSheetId="2">#REF!</definedName>
    <definedName name="Excel_BuiltIn_Print_Titles_6_1" localSheetId="3">#REF!</definedName>
    <definedName name="Excel_BuiltIn_Print_Titles_6_1" localSheetId="5">#REF!</definedName>
    <definedName name="Excel_BuiltIn_Print_Titles_6_1" localSheetId="8">#REF!</definedName>
    <definedName name="Excel_BuiltIn_Print_Titles_6_1" localSheetId="7">#REF!</definedName>
    <definedName name="Excel_BuiltIn_Print_Titles_6_1">#REF!</definedName>
    <definedName name="Excel_BuiltIn_Print_Titles_8" localSheetId="10">#REF!</definedName>
    <definedName name="Excel_BuiltIn_Print_Titles_8" localSheetId="9">#REF!</definedName>
    <definedName name="Excel_BuiltIn_Print_Titles_8" localSheetId="2">#REF!</definedName>
    <definedName name="Excel_BuiltIn_Print_Titles_8" localSheetId="3">#REF!</definedName>
    <definedName name="Excel_BuiltIn_Print_Titles_8" localSheetId="5">#REF!</definedName>
    <definedName name="Excel_BuiltIn_Print_Titles_8" localSheetId="8">#REF!</definedName>
    <definedName name="Excel_BuiltIn_Print_Titles_8" localSheetId="7">#REF!</definedName>
    <definedName name="Excel_BuiltIn_Print_Titles_8">#REF!</definedName>
    <definedName name="Excel_BuiltIn_Print_Titles_8_1" localSheetId="10">#REF!</definedName>
    <definedName name="Excel_BuiltIn_Print_Titles_8_1" localSheetId="9">#REF!</definedName>
    <definedName name="Excel_BuiltIn_Print_Titles_8_1" localSheetId="2">#REF!</definedName>
    <definedName name="Excel_BuiltIn_Print_Titles_8_1" localSheetId="3">#REF!</definedName>
    <definedName name="Excel_BuiltIn_Print_Titles_8_1" localSheetId="5">#REF!</definedName>
    <definedName name="Excel_BuiltIn_Print_Titles_8_1" localSheetId="8">#REF!</definedName>
    <definedName name="Excel_BuiltIn_Print_Titles_8_1" localSheetId="7">#REF!</definedName>
    <definedName name="Excel_BuiltIn_Print_Titles_8_1">#REF!</definedName>
    <definedName name="_xlnm.Print_Titles" localSheetId="10">'Tabela nr 1.'!$3:$3</definedName>
    <definedName name="_xlnm.Print_Titles" localSheetId="6">'zał nr 7'!$7:$7</definedName>
    <definedName name="_xlnm.Print_Titles" localSheetId="0">'Zał. Nr 1'!$3:$3</definedName>
    <definedName name="_xlnm.Print_Titles" localSheetId="9">'Zał. Nr 10 Przedsięwzięcia '!$7:$7</definedName>
    <definedName name="_xlnm.Print_Titles" localSheetId="1">'Zał. Nr 2'!$3:$3</definedName>
    <definedName name="_xlnm.Print_Titles" localSheetId="3">'Zał. nr 4'!$6:$8</definedName>
    <definedName name="_xlnm.Print_Titles" localSheetId="4">'Zał. Nr 5'!$6:$7</definedName>
    <definedName name="_xlnm.Print_Titles" localSheetId="5">'Zał. Nr 6'!$6:$7</definedName>
  </definedNames>
  <calcPr calcId="145621"/>
</workbook>
</file>

<file path=xl/calcChain.xml><?xml version="1.0" encoding="utf-8"?>
<calcChain xmlns="http://schemas.openxmlformats.org/spreadsheetml/2006/main">
  <c r="F8" i="6" l="1"/>
  <c r="F9" i="6"/>
  <c r="F12" i="6"/>
  <c r="F16" i="6"/>
  <c r="F19" i="6"/>
  <c r="F22" i="6"/>
  <c r="F25" i="6"/>
  <c r="F96" i="9" l="1"/>
  <c r="F97" i="9"/>
  <c r="F95" i="9"/>
  <c r="E98" i="9"/>
  <c r="E94" i="9"/>
  <c r="F94" i="9"/>
  <c r="F98" i="9" s="1"/>
  <c r="F89" i="9"/>
  <c r="F90" i="9"/>
  <c r="F91" i="9"/>
  <c r="F92" i="9"/>
  <c r="F93" i="9"/>
  <c r="F88" i="9"/>
  <c r="F87" i="9" s="1"/>
  <c r="E87" i="9"/>
  <c r="F82" i="9"/>
  <c r="F83" i="9"/>
  <c r="F84" i="9"/>
  <c r="F85" i="9"/>
  <c r="F86" i="9"/>
  <c r="F81" i="9"/>
  <c r="F80" i="9" s="1"/>
  <c r="E80" i="9"/>
  <c r="F77" i="9"/>
  <c r="F78" i="9"/>
  <c r="F79" i="9"/>
  <c r="F76" i="9"/>
  <c r="E75" i="9"/>
  <c r="F71" i="9"/>
  <c r="F72" i="9"/>
  <c r="F73" i="9"/>
  <c r="F74" i="9"/>
  <c r="F70" i="9"/>
  <c r="F69" i="9" s="1"/>
  <c r="E69" i="9"/>
  <c r="F62" i="9"/>
  <c r="F63" i="9"/>
  <c r="F64" i="9"/>
  <c r="F65" i="9"/>
  <c r="F66" i="9"/>
  <c r="F67" i="9"/>
  <c r="F68" i="9"/>
  <c r="F61" i="9"/>
  <c r="F60" i="9" s="1"/>
  <c r="E60" i="9"/>
  <c r="F57" i="9"/>
  <c r="F58" i="9"/>
  <c r="F59" i="9"/>
  <c r="F56" i="9"/>
  <c r="E55" i="9"/>
  <c r="F54" i="9"/>
  <c r="F53" i="9"/>
  <c r="E52" i="9"/>
  <c r="F50" i="9"/>
  <c r="F51" i="9"/>
  <c r="F49" i="9"/>
  <c r="E48" i="9"/>
  <c r="F47" i="9"/>
  <c r="F46" i="9"/>
  <c r="E45" i="9"/>
  <c r="F39" i="9"/>
  <c r="F40" i="9"/>
  <c r="F41" i="9"/>
  <c r="F42" i="9"/>
  <c r="F43" i="9"/>
  <c r="F44" i="9"/>
  <c r="F38" i="9"/>
  <c r="E37" i="9"/>
  <c r="F34" i="9"/>
  <c r="F35" i="9"/>
  <c r="F36" i="9"/>
  <c r="F33" i="9"/>
  <c r="E32" i="9"/>
  <c r="F29" i="9"/>
  <c r="F30" i="9"/>
  <c r="F31" i="9"/>
  <c r="F28" i="9"/>
  <c r="E27" i="9"/>
  <c r="F21" i="9"/>
  <c r="F22" i="9"/>
  <c r="F23" i="9"/>
  <c r="F24" i="9"/>
  <c r="F25" i="9"/>
  <c r="F26" i="9"/>
  <c r="F20" i="9"/>
  <c r="F19" i="9" s="1"/>
  <c r="E19" i="9"/>
  <c r="F16" i="9"/>
  <c r="F17" i="9"/>
  <c r="F18" i="9"/>
  <c r="F15" i="9"/>
  <c r="E14" i="9"/>
  <c r="F11" i="9"/>
  <c r="F12" i="9"/>
  <c r="F13" i="9"/>
  <c r="F10" i="9"/>
  <c r="E9" i="9"/>
  <c r="F6" i="9"/>
  <c r="F7" i="9"/>
  <c r="F8" i="9"/>
  <c r="F5" i="9"/>
  <c r="E4" i="9"/>
  <c r="K11" i="4"/>
  <c r="I11" i="4"/>
  <c r="G9" i="8"/>
  <c r="G8" i="8" s="1"/>
  <c r="H9" i="8"/>
  <c r="F9" i="8"/>
  <c r="H17" i="8"/>
  <c r="H13" i="8"/>
  <c r="H12" i="8" s="1"/>
  <c r="G12" i="8"/>
  <c r="F12" i="8"/>
  <c r="H97" i="8"/>
  <c r="H96" i="8" s="1"/>
  <c r="H95" i="8" s="1"/>
  <c r="G96" i="8"/>
  <c r="H145" i="8"/>
  <c r="H146" i="8"/>
  <c r="H147" i="8"/>
  <c r="H144" i="8"/>
  <c r="H132" i="8"/>
  <c r="H133" i="8"/>
  <c r="H134" i="8"/>
  <c r="H135" i="8"/>
  <c r="H136" i="8"/>
  <c r="H137" i="8"/>
  <c r="H138" i="8"/>
  <c r="H139" i="8"/>
  <c r="H140" i="8"/>
  <c r="H141" i="8"/>
  <c r="H142" i="8"/>
  <c r="H131" i="8"/>
  <c r="H121" i="8"/>
  <c r="H122" i="8"/>
  <c r="H123" i="8"/>
  <c r="H124" i="8"/>
  <c r="H125" i="8"/>
  <c r="H126" i="8"/>
  <c r="H127" i="8"/>
  <c r="H120" i="8"/>
  <c r="H119" i="8" s="1"/>
  <c r="H104" i="8"/>
  <c r="H105" i="8"/>
  <c r="H106" i="8"/>
  <c r="H107" i="8"/>
  <c r="H108" i="8"/>
  <c r="H109" i="8"/>
  <c r="H110" i="8"/>
  <c r="H111" i="8"/>
  <c r="H112" i="8"/>
  <c r="H113" i="8"/>
  <c r="H114" i="8"/>
  <c r="H115" i="8"/>
  <c r="H116" i="8"/>
  <c r="H117" i="8"/>
  <c r="H118" i="8"/>
  <c r="H103" i="8"/>
  <c r="H101" i="8"/>
  <c r="H100" i="8"/>
  <c r="H94" i="8"/>
  <c r="H92" i="8"/>
  <c r="H91" i="8" s="1"/>
  <c r="H89" i="8"/>
  <c r="H87" i="8" s="1"/>
  <c r="H90" i="8"/>
  <c r="H88" i="8"/>
  <c r="H82" i="8"/>
  <c r="H83" i="8"/>
  <c r="H84" i="8"/>
  <c r="H85" i="8"/>
  <c r="H86" i="8"/>
  <c r="H81" i="8"/>
  <c r="H69" i="8"/>
  <c r="H70" i="8"/>
  <c r="H71" i="8"/>
  <c r="H72" i="8"/>
  <c r="H73" i="8"/>
  <c r="H74" i="8"/>
  <c r="H75" i="8"/>
  <c r="H76" i="8"/>
  <c r="H77" i="8"/>
  <c r="H78" i="8"/>
  <c r="H79" i="8"/>
  <c r="H68" i="8"/>
  <c r="H67" i="8" s="1"/>
  <c r="H65" i="8"/>
  <c r="H66" i="8"/>
  <c r="H64" i="8"/>
  <c r="H62" i="8"/>
  <c r="H61" i="8"/>
  <c r="H59" i="8"/>
  <c r="H58" i="8"/>
  <c r="H54" i="8"/>
  <c r="H53" i="8"/>
  <c r="H49" i="8"/>
  <c r="H50" i="8"/>
  <c r="H51" i="8"/>
  <c r="H48" i="8"/>
  <c r="H44" i="8"/>
  <c r="H40" i="8"/>
  <c r="H39" i="8" s="1"/>
  <c r="H37" i="8"/>
  <c r="H38" i="8"/>
  <c r="H36" i="8"/>
  <c r="H30" i="8"/>
  <c r="H31" i="8"/>
  <c r="H32" i="8"/>
  <c r="H29" i="8"/>
  <c r="H22" i="8"/>
  <c r="H23" i="8"/>
  <c r="H24" i="8"/>
  <c r="H25" i="8"/>
  <c r="H26" i="8"/>
  <c r="H27" i="8"/>
  <c r="H21" i="8"/>
  <c r="H11" i="8"/>
  <c r="H14" i="8"/>
  <c r="H151" i="8" s="1"/>
  <c r="H15" i="8"/>
  <c r="H16" i="8"/>
  <c r="H10" i="8"/>
  <c r="G151" i="8"/>
  <c r="G143" i="8"/>
  <c r="G130" i="8"/>
  <c r="G119" i="8"/>
  <c r="G102" i="8"/>
  <c r="G99" i="8"/>
  <c r="G95" i="8"/>
  <c r="G93" i="8"/>
  <c r="H93" i="8"/>
  <c r="G91" i="8"/>
  <c r="G87" i="8"/>
  <c r="G80" i="8"/>
  <c r="H80" i="8"/>
  <c r="G67" i="8"/>
  <c r="G63" i="8"/>
  <c r="G60" i="8"/>
  <c r="G57" i="8"/>
  <c r="G52" i="8"/>
  <c r="G47" i="8"/>
  <c r="G43" i="8"/>
  <c r="G42" i="8" s="1"/>
  <c r="G41" i="8" s="1"/>
  <c r="H43" i="8"/>
  <c r="H42" i="8" s="1"/>
  <c r="H41" i="8" s="1"/>
  <c r="G39" i="8"/>
  <c r="G35" i="8"/>
  <c r="H35" i="8"/>
  <c r="G28" i="8"/>
  <c r="G20" i="8"/>
  <c r="H20" i="8"/>
  <c r="G31" i="7"/>
  <c r="G32" i="7"/>
  <c r="G33" i="7"/>
  <c r="G34" i="7"/>
  <c r="G35" i="7"/>
  <c r="G36" i="7"/>
  <c r="G37" i="7"/>
  <c r="G38" i="7"/>
  <c r="G39" i="7"/>
  <c r="G30" i="7"/>
  <c r="G29" i="7" s="1"/>
  <c r="G28" i="7"/>
  <c r="G27" i="7"/>
  <c r="F26" i="7"/>
  <c r="G24" i="7"/>
  <c r="G23" i="7" s="1"/>
  <c r="G22" i="7" s="1"/>
  <c r="F17" i="7"/>
  <c r="G17" i="7" s="1"/>
  <c r="G16" i="7"/>
  <c r="G15" i="7" s="1"/>
  <c r="G14" i="7" s="1"/>
  <c r="F29" i="7"/>
  <c r="F23" i="7"/>
  <c r="F22" i="7" s="1"/>
  <c r="F15" i="7"/>
  <c r="F14" i="7"/>
  <c r="C98" i="9"/>
  <c r="D94" i="9"/>
  <c r="D87" i="9"/>
  <c r="D80" i="9"/>
  <c r="D75" i="9"/>
  <c r="D69" i="9"/>
  <c r="D60" i="9"/>
  <c r="D55" i="9"/>
  <c r="D52" i="9"/>
  <c r="D48" i="9"/>
  <c r="D45" i="9"/>
  <c r="D37" i="9"/>
  <c r="D32" i="9"/>
  <c r="D27" i="9"/>
  <c r="D19" i="9"/>
  <c r="D14" i="9"/>
  <c r="D9" i="9"/>
  <c r="D4" i="9"/>
  <c r="F143" i="8"/>
  <c r="F130" i="8"/>
  <c r="F129" i="8" s="1"/>
  <c r="F128" i="8" s="1"/>
  <c r="F119" i="8"/>
  <c r="F102" i="8"/>
  <c r="F98" i="8" s="1"/>
  <c r="F99" i="8"/>
  <c r="F96" i="8"/>
  <c r="F95" i="8"/>
  <c r="F93" i="8"/>
  <c r="F91" i="8"/>
  <c r="F87" i="8"/>
  <c r="F80" i="8"/>
  <c r="F67" i="8"/>
  <c r="F63" i="8"/>
  <c r="F60" i="8"/>
  <c r="F57" i="8"/>
  <c r="F56" i="8"/>
  <c r="F55" i="8" s="1"/>
  <c r="F52" i="8"/>
  <c r="F47" i="8"/>
  <c r="F46" i="8"/>
  <c r="F45" i="8" s="1"/>
  <c r="F43" i="8"/>
  <c r="F42" i="8"/>
  <c r="F41" i="8"/>
  <c r="F39" i="8"/>
  <c r="F35" i="8"/>
  <c r="F34" i="8"/>
  <c r="F33" i="8"/>
  <c r="F28" i="8"/>
  <c r="F20" i="8"/>
  <c r="F19" i="8"/>
  <c r="F18" i="8"/>
  <c r="F14" i="8"/>
  <c r="F151" i="8" s="1"/>
  <c r="F10" i="8"/>
  <c r="F8" i="8"/>
  <c r="E29" i="7"/>
  <c r="E26" i="7"/>
  <c r="E23" i="7"/>
  <c r="E22" i="7" s="1"/>
  <c r="E15" i="7"/>
  <c r="E14" i="7" s="1"/>
  <c r="E17" i="7" s="1"/>
  <c r="F75" i="9" l="1"/>
  <c r="F55" i="9"/>
  <c r="F52" i="9"/>
  <c r="F48" i="9"/>
  <c r="F45" i="9"/>
  <c r="F37" i="9"/>
  <c r="F32" i="9"/>
  <c r="F27" i="9"/>
  <c r="F14" i="9"/>
  <c r="F9" i="9"/>
  <c r="D98" i="9"/>
  <c r="F4" i="9"/>
  <c r="H8" i="8"/>
  <c r="H143" i="8"/>
  <c r="H130" i="8"/>
  <c r="H102" i="8"/>
  <c r="H98" i="8" s="1"/>
  <c r="H99" i="8"/>
  <c r="H63" i="8"/>
  <c r="H60" i="8"/>
  <c r="H57" i="8"/>
  <c r="H52" i="8"/>
  <c r="H47" i="8"/>
  <c r="H28" i="8"/>
  <c r="H19" i="8" s="1"/>
  <c r="H18" i="8" s="1"/>
  <c r="G129" i="8"/>
  <c r="G128" i="8" s="1"/>
  <c r="G98" i="8"/>
  <c r="G56" i="8"/>
  <c r="H56" i="8"/>
  <c r="G46" i="8"/>
  <c r="G45" i="8" s="1"/>
  <c r="H34" i="8"/>
  <c r="H33" i="8" s="1"/>
  <c r="G34" i="8"/>
  <c r="G33" i="8" s="1"/>
  <c r="G19" i="8"/>
  <c r="G18" i="8" s="1"/>
  <c r="G26" i="7"/>
  <c r="G25" i="7" s="1"/>
  <c r="G40" i="7" s="1"/>
  <c r="F25" i="7"/>
  <c r="F40" i="7" s="1"/>
  <c r="E25" i="7"/>
  <c r="E40" i="7" s="1"/>
  <c r="F148" i="8"/>
  <c r="F150" i="8" s="1"/>
  <c r="H129" i="8" l="1"/>
  <c r="H128" i="8" s="1"/>
  <c r="H46" i="8"/>
  <c r="H45" i="8" s="1"/>
  <c r="H55" i="8"/>
  <c r="G55" i="8"/>
  <c r="G148" i="8" s="1"/>
  <c r="G150" i="8" s="1"/>
  <c r="H148" i="8" l="1"/>
  <c r="H150" i="8" s="1"/>
  <c r="I42" i="1" l="1"/>
  <c r="I41" i="1" s="1"/>
  <c r="J42" i="1"/>
  <c r="H42" i="1"/>
  <c r="H41" i="1" s="1"/>
  <c r="J44" i="1"/>
  <c r="F41" i="1"/>
  <c r="G41" i="1"/>
  <c r="E41" i="1"/>
  <c r="I67" i="1"/>
  <c r="H67" i="1"/>
  <c r="J71" i="1"/>
  <c r="J70" i="1"/>
  <c r="J69" i="1"/>
  <c r="J67" i="1" s="1"/>
  <c r="G68" i="1"/>
  <c r="G67" i="1" s="1"/>
  <c r="F67" i="1"/>
  <c r="E67" i="1"/>
  <c r="I24" i="1"/>
  <c r="H24" i="1"/>
  <c r="J31" i="1"/>
  <c r="J30" i="1"/>
  <c r="J29" i="1"/>
  <c r="J28" i="1"/>
  <c r="J27" i="1"/>
  <c r="J26" i="1"/>
  <c r="G25" i="1"/>
  <c r="G24" i="1" s="1"/>
  <c r="F24" i="1"/>
  <c r="E24" i="1"/>
  <c r="I32" i="4"/>
  <c r="K32" i="4" s="1"/>
  <c r="I28" i="4"/>
  <c r="K28" i="4" s="1"/>
  <c r="J41" i="1" l="1"/>
  <c r="J24" i="1"/>
  <c r="I30" i="4"/>
  <c r="K30" i="4" s="1"/>
  <c r="I20" i="4"/>
  <c r="K20" i="4" s="1"/>
  <c r="I15" i="6"/>
  <c r="H15" i="6"/>
  <c r="F15" i="6"/>
  <c r="F41" i="6" s="1"/>
  <c r="F38" i="6"/>
  <c r="E15" i="6"/>
  <c r="J40" i="6"/>
  <c r="G39" i="6"/>
  <c r="I38" i="6"/>
  <c r="H38" i="6"/>
  <c r="E38" i="6"/>
  <c r="J28" i="6"/>
  <c r="J29" i="6"/>
  <c r="J30" i="6"/>
  <c r="J31" i="6"/>
  <c r="J32" i="6"/>
  <c r="J33" i="6"/>
  <c r="J34" i="6"/>
  <c r="J35" i="6"/>
  <c r="J36" i="6"/>
  <c r="J37" i="6"/>
  <c r="J27" i="6"/>
  <c r="J25" i="6"/>
  <c r="I25" i="6"/>
  <c r="J24" i="6"/>
  <c r="J22" i="6"/>
  <c r="I22" i="6"/>
  <c r="J21" i="6"/>
  <c r="I19" i="6"/>
  <c r="J19" i="6" s="1"/>
  <c r="J18" i="6"/>
  <c r="I16" i="6"/>
  <c r="J16" i="6" s="1"/>
  <c r="J14" i="6"/>
  <c r="J12" i="6"/>
  <c r="I12" i="6"/>
  <c r="J11" i="6"/>
  <c r="J9" i="6"/>
  <c r="I9" i="6"/>
  <c r="G26" i="6"/>
  <c r="G25" i="6"/>
  <c r="G23" i="6"/>
  <c r="G22" i="6"/>
  <c r="G20" i="6"/>
  <c r="G19" i="6"/>
  <c r="G17" i="6"/>
  <c r="G16" i="6"/>
  <c r="G13" i="6"/>
  <c r="G12" i="6"/>
  <c r="G10" i="6"/>
  <c r="G9" i="6"/>
  <c r="G8" i="6"/>
  <c r="H25" i="6"/>
  <c r="E25" i="6"/>
  <c r="H22" i="6"/>
  <c r="E22" i="6"/>
  <c r="H19" i="6"/>
  <c r="E19" i="6"/>
  <c r="H16" i="6"/>
  <c r="E16" i="6"/>
  <c r="H12" i="6"/>
  <c r="E12" i="6"/>
  <c r="H9" i="6"/>
  <c r="H8" i="6" s="1"/>
  <c r="E9" i="6"/>
  <c r="E8" i="6" s="1"/>
  <c r="G15" i="6" l="1"/>
  <c r="G41" i="6" s="1"/>
  <c r="G38" i="6"/>
  <c r="J38" i="6"/>
  <c r="I8" i="6"/>
  <c r="J8" i="6" s="1"/>
  <c r="E41" i="6"/>
  <c r="H41" i="6"/>
  <c r="I37" i="4"/>
  <c r="K37" i="4" s="1"/>
  <c r="K13" i="4"/>
  <c r="K17" i="4"/>
  <c r="K18" i="4"/>
  <c r="K19" i="4"/>
  <c r="K9" i="4"/>
  <c r="I18" i="4"/>
  <c r="G41" i="4"/>
  <c r="H41" i="4"/>
  <c r="F41" i="4"/>
  <c r="J15" i="6" l="1"/>
  <c r="J41" i="6" s="1"/>
  <c r="I41" i="6"/>
  <c r="I40" i="4"/>
  <c r="K40" i="4" s="1"/>
  <c r="I39" i="4"/>
  <c r="K39" i="4" s="1"/>
  <c r="I38" i="4"/>
  <c r="K38" i="4" s="1"/>
  <c r="I33" i="4"/>
  <c r="K33" i="4" s="1"/>
  <c r="I31" i="4"/>
  <c r="K31" i="4" s="1"/>
  <c r="I26" i="4"/>
  <c r="K26" i="4" s="1"/>
  <c r="I24" i="4" l="1"/>
  <c r="K24" i="4" s="1"/>
  <c r="I22" i="4"/>
  <c r="K22" i="4" s="1"/>
  <c r="I19" i="4"/>
  <c r="I17" i="4"/>
  <c r="I16" i="4"/>
  <c r="K16" i="4" s="1"/>
  <c r="I13" i="4"/>
  <c r="F43" i="2"/>
  <c r="G43" i="2"/>
  <c r="E43" i="2"/>
  <c r="G49" i="2"/>
  <c r="G48" i="2" s="1"/>
  <c r="F48" i="2"/>
  <c r="E48" i="2"/>
  <c r="G51" i="2"/>
  <c r="G50" i="2" s="1"/>
  <c r="F50" i="2"/>
  <c r="E50" i="2"/>
  <c r="G31" i="2"/>
  <c r="G30" i="2" s="1"/>
  <c r="F30" i="2"/>
  <c r="E30" i="2"/>
  <c r="F66" i="2"/>
  <c r="E66" i="2"/>
  <c r="G67" i="2"/>
  <c r="G66" i="2" s="1"/>
  <c r="F57" i="2"/>
  <c r="F56" i="2" s="1"/>
  <c r="E57" i="2"/>
  <c r="E56" i="2" s="1"/>
  <c r="G58" i="2"/>
  <c r="G57" i="2" s="1"/>
  <c r="G56" i="2" s="1"/>
  <c r="F90" i="2"/>
  <c r="E90" i="2"/>
  <c r="E89" i="2" s="1"/>
  <c r="G91" i="2"/>
  <c r="G90" i="2" s="1"/>
  <c r="F86" i="2" l="1"/>
  <c r="F85" i="2" s="1"/>
  <c r="E86" i="2"/>
  <c r="E85" i="2" s="1"/>
  <c r="G88" i="2"/>
  <c r="G87" i="2"/>
  <c r="G94" i="2"/>
  <c r="F93" i="2"/>
  <c r="F92" i="2" s="1"/>
  <c r="E93" i="2"/>
  <c r="E92" i="2" s="1"/>
  <c r="G82" i="2"/>
  <c r="F81" i="2"/>
  <c r="E81" i="2"/>
  <c r="C16" i="5"/>
  <c r="G21" i="5"/>
  <c r="F21" i="5"/>
  <c r="D14" i="5"/>
  <c r="E14" i="5" s="1"/>
  <c r="E21" i="5" s="1"/>
  <c r="C14" i="5"/>
  <c r="C21" i="5" s="1"/>
  <c r="G86" i="2" l="1"/>
  <c r="G85" i="2" s="1"/>
  <c r="G89" i="2"/>
  <c r="F89" i="2"/>
  <c r="G93" i="2"/>
  <c r="G92" i="2" s="1"/>
  <c r="G81" i="2"/>
  <c r="D21" i="5"/>
  <c r="J55" i="1"/>
  <c r="I10" i="4" l="1"/>
  <c r="K10" i="4" s="1"/>
  <c r="I12" i="4"/>
  <c r="K12" i="4" s="1"/>
  <c r="I14" i="4"/>
  <c r="K14" i="4" s="1"/>
  <c r="I15" i="4"/>
  <c r="K15" i="4" s="1"/>
  <c r="I21" i="4"/>
  <c r="K21" i="4" s="1"/>
  <c r="I23" i="4"/>
  <c r="K23" i="4" s="1"/>
  <c r="I25" i="4"/>
  <c r="K25" i="4" s="1"/>
  <c r="I27" i="4"/>
  <c r="K27" i="4" s="1"/>
  <c r="I29" i="4"/>
  <c r="K29" i="4" s="1"/>
  <c r="I34" i="4"/>
  <c r="K34" i="4" s="1"/>
  <c r="I35" i="4"/>
  <c r="K35" i="4" s="1"/>
  <c r="I36" i="4"/>
  <c r="K36" i="4" s="1"/>
  <c r="I9" i="4"/>
  <c r="D18" i="3"/>
  <c r="E18" i="3"/>
  <c r="D19" i="3" l="1"/>
  <c r="I41" i="4"/>
  <c r="K41" i="4"/>
  <c r="G99" i="2"/>
  <c r="F98" i="2"/>
  <c r="F97" i="2" s="1"/>
  <c r="F95" i="2" s="1"/>
  <c r="E98" i="2"/>
  <c r="G84" i="2"/>
  <c r="F83" i="2"/>
  <c r="F80" i="2" s="1"/>
  <c r="F79" i="2" s="1"/>
  <c r="E83" i="2"/>
  <c r="E80" i="2" s="1"/>
  <c r="E79" i="2" s="1"/>
  <c r="G72" i="2"/>
  <c r="G71" i="2" s="1"/>
  <c r="G70" i="2" s="1"/>
  <c r="F71" i="2"/>
  <c r="F70" i="2" s="1"/>
  <c r="E71" i="2"/>
  <c r="E70" i="2" s="1"/>
  <c r="G69" i="2"/>
  <c r="G68" i="2" s="1"/>
  <c r="G65" i="2" s="1"/>
  <c r="F68" i="2"/>
  <c r="F65" i="2" s="1"/>
  <c r="E68" i="2"/>
  <c r="E65" i="2" s="1"/>
  <c r="G64" i="2"/>
  <c r="G63" i="2" s="1"/>
  <c r="G62" i="2" s="1"/>
  <c r="F63" i="2"/>
  <c r="F62" i="2" s="1"/>
  <c r="E63" i="2"/>
  <c r="E62" i="2" s="1"/>
  <c r="G61" i="2"/>
  <c r="G60" i="2" s="1"/>
  <c r="G59" i="2" s="1"/>
  <c r="F60" i="2"/>
  <c r="F59" i="2" s="1"/>
  <c r="E60" i="2"/>
  <c r="E59" i="2" s="1"/>
  <c r="G55" i="2"/>
  <c r="G54" i="2" s="1"/>
  <c r="G53" i="2" s="1"/>
  <c r="F54" i="2"/>
  <c r="F53" i="2" s="1"/>
  <c r="E54" i="2"/>
  <c r="E53" i="2" s="1"/>
  <c r="G47" i="2"/>
  <c r="G46" i="2" s="1"/>
  <c r="F46" i="2"/>
  <c r="E46" i="2"/>
  <c r="G45" i="2"/>
  <c r="G44" i="2" s="1"/>
  <c r="F44" i="2"/>
  <c r="E44" i="2"/>
  <c r="G40" i="2"/>
  <c r="G39" i="2" s="1"/>
  <c r="G38" i="2" s="1"/>
  <c r="F39" i="2"/>
  <c r="F38" i="2" s="1"/>
  <c r="E39" i="2"/>
  <c r="E38" i="2" s="1"/>
  <c r="E37" i="2" s="1"/>
  <c r="G37" i="2" s="1"/>
  <c r="G36" i="2"/>
  <c r="G35" i="2" s="1"/>
  <c r="F35" i="2"/>
  <c r="E35" i="2"/>
  <c r="G34" i="2"/>
  <c r="G33" i="2" s="1"/>
  <c r="F33" i="2"/>
  <c r="E33" i="2"/>
  <c r="G29" i="2"/>
  <c r="G28" i="2" s="1"/>
  <c r="F28" i="2"/>
  <c r="E28" i="2"/>
  <c r="G27" i="2"/>
  <c r="G26" i="2" s="1"/>
  <c r="F26" i="2"/>
  <c r="F21" i="2" s="1"/>
  <c r="E26" i="2"/>
  <c r="G25" i="2"/>
  <c r="G24" i="2" s="1"/>
  <c r="F24" i="2"/>
  <c r="E24" i="2"/>
  <c r="G23" i="2"/>
  <c r="G22" i="2" s="1"/>
  <c r="F22" i="2"/>
  <c r="E22" i="2"/>
  <c r="G20" i="2"/>
  <c r="G19" i="2" s="1"/>
  <c r="G18" i="2" s="1"/>
  <c r="F19" i="2"/>
  <c r="F18" i="2" s="1"/>
  <c r="E19" i="2"/>
  <c r="E18" i="2" s="1"/>
  <c r="G16" i="2"/>
  <c r="G15" i="2" s="1"/>
  <c r="F15" i="2"/>
  <c r="E15" i="2"/>
  <c r="G14" i="2"/>
  <c r="G13" i="2" s="1"/>
  <c r="F13" i="2"/>
  <c r="E13" i="2"/>
  <c r="G12" i="2"/>
  <c r="G11" i="2" s="1"/>
  <c r="F11" i="2"/>
  <c r="E11" i="2"/>
  <c r="J66" i="1"/>
  <c r="J64" i="1" s="1"/>
  <c r="G65" i="1"/>
  <c r="G64" i="1" s="1"/>
  <c r="I64" i="1"/>
  <c r="H64" i="1"/>
  <c r="F64" i="1"/>
  <c r="E64" i="1"/>
  <c r="J63" i="1"/>
  <c r="J62" i="1"/>
  <c r="G61" i="1"/>
  <c r="G60" i="1" s="1"/>
  <c r="I60" i="1"/>
  <c r="H60" i="1"/>
  <c r="F60" i="1"/>
  <c r="E60" i="1"/>
  <c r="J59" i="1"/>
  <c r="J57" i="1" s="1"/>
  <c r="G58" i="1"/>
  <c r="G57" i="1" s="1"/>
  <c r="I57" i="1"/>
  <c r="H57" i="1"/>
  <c r="F57" i="1"/>
  <c r="E57" i="1"/>
  <c r="J56" i="1"/>
  <c r="J54" i="1"/>
  <c r="J53" i="1"/>
  <c r="J52" i="1"/>
  <c r="J51" i="1"/>
  <c r="J50" i="1"/>
  <c r="J49" i="1"/>
  <c r="J48" i="1"/>
  <c r="J47" i="1"/>
  <c r="J46" i="1"/>
  <c r="J45" i="1"/>
  <c r="G43" i="1"/>
  <c r="G42" i="1" s="1"/>
  <c r="F42" i="1"/>
  <c r="E42" i="1"/>
  <c r="J40" i="1"/>
  <c r="J39" i="1"/>
  <c r="J38" i="1"/>
  <c r="J37" i="1"/>
  <c r="J36" i="1"/>
  <c r="J35" i="1"/>
  <c r="J34" i="1"/>
  <c r="G33" i="1"/>
  <c r="G32" i="1" s="1"/>
  <c r="I32" i="1"/>
  <c r="H32" i="1"/>
  <c r="F32" i="1"/>
  <c r="E32" i="1"/>
  <c r="J23" i="1"/>
  <c r="J22" i="1"/>
  <c r="J21" i="1"/>
  <c r="G20" i="1"/>
  <c r="G19" i="1" s="1"/>
  <c r="G18" i="1" s="1"/>
  <c r="I19" i="1"/>
  <c r="H19" i="1"/>
  <c r="H18" i="1" s="1"/>
  <c r="F19" i="1"/>
  <c r="E19" i="1"/>
  <c r="E18" i="1" s="1"/>
  <c r="J17" i="1"/>
  <c r="J16" i="1"/>
  <c r="J15" i="1"/>
  <c r="J14" i="1"/>
  <c r="J13" i="1"/>
  <c r="J12" i="1"/>
  <c r="J11" i="1"/>
  <c r="G10" i="1"/>
  <c r="G9" i="1" s="1"/>
  <c r="G8" i="1" s="1"/>
  <c r="I9" i="1"/>
  <c r="I8" i="1" s="1"/>
  <c r="H9" i="1"/>
  <c r="H8" i="1" s="1"/>
  <c r="F9" i="1"/>
  <c r="F8" i="1" s="1"/>
  <c r="E9" i="1"/>
  <c r="E8" i="1" s="1"/>
  <c r="G98" i="2" l="1"/>
  <c r="J19" i="1"/>
  <c r="F18" i="1"/>
  <c r="I18" i="1"/>
  <c r="I72" i="1" s="1"/>
  <c r="G42" i="2"/>
  <c r="E52" i="2"/>
  <c r="F52" i="2"/>
  <c r="E21" i="2"/>
  <c r="E17" i="2" s="1"/>
  <c r="G52" i="2"/>
  <c r="G21" i="2"/>
  <c r="E32" i="2"/>
  <c r="E42" i="2"/>
  <c r="E10" i="2"/>
  <c r="E9" i="2" s="1"/>
  <c r="G9" i="2" s="1"/>
  <c r="F10" i="2"/>
  <c r="G10" i="2"/>
  <c r="F78" i="2"/>
  <c r="F101" i="2" s="1"/>
  <c r="F42" i="2"/>
  <c r="F41" i="2" s="1"/>
  <c r="E97" i="2"/>
  <c r="G97" i="2" s="1"/>
  <c r="G83" i="2"/>
  <c r="G80" i="2" s="1"/>
  <c r="G79" i="2" s="1"/>
  <c r="F32" i="2"/>
  <c r="F17" i="2" s="1"/>
  <c r="J9" i="1"/>
  <c r="J8" i="1" s="1"/>
  <c r="J60" i="1"/>
  <c r="E72" i="1"/>
  <c r="H72" i="1"/>
  <c r="J32" i="1"/>
  <c r="J18" i="1" s="1"/>
  <c r="F72" i="1"/>
  <c r="G32" i="2"/>
  <c r="G72" i="1"/>
  <c r="J72" i="1" l="1"/>
  <c r="E8" i="2"/>
  <c r="G17" i="2"/>
  <c r="G8" i="2"/>
  <c r="F8" i="2"/>
  <c r="F73" i="2" s="1"/>
  <c r="E41" i="2"/>
  <c r="E73" i="2" s="1"/>
  <c r="G41" i="2"/>
  <c r="E95" i="2"/>
  <c r="G95" i="2" s="1"/>
  <c r="E96" i="2"/>
  <c r="G96" i="2" s="1"/>
  <c r="E78" i="2"/>
  <c r="G73" i="2" l="1"/>
  <c r="G78" i="2"/>
  <c r="G101" i="2" s="1"/>
  <c r="E101" i="2"/>
</calcChain>
</file>

<file path=xl/sharedStrings.xml><?xml version="1.0" encoding="utf-8"?>
<sst xmlns="http://schemas.openxmlformats.org/spreadsheetml/2006/main" count="4054" uniqueCount="1291">
  <si>
    <t xml:space="preserve">Plan dochodów i wydatków związanych z realizacją zadań  z zakresu administracji rządowej 
i innych zadań zleconych gminie ustawami na 2015 rok </t>
  </si>
  <si>
    <t>Dział</t>
  </si>
  <si>
    <t>Rozdział</t>
  </si>
  <si>
    <t>§</t>
  </si>
  <si>
    <t>Nazwa</t>
  </si>
  <si>
    <t>Dochody</t>
  </si>
  <si>
    <t xml:space="preserve">Wydatki </t>
  </si>
  <si>
    <t>zmiana</t>
  </si>
  <si>
    <t>Plan po zmianie</t>
  </si>
  <si>
    <t>Administracja publiczna</t>
  </si>
  <si>
    <t>Urzędy wojewódzkie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</si>
  <si>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</si>
  <si>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</si>
  <si>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Dodatkowe wynagrodzenia roczne</t>
  </si>
  <si>
    <t>Składki na ubezpieczenia społeczne</t>
  </si>
  <si>
    <t>Składki na Fundusz Pracy</t>
  </si>
  <si>
    <t>Zakup materiałów i wyposażenia</t>
  </si>
  <si>
    <t>Zakup usług pozostałych</t>
  </si>
  <si>
    <t>Podróże służbowe krajowe</t>
  </si>
  <si>
    <t xml:space="preserve">Urzędy naczelnych organów władzy państwowej, kontroli i ochrony prawa </t>
  </si>
  <si>
    <t>Różne wydatki na rzecz osób fizycznych</t>
  </si>
  <si>
    <t>Wynagrodzenia bezosobowe</t>
  </si>
  <si>
    <t>Podróże slużbowe krajowe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</si>
  <si>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</si>
  <si>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</si>
  <si>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</si>
  <si>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Zakup usług remontowych</t>
  </si>
  <si>
    <t>Opłaty z tytułu zakupu usług telekomunikacyjnych telefonii komórkowej</t>
  </si>
  <si>
    <t>Opłaty za administrowanie i czynsze za budynki, lokale i pomieszczenia garażowe</t>
  </si>
  <si>
    <t>Odpisy na zakładowy fundusz świadczeń socjalnych</t>
  </si>
  <si>
    <t>Szkolenia pracowników niebędących członkami korpusu służby cywilnej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</si>
  <si>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</si>
  <si>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</si>
  <si>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Dodatki mieszkaniowe</t>
  </si>
  <si>
    <t>Usługi opiekuńcze i specjalistyczne usługi opiekuńcze</t>
  </si>
  <si>
    <t>OGÓŁEM:</t>
  </si>
  <si>
    <t xml:space="preserve">                                                                </t>
  </si>
  <si>
    <t>ZESTAWIENIE PLANOWANYCH KWOT DOTACJI W 2015 ROKU</t>
  </si>
  <si>
    <t>Dotacje udzielone z budżetu Gminy  na zadania bieżące</t>
  </si>
  <si>
    <t>Treść</t>
  </si>
  <si>
    <t>Plan</t>
  </si>
  <si>
    <t xml:space="preserve">Zmiana 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</si>
  <si>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</si>
  <si>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</si>
  <si>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</si>
  <si>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</si>
  <si>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</si>
  <si>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</si>
  <si>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</si>
  <si>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</si>
  <si>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</si>
  <si>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>2.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</si>
  <si>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</si>
  <si>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</si>
  <si>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</si>
  <si>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</si>
  <si>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Oświata i wychowanie</t>
  </si>
  <si>
    <t>Szkoły podstawowe</t>
  </si>
  <si>
    <t>Oddziały przedszkolne w szkołach podstawowych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</si>
  <si>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</si>
  <si>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</si>
  <si>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</si>
  <si>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</si>
  <si>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</si>
  <si>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</si>
  <si>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</si>
  <si>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3.</t>
  </si>
  <si>
    <t>Dotacja przedmiotowa</t>
  </si>
  <si>
    <t>Zakład gospodarki mieszkaniowej</t>
  </si>
  <si>
    <t>Dotacja przedmiotowa z budżetu dla samorządowego zakładu budżetowego</t>
  </si>
  <si>
    <t xml:space="preserve">II. </t>
  </si>
  <si>
    <t>Dotacje dla jednostek spoza sektora finansów publicznych</t>
  </si>
  <si>
    <t>1.</t>
  </si>
  <si>
    <t>Dotacja podmiotowa z budżetu dla niepublicznej jednostki systemu oświaty</t>
  </si>
  <si>
    <t>Dotacja celowa</t>
  </si>
  <si>
    <t>010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</si>
  <si>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</si>
  <si>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</si>
  <si>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</si>
  <si>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</si>
  <si>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Bezpieczeństwo publiczne i ochrona przeciwpożarowa</t>
  </si>
  <si>
    <t>Ochotnicze straże pożarne</t>
  </si>
  <si>
    <t>Dotacja celowa z budżetu na finansowanie lub dofinansowanie zadań zleconych do realizacji stowarzyszeniom</t>
  </si>
  <si>
    <t>Ochrona zdrowia</t>
  </si>
  <si>
    <t>Przeciwdziałanie alkoholizmowi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</si>
  <si>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</si>
  <si>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</si>
  <si>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</si>
  <si>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</si>
  <si>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Pozostała działalność</t>
  </si>
  <si>
    <t>RAZEM:</t>
  </si>
  <si>
    <t>Dotacje udzielone z budżetu na zadania majątkowe</t>
  </si>
  <si>
    <t xml:space="preserve">Plan
</t>
  </si>
  <si>
    <t>Drogi publiczne wojewódzkie</t>
  </si>
  <si>
    <t>Dotacja celowa na pomoc finansową udzieloną między jednostkami samorządu terytorialnego na dofinansowanie własnych zadań inwestycyjnych i zakupów inwestycyjnych</t>
  </si>
  <si>
    <t>Dotacja celowa z budżetu na finansowanie lub dofinansowanie kosztów realizacji inwestycji i zakupów inwestycyjnych jednostek niezaliczanych do sektora finansow publicznych</t>
  </si>
  <si>
    <t>Rady Miejskiej w Rogoźnie</t>
  </si>
  <si>
    <t>PLAN</t>
  </si>
  <si>
    <t>Lp.</t>
  </si>
  <si>
    <t>Wyszczególnienie źródeł</t>
  </si>
  <si>
    <t>Plan przychodów na 2015</t>
  </si>
  <si>
    <t>Plan rozchodów na 2015</t>
  </si>
  <si>
    <t>Spłata otrzymanych krajowych pożyczek i kredytów</t>
  </si>
  <si>
    <t>4.</t>
  </si>
  <si>
    <t>5.</t>
  </si>
  <si>
    <t>Przychody z zaciągniętych pożyczek i kredytów na rynku krajowym</t>
  </si>
  <si>
    <t>RAZEM PRZYCHODY/ROZCHODY</t>
  </si>
  <si>
    <t xml:space="preserve">OGÓŁEM </t>
  </si>
  <si>
    <t>WYKAZ WYDATKÓW MAJĄTKOWYCH GMINY UJĘTYCH W PLANIE BUDŻETU NA ROK 2015</t>
  </si>
  <si>
    <t>Nazwa zadania majątkowego</t>
  </si>
  <si>
    <t xml:space="preserve">Dział </t>
  </si>
  <si>
    <t>Paragraf</t>
  </si>
  <si>
    <t>Nakłady do poniesienia</t>
  </si>
  <si>
    <t>Wykonawca /                   Termin realizacji</t>
  </si>
  <si>
    <t xml:space="preserve">Źródła finansowania
w 2015 roku / Dochody własne/ 
</t>
  </si>
  <si>
    <t>Budowa ośrodka rekreacji i sportu we wsi Owczegłowy w ramach "Wielkopolska Odnowa Wsi" (fundusz sołecki 6.000 zl)</t>
  </si>
  <si>
    <t>01095</t>
  </si>
  <si>
    <t>6050</t>
  </si>
  <si>
    <t>Urząd Miejski w Rogoźnie 
Wykonawca: zostanie wyłoniony w drodze zamówień publicznych
Termin realizacji: 2015</t>
  </si>
  <si>
    <t>Wykonanie dokumentacji technicznej budowy amfiteatru w Parkowie w ramach "Wielkopolska Odnowa Wsi" (fundusz sołecki 8.000 zł)</t>
  </si>
  <si>
    <t>Przebudowa chodników przy ul. Kotlarskiej - Kościuszi przy drodze wojewódzkiej nr 241 w Rogoźnie (pomoc finansowa)</t>
  </si>
  <si>
    <t>600</t>
  </si>
  <si>
    <t>60013</t>
  </si>
  <si>
    <t>6300</t>
  </si>
  <si>
    <t>Aktualizacja projektu przebudowy ul. Fabrycznej w Rogoźnie wraz z infrastrukturą towarzyszącą</t>
  </si>
  <si>
    <t>60016</t>
  </si>
  <si>
    <t>Urząd Miejski w Rogoźnie 
Wykonawca: zostanie wyłoniony w drodze zamównień publicznych
Termin realizacji: 2015</t>
  </si>
  <si>
    <t>6.</t>
  </si>
  <si>
    <t>Zakup nieruchomości zabudowanej, położonej w Rogoźnie - działki nr 1508/2; 1512/3</t>
  </si>
  <si>
    <t>Urząd Miejski w Rogoźnie 
Umowa kuna została podpisana w dniu 16 lipca 2014 roku z Powiatem obornickim
Termin realizacji: 2014-2016</t>
  </si>
  <si>
    <t>7.</t>
  </si>
  <si>
    <t>Zakup narzędzia do odzyskiwania danych po awarii</t>
  </si>
  <si>
    <t>750</t>
  </si>
  <si>
    <t>75023</t>
  </si>
  <si>
    <t>6060</t>
  </si>
  <si>
    <t>8.</t>
  </si>
  <si>
    <t>Rozbudowa budynku remizy  OSP Owieczki - etap I</t>
  </si>
  <si>
    <t>754</t>
  </si>
  <si>
    <t>75412</t>
  </si>
  <si>
    <t>9.</t>
  </si>
  <si>
    <t>Zakup średniego samochodu ratowniczo-gaśniczego z napedem 4x4 dla OSP Parkowo</t>
  </si>
  <si>
    <t>6230</t>
  </si>
  <si>
    <t>10.</t>
  </si>
  <si>
    <t>Zakup oznakowanego samochodu slużbowego dla Straży Miejskiej</t>
  </si>
  <si>
    <t>75416</t>
  </si>
  <si>
    <t>Urząd Miejski w Rogoźnie 
Termin realizacji: 2015</t>
  </si>
  <si>
    <t>11.</t>
  </si>
  <si>
    <t>Budowa oświetlenia w miejscowości Parkowo- Jaracz</t>
  </si>
  <si>
    <t>900</t>
  </si>
  <si>
    <t>90015</t>
  </si>
  <si>
    <t>12.</t>
  </si>
  <si>
    <t>Budowa oświetlenia za boiskiem ORLIK - 1 lampa</t>
  </si>
  <si>
    <t>13.</t>
  </si>
  <si>
    <t>z dnia 25 marca 2015 roku</t>
  </si>
  <si>
    <t>Planowane środki na 2015 rok</t>
  </si>
  <si>
    <t>Plan obowiązujący na dzień 01.01.2015r.</t>
  </si>
  <si>
    <t>Plan obowiązujący na dzień 25.03.2015r.</t>
  </si>
  <si>
    <t>6</t>
  </si>
  <si>
    <t>7</t>
  </si>
  <si>
    <t>8</t>
  </si>
  <si>
    <t>9</t>
  </si>
  <si>
    <t>Plan na 16.02.2015</t>
  </si>
  <si>
    <t>Plan po zmianie na 25.03.2015r.</t>
  </si>
  <si>
    <t>Koszty postępowania sądowego i prokuratorskiego</t>
  </si>
  <si>
    <t>Nazwa zakładu budżetowego
Dział 700 Rozdział 70001</t>
  </si>
  <si>
    <t>Przychody</t>
  </si>
  <si>
    <t>Koszty</t>
  </si>
  <si>
    <t>w tym: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</si>
  <si>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</si>
  <si>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</si>
  <si>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</si>
  <si>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</si>
  <si>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</si>
  <si>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</t>
  </si>
  <si>
    <t>z tego:</t>
  </si>
  <si>
    <r>
      <t>1) do kosztów eksploatacji lokali socjalnych o pow. 131,70m</t>
    </r>
    <r>
      <rPr>
        <i/>
        <vertAlign val="superscript"/>
        <sz val="9"/>
        <rFont val="Arial"/>
        <family val="2"/>
        <charset val="238"/>
      </rPr>
      <t>2</t>
    </r>
    <r>
      <rPr>
        <i/>
        <sz val="9"/>
        <rFont val="Arial"/>
        <family val="2"/>
        <charset val="238"/>
      </rPr>
      <t xml:space="preserve"> x 28,92 zł/m</t>
    </r>
    <r>
      <rPr>
        <i/>
        <vertAlign val="superscript"/>
        <sz val="9"/>
        <rFont val="Arial"/>
        <family val="2"/>
        <charset val="238"/>
      </rPr>
      <t>2</t>
    </r>
  </si>
  <si>
    <t>Drogi publiczne powiatowe</t>
  </si>
  <si>
    <t>Dotacja celowa z budżetu na finansowanie lub dofinansowanie kosztów realizacji inwestycji i zakupów inwestycyjnych jednostek niezaliczanych do sektora finansów publicznych</t>
  </si>
  <si>
    <t>Szpitale ogólne</t>
  </si>
  <si>
    <t>Turystyka</t>
  </si>
  <si>
    <t>Pozostala dzialalność</t>
  </si>
  <si>
    <t>Pozostałe zadania w zakresie kultury</t>
  </si>
  <si>
    <t>Dotacja celowa na pomoc finansową udzieloną miedzy jednostkami samorządu tereytorialnego na dofinansowanie własnych zadań bieżących</t>
  </si>
  <si>
    <t>Pozostała działaność</t>
  </si>
  <si>
    <t>Realizacja zadań wymagających stosowania specjalnej organizacji nauki i metod pracy dla dzieci w przedszkolach, oddziałach przedszkolnych w szkołach podstawowych i innych form wychowania przedszkolnego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</si>
  <si>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</si>
  <si>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Dofinansowanie przebudowy istniejącego chodnika przy ul. Za Jeziorem w Rogoźnie przy drodze powiatowej nr 2030P 
(pomoc finansowa)</t>
  </si>
  <si>
    <t>60014</t>
  </si>
  <si>
    <t>Urząd Miejski w Rogoźnie
Umowa o pomocy finansowej zostanie podpisana z Powiatem Obornickim
Termin realizacji: 2015</t>
  </si>
  <si>
    <t>Urząd Miejski w Rogoźnie
Umowa o pomocy finansowej zostanie podpisana z Województwem Wielkopolskim 
Termin realizacji: 2015</t>
  </si>
  <si>
    <t>Przebudowa chodników przy ul. W. Szkolnej, M. Szkolnej, Piekarskiej</t>
  </si>
  <si>
    <t>Urząd Miejski w Rogoźnie 
Wykonawca: zostanie wyłoniony w drodze zamównień publicznych
Termin realizacji: 2014-2015</t>
  </si>
  <si>
    <t>Budowa parkingu przy bloku nr 17 ul. Czarnkowskiej  etap II</t>
  </si>
  <si>
    <t>14.</t>
  </si>
  <si>
    <t>15.</t>
  </si>
  <si>
    <t>16.</t>
  </si>
  <si>
    <t>17.</t>
  </si>
  <si>
    <t xml:space="preserve">Budowa monitoringu na promenadzie </t>
  </si>
  <si>
    <t>630</t>
  </si>
  <si>
    <t>63095</t>
  </si>
  <si>
    <t xml:space="preserve">Zakup gruntów </t>
  </si>
  <si>
    <t>700</t>
  </si>
  <si>
    <t>70005</t>
  </si>
  <si>
    <t>75404</t>
  </si>
  <si>
    <t>6170</t>
  </si>
  <si>
    <t>Urząd Miejski w Rogoźnie 
Zostanie zawarta umowa z KWP w Poznaniu 
Termin realizacji: 2015</t>
  </si>
  <si>
    <t>Budowa wjazdu do remizy OSP Pruśce</t>
  </si>
  <si>
    <t>Urząd Miejski w Rogoźnie 
Wykonawca zostanie wyłoniony w drodze zamówień publicznych
Termin realizacji: 2015</t>
  </si>
  <si>
    <t>Dofinansowanie zakupu aparatury medycznej dla SP ZOZ w Obornikach</t>
  </si>
  <si>
    <t>851</t>
  </si>
  <si>
    <t>85111</t>
  </si>
  <si>
    <t>6220</t>
  </si>
  <si>
    <t>Urząd Miejski w Rogoźnie 
Zostanie podpisana umowa dofinasowania z SP ZOZ w Obornikach
Termin realizacji: 2015</t>
  </si>
  <si>
    <t>Dofinansowanie zakupu wyposażenia gabinetu weterynaryjnego w schronisku Azorek w Obornikach
(pomoc finansowa)</t>
  </si>
  <si>
    <t>90013</t>
  </si>
  <si>
    <t>Urząd Miejski w Rogoźnie 
Zostanie podpisana umowa dofinasowania z Gminą Oborniki
Termin realizacji: 2015</t>
  </si>
  <si>
    <t>921</t>
  </si>
  <si>
    <t>92109</t>
  </si>
  <si>
    <t>Zakup klimatyzacji do świetlicy w Gościejewie</t>
  </si>
  <si>
    <t>Zakup blachodachówki - świetlica w Grudnie</t>
  </si>
  <si>
    <t>Urząd Miejski w Rogoźnie 
Zostanie podpisana umowa na dotację celową z instytucją kultury
Termin realizacji: 2015</t>
  </si>
  <si>
    <t>Zakup wiat przystanowych w m. Owieczki II, Pruśce</t>
  </si>
  <si>
    <t>Budowa punktu oświetlenia na ul. Leśnej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</si>
  <si>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</si>
  <si>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</si>
  <si>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</si>
  <si>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</si>
  <si>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</si>
  <si>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</si>
  <si>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</si>
  <si>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</si>
  <si>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</si>
  <si>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</si>
  <si>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PRZYCHODÓW I ROZCHODÓW ZWIĄZANY Z FINANSOWANIEM DEFICYTU 
I ROZDYSPONOWANIEM  NADWYŻKI BUDŻETOWEJ W 2015 ROKU</t>
  </si>
  <si>
    <t>Wolne środki, o których mowa w art. 217 ust. 2 pkt 6 ustawy</t>
  </si>
  <si>
    <t xml:space="preserve">PLAN PRZYCHODÓW I KOSZTÓW ZAKŁADU BUDŻETOWEGO GMINY ROGOŹNO </t>
  </si>
  <si>
    <t>ORAZ ZAKRES I KWOTA DOTACJI PRZEDMIOTOWEJ NA 2015 ROK</t>
  </si>
  <si>
    <t>Aktualizacja dokumentacji budowy drogi 272520P w miejscowości Gosciejewo</t>
  </si>
  <si>
    <t>Dofinansowanie zakupu samochodu dla Komisariatu Policji w Rogoźnie</t>
  </si>
  <si>
    <t>Wykonanie dokumentacji technicznej budowy oświtlenia przy ulicach Werbla, Szarych Szeregów i Prusa</t>
  </si>
  <si>
    <t>Budowa zewnętrznej klatki schodowej do budynku RCK
(dotacja celowa)</t>
  </si>
  <si>
    <t>Gospodarka mieszkaniowa</t>
  </si>
  <si>
    <t>Dotacja celowa z budżetu na finansowanie lub dofinansowanie kosztów realizacji inwestycji i zakupów inwestycyjnych  innych jednostek sektora finansów publicznych</t>
  </si>
  <si>
    <r>
      <t>2) do kosztów eksploatacji lokali z wyrokami eksmisji o pow. 1.868,58 m</t>
    </r>
    <r>
      <rPr>
        <i/>
        <vertAlign val="superscript"/>
        <sz val="9"/>
        <rFont val="Arial"/>
        <family val="2"/>
        <charset val="238"/>
      </rPr>
      <t>2</t>
    </r>
    <r>
      <rPr>
        <i/>
        <sz val="9"/>
        <rFont val="Arial"/>
        <family val="2"/>
        <charset val="238"/>
      </rPr>
      <t>x 40,20 zł/m</t>
    </r>
    <r>
      <rPr>
        <i/>
        <vertAlign val="superscript"/>
        <sz val="9"/>
        <rFont val="Arial"/>
        <family val="2"/>
        <charset val="238"/>
      </rPr>
      <t>2</t>
    </r>
  </si>
  <si>
    <r>
      <t>3) do kosztów eksploatacji mieszkań komunalnych w budynkach Wspólnot Mieszkaniowych o pow. 11.661,65 m</t>
    </r>
    <r>
      <rPr>
        <i/>
        <vertAlign val="superscript"/>
        <sz val="9"/>
        <rFont val="Arial"/>
        <family val="2"/>
        <charset val="238"/>
      </rPr>
      <t>2</t>
    </r>
    <r>
      <rPr>
        <i/>
        <sz val="9"/>
        <rFont val="Arial"/>
        <family val="2"/>
        <charset val="238"/>
      </rPr>
      <t xml:space="preserve"> x 29,88 zł/m</t>
    </r>
    <r>
      <rPr>
        <i/>
        <vertAlign val="superscript"/>
        <sz val="9"/>
        <rFont val="Arial"/>
        <family val="2"/>
        <charset val="238"/>
      </rPr>
      <t>2</t>
    </r>
  </si>
  <si>
    <t xml:space="preserve">Plan dochodów i wydatków związanych z realizacją zadań własnych na 2015 rok </t>
  </si>
  <si>
    <t>Oddziały przedszkole przy szkołach podstawowych</t>
  </si>
  <si>
    <t>Dotacje celowe otrzymane z budżetu państwa na realizację własnych zadań bieżących gmin (związków gmin)</t>
  </si>
  <si>
    <t>Zasiłki i pomoc w naturze oraz składki na ubezpieczenia emerytalne i rentowe</t>
  </si>
  <si>
    <t>Zasiłki stałe</t>
  </si>
  <si>
    <t>Ośrodki pomocy społecznej</t>
  </si>
  <si>
    <t>Wydatki osobowe niezaliczane do wynagrodzeń</t>
  </si>
  <si>
    <t>Zakup energii</t>
  </si>
  <si>
    <t>Plan na 01.01.2015r.</t>
  </si>
  <si>
    <t>Modernizacja budynku na siedzibę Gminnego Osrodka Pomocy Społecznej</t>
  </si>
  <si>
    <t>Modernizacja starego budynku Gimnazjum Nr 1</t>
  </si>
  <si>
    <t>801</t>
  </si>
  <si>
    <t>80101</t>
  </si>
  <si>
    <t>Szkoła Podstawowa Nr 3 w Rogoźnie
Wykonawca zostanie wyłoniony w drodze zamówień publicznych
Termin realizacji: 2015</t>
  </si>
  <si>
    <t>28.</t>
  </si>
  <si>
    <t>29.</t>
  </si>
  <si>
    <t>Urząd Miejski w Rogoźnie 
Zostanie podpisana umowa dofinasowania z OSP
Termin realizacji: 2015</t>
  </si>
  <si>
    <t>Dofinansowanie rozbudowy Oddziałów Szpitala Powiatowego w Obornikach
(pomoc finansowa)</t>
  </si>
  <si>
    <t>Urząd Miejski w Rogoźnie 
Zostanie podpisana umowa dofinasowania z Powiatem Obornickim
Termin realizacji: 2015</t>
  </si>
  <si>
    <t>30.</t>
  </si>
  <si>
    <t>31.</t>
  </si>
  <si>
    <t>Wybory Prezydenta RP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</si>
  <si>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</si>
  <si>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</si>
  <si>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</si>
  <si>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</si>
  <si>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NA 2015 ROK</t>
  </si>
  <si>
    <t>DOCHODY</t>
  </si>
  <si>
    <t>Kwota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</si>
  <si>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</si>
  <si>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</si>
  <si>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</si>
  <si>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Razem</t>
  </si>
  <si>
    <t>WYDATKI</t>
  </si>
  <si>
    <t>Komendy wojewódzkie Policji</t>
  </si>
  <si>
    <t>Wpłaty jednostek na fundusz celowy</t>
  </si>
  <si>
    <t>Zwalczanie narkomanii</t>
  </si>
  <si>
    <t>Opłaty z tytułu zakupu usług telekomunikacyjnych</t>
  </si>
  <si>
    <t>Przedsięwzięcia w ramach funduszu sołeckiego na 2015 rok</t>
  </si>
  <si>
    <t>Sołectwo</t>
  </si>
  <si>
    <t>Plan na dzień 
01.01.2015</t>
  </si>
  <si>
    <t>4210</t>
  </si>
  <si>
    <t>Gościejewo</t>
  </si>
  <si>
    <t>Poprawa estetyki terenu przy Amfiteatrze wraz z zagospodarowaniem miejsca rekreacji i sportu</t>
  </si>
  <si>
    <t>Wydatki inwestycyjne jednostek budżetowych</t>
  </si>
  <si>
    <t>Owczegłowy</t>
  </si>
  <si>
    <t>Program "Wielkoposka Odnowa wsi" - stworzenie terenu rekreacyjno-wypoczynkowego</t>
  </si>
  <si>
    <t>Parkowo</t>
  </si>
  <si>
    <t>Zakup projektu nowego amfiteatru i przygotowanie dokumentacji</t>
  </si>
  <si>
    <t xml:space="preserve">Transport i łączność </t>
  </si>
  <si>
    <t>Drogi publiczne gminne</t>
  </si>
  <si>
    <t>Garbatka</t>
  </si>
  <si>
    <t xml:space="preserve">Zakup paliwa do równania dróg na terenie sołectwai ich odśnieżania
</t>
  </si>
  <si>
    <t>Karolewo</t>
  </si>
  <si>
    <t>Zakup przystanku autobusowego</t>
  </si>
  <si>
    <t>Kaziopole</t>
  </si>
  <si>
    <t>Zakup tablic kierunkowych z numeracja posesji</t>
  </si>
  <si>
    <t xml:space="preserve">Utwardzenie drogi Moksz i drogi Brzozowej </t>
  </si>
  <si>
    <t>Pruśce</t>
  </si>
  <si>
    <t>Zakup kruszywa w celu utwardzenia drogi</t>
  </si>
  <si>
    <t>Słomowo</t>
  </si>
  <si>
    <t>1) Zakup barierek na łuku drogi - 1.000 zł
2) Zabezpieczenie  szamba - 500 zł</t>
  </si>
  <si>
    <t>Studzieniec</t>
  </si>
  <si>
    <t>Utwardzenie dróg</t>
  </si>
  <si>
    <t>4300</t>
  </si>
  <si>
    <t>Boguniewo</t>
  </si>
  <si>
    <t>Budowa przystanków autobusowych</t>
  </si>
  <si>
    <t>Remont dróg gminnych</t>
  </si>
  <si>
    <t xml:space="preserve">Równanie dróg gruntowych - 2.000 zł
</t>
  </si>
  <si>
    <t>Równanie dróg gruntowych</t>
  </si>
  <si>
    <t xml:space="preserve">Bezpieczeństwo publiczne i ochrona przeciwpożarowa </t>
  </si>
  <si>
    <t>Wsparcie działalności OSP</t>
  </si>
  <si>
    <t>1) Remont strażnicy OSP - 7.243,07 zł,
2) Zakup drabiny i przedłużacza - 860 zł</t>
  </si>
  <si>
    <t>Remont strażnicy OSP</t>
  </si>
  <si>
    <t>80195</t>
  </si>
  <si>
    <t>Jaracz</t>
  </si>
  <si>
    <t>Zakup wyposażenia (artykuły edukacyjne) dla Przedszkola w Parkowie</t>
  </si>
  <si>
    <t>90004</t>
  </si>
  <si>
    <t>Utrzymanie zieleni w miastach i gminach</t>
  </si>
  <si>
    <t>Utrzymanie zieleni i ogródka jordanowskiego</t>
  </si>
  <si>
    <t>Utrzymanie i pielęgnacja wiejskich terenów zielonych</t>
  </si>
  <si>
    <t xml:space="preserve">Pielęgnacja zieleni </t>
  </si>
  <si>
    <t>Tarnowo</t>
  </si>
  <si>
    <t>Pielęgnacja zieleni na terenie sołectwa</t>
  </si>
  <si>
    <t>4110</t>
  </si>
  <si>
    <t xml:space="preserve">Owczegłowy </t>
  </si>
  <si>
    <t xml:space="preserve">Utrzymanie świetlicy - gospodzarz obiektu </t>
  </si>
  <si>
    <t>Wynagrodzenie dla palacza</t>
  </si>
  <si>
    <t>4120</t>
  </si>
  <si>
    <t>4170</t>
  </si>
  <si>
    <t>Ruda</t>
  </si>
  <si>
    <t>Wynagrodzenie dla wykonawcy wiaty na wyposażenie i narzędzia</t>
  </si>
  <si>
    <t>Zakup materiałów i wyposażenia do świetlicy</t>
  </si>
  <si>
    <t xml:space="preserve">Zakup wyposażenia do sali wiejskiej </t>
  </si>
  <si>
    <t>1) Utrzymanie porządku, czystości w świetlicy wiejskiej, wokół świetlicy na placu zabaw – 500 zł 
2)Zakup wyposażenia świetlicy - 5.500 zł
3) Materiały do wykonania chodnika przy bud.gospodarczym oraz remont elewacji zewnętrznej - 1.677,64 zł</t>
  </si>
  <si>
    <t xml:space="preserve">Wyposażenie świetlicy wiejskiej - 1.100 zł
</t>
  </si>
  <si>
    <t>1) Zakup wyposażenia kuchni - 2.000 zł
2) Zakup sprzętu RTV na potrzeby świetlicy - 2.000 zł,
3) Zakup kosy spalinowej - 2.000 z, 
4) Remont pomieszczen po sklepie - 1800 zl</t>
  </si>
  <si>
    <t>Laskowo</t>
  </si>
  <si>
    <t>Zakup wyposażenia do świetlicy wiejskiej</t>
  </si>
  <si>
    <t>Nienawiszcz</t>
  </si>
  <si>
    <t>Zakup kosy spalinowej</t>
  </si>
  <si>
    <t>Utrzymanie, wyposażenie świetlicy (zakup mat.na postawienie szopki, paliwo )</t>
  </si>
  <si>
    <t>Owieczki</t>
  </si>
  <si>
    <t>1) Zakup wyposażenie i środków czystości do świetlicy - 4.000 zł
2) Zakup garażu na sprzęt przy świetlicy - 2.000 zł</t>
  </si>
  <si>
    <t>Zakup materiałów i wyposażenia świetlicy</t>
  </si>
  <si>
    <t xml:space="preserve">1) Doposażenie świetlicy - 6.500 zł 
2) Zakup opału - 2.000 zł </t>
  </si>
  <si>
    <t>4260</t>
  </si>
  <si>
    <t>Zakup energii elektrycznej i wody</t>
  </si>
  <si>
    <t>Zakup energii elektrycznej, gazu, wody</t>
  </si>
  <si>
    <t>Utrzymanie świetlicy wiejskiej</t>
  </si>
  <si>
    <t>Utrzymanie, wyposażenie świetlicy</t>
  </si>
  <si>
    <t>Zakup garażu na sprzęt przy świetlicy</t>
  </si>
  <si>
    <t>4360</t>
  </si>
  <si>
    <t>4430</t>
  </si>
  <si>
    <t>Różne opłaty i składki</t>
  </si>
  <si>
    <t xml:space="preserve">Ubezpieczenie sali wiejskiej </t>
  </si>
  <si>
    <t>92116</t>
  </si>
  <si>
    <t xml:space="preserve">Biblioteki </t>
  </si>
  <si>
    <t>Wsparcie działań Biblioteki Publicznej w Parkowie</t>
  </si>
  <si>
    <t>92195</t>
  </si>
  <si>
    <t>Organizacja imprez kulturalno – sportowych</t>
  </si>
  <si>
    <t xml:space="preserve">Organizacja imprez kulturalnych </t>
  </si>
  <si>
    <t>Budziszewko</t>
  </si>
  <si>
    <t>Organizacja imprez kulturalnych i rozrywkowych</t>
  </si>
  <si>
    <t>1) Organizacja imprez kulturalno – sportowych - 2.000 zł,
2) Wsparcie Zespołu Gościnianka IV Majowa Biesiada - 1.500 zł</t>
  </si>
  <si>
    <t xml:space="preserve">Organizacja imprez o charakterze kulturalnym i  sportowym </t>
  </si>
  <si>
    <t>1) Organizacja imprez kulturalnych – 1.000 zł 
 2) Zakup materiałow na utwardzenie terenu przy wiacie Muszelka - 4.330,55 zl</t>
  </si>
  <si>
    <t>Organizacja imprez okolicznościowych</t>
  </si>
  <si>
    <t>Organizacja imprez kulturalnych i festynów rodzinnych</t>
  </si>
  <si>
    <t>Organizacja imprez kulturalnych i społecznych</t>
  </si>
  <si>
    <t>1) Organizacja imprez o charakterze kulturalnym i  sportowym - 1.400 zł 
2) Urządzenie Centrum Integracji - 8.000 zł</t>
  </si>
  <si>
    <t>Organizowanie imprez kulturalno – sportowych</t>
  </si>
  <si>
    <t>Organizowanie festynów, pikników rodzinnych</t>
  </si>
  <si>
    <t>Organizacja imprez kulturalno - sportowych</t>
  </si>
  <si>
    <t xml:space="preserve">1) Organizacja imprez o charakterze kulturalnym i  sportowym - 900 zł
2) Urządzenie Centrum Intergacji - 1.200 zł </t>
  </si>
  <si>
    <t>926</t>
  </si>
  <si>
    <t>Kultura fizyczna</t>
  </si>
  <si>
    <t>92695</t>
  </si>
  <si>
    <t>Utrzymanie boiska sportowego</t>
  </si>
  <si>
    <t>Prace pielęgnacyjne na stadionie sportowym Gościejewo</t>
  </si>
  <si>
    <t xml:space="preserve">Utrzymanie murawy na boisku sportowym i zakup kosy spalinowej </t>
  </si>
  <si>
    <t>Pielęgnacja boiska sportowego oraz organizacja rozgrywek GLPN</t>
  </si>
  <si>
    <t>Utrzymanie boiska i placu zabaw</t>
  </si>
  <si>
    <t>Organizacja imprez sportowych, dbanie o boiska sportowe i place zabaw dla dzieci i młodzieży</t>
  </si>
  <si>
    <t>Utrzymanie boisk wiejskich</t>
  </si>
  <si>
    <t xml:space="preserve">Prace pielęgnacyjne na boisku sportowym </t>
  </si>
  <si>
    <t xml:space="preserve">Pielęgnacja zieleni przy świetlicy i boisku sportowym </t>
  </si>
  <si>
    <t>Zakup materiałów dla GLPN</t>
  </si>
  <si>
    <t>Poprawa estetyki boiska</t>
  </si>
  <si>
    <t>Razem:</t>
  </si>
  <si>
    <t>przedsięwzięcia bieżące</t>
  </si>
  <si>
    <t>przedsięwzięcia majątkowe</t>
  </si>
  <si>
    <t>Tabela Nr 1 do uzasadnienia</t>
  </si>
  <si>
    <t>WYDATKI NA PRZEDSIĘWIĘCIA W RAMACH FUNDUSZU SOŁECKIEGO 
W 2015 ROKU</t>
  </si>
  <si>
    <t>Nazwa sołectwa/ przedsięwzięcia</t>
  </si>
  <si>
    <t>Liczba mieszkańców
na dzień 30.06.2014r.</t>
  </si>
  <si>
    <t>Wysokość Funduszu sołeckiego</t>
  </si>
  <si>
    <t>Organizacja imprez kulturalno-sportowych</t>
  </si>
  <si>
    <t>Utrzymanie boiska i urządzeń spotowych</t>
  </si>
  <si>
    <t>Zakup materiałów na ogrodzenie boiska</t>
  </si>
  <si>
    <t>Zakup paliwa do równania dróg i odśnieżania na terenie sołectwa</t>
  </si>
  <si>
    <t>Zakup energii i materiałów do wyposażenia świetlicy</t>
  </si>
  <si>
    <t>Poprawa estetyki przy Amfiteatrze wraz z zagospodarowaniem miejsca rekreacji i sportu</t>
  </si>
  <si>
    <t xml:space="preserve">Zakup wyposażenia do sali wiejskiej oraz jej utrzymanie </t>
  </si>
  <si>
    <t>Wsparcie zespołu Gościnianka</t>
  </si>
  <si>
    <t>Prace pielęgnacyjne na boisku sportowym i poprawa jego estetyki</t>
  </si>
  <si>
    <t>Zakup artykułów edukacyjnych dla Przedszkola w Parkowie</t>
  </si>
  <si>
    <t>Utrzymanie porządku, czystości świetlicy, terenu przy świetlicy</t>
  </si>
  <si>
    <t>Utrzymanie murawy na boisku sportowym i zakup kosy spalinowej</t>
  </si>
  <si>
    <t>Wyposażenie świetlicy wiejskiej</t>
  </si>
  <si>
    <t>Organizacja imprez kulturalnych</t>
  </si>
  <si>
    <t>Zakup tablic kierunkowych z numerami posesji</t>
  </si>
  <si>
    <t>Zakup wyposażenia kuchni</t>
  </si>
  <si>
    <t>Zakup sprzętu RTV na potrzeby swietlicy</t>
  </si>
  <si>
    <t>Remont pomieszczeń po sklepie</t>
  </si>
  <si>
    <t>Zakup energii i wyposażenia do świetlicy</t>
  </si>
  <si>
    <t>Zakup materiałów na utwardzenie terenu przy wiacie Muszelka</t>
  </si>
  <si>
    <t>Wielkopolska Odnowa Wsi - stworzenie terenu rekreacyjno-wypoczynkowego</t>
  </si>
  <si>
    <t>Utrzymanie świetlicy wiejskiej, zakup wyposażenia</t>
  </si>
  <si>
    <t>Zakup energii, wyposażenia i środków czystości do swietlicy</t>
  </si>
  <si>
    <t>Zakup projektu nowego Amfiteatru i przygotowanie dokumentacji</t>
  </si>
  <si>
    <t>Utwardzenie drogi Moksz i drogi Brzozowej</t>
  </si>
  <si>
    <t>Wsparcie działalności Biblioteki Publicznej w Parkowie</t>
  </si>
  <si>
    <t>Zakup kruszywa i utwardzenie dróg gminnych</t>
  </si>
  <si>
    <t>Remont strażnicy OSP Pruśce</t>
  </si>
  <si>
    <t>Zakup przedłużacza i drabiny</t>
  </si>
  <si>
    <t>Wynagrodzenie dla wykonanwcy wiaty na wyposażenie i narzędzia</t>
  </si>
  <si>
    <t>Zakup energii i wyposażenie do świetlicy wiejskiej</t>
  </si>
  <si>
    <t xml:space="preserve">Organizacja imprez kulturalnych i społecznych </t>
  </si>
  <si>
    <t>Prace pielęgnacyjne na boisku sportowym</t>
  </si>
  <si>
    <t>Zakup barierek na łuku drogi</t>
  </si>
  <si>
    <t>Zabezpieczenie szamba</t>
  </si>
  <si>
    <t>Wsporcie działalności OSP</t>
  </si>
  <si>
    <t>Zakup wyposażenia i materiałów do świetlicy</t>
  </si>
  <si>
    <t>Organizacja imprez kulturalno -sportowych</t>
  </si>
  <si>
    <t>Pielęgnacja zieleni przy świetlicy i boisku sportowym</t>
  </si>
  <si>
    <t>Doposażenie świetlicy i zakup opału</t>
  </si>
  <si>
    <t>Organizacja imprez o charakterze kulturalnym i sportowym</t>
  </si>
  <si>
    <t>Urządzenie Centrum Intergacji</t>
  </si>
  <si>
    <t>Zmiana</t>
  </si>
  <si>
    <t>Plan po zmianie na 25.03.2015 roku</t>
  </si>
  <si>
    <t>1) Utrzymanie boiska i urządzeń sportowych - 2.870,29
2) Zakup materiału na ogrodzenie boiska sportowego - 10.000 zł -10.000=0,00</t>
  </si>
  <si>
    <t>Zakup usłuh pozostałych</t>
  </si>
  <si>
    <t>Zagospodarowanie boiska w ramach Wielkopolska Odnowa Wsi</t>
  </si>
  <si>
    <t>32.</t>
  </si>
  <si>
    <t>Modernizacja terenu przeznaczonego na cele kulturalne przy stawie w parkowie - etap II w ramach "Wielkopolska Onowa Wsi" 
(z funduszu sołeckiego 8.000 zł)</t>
  </si>
  <si>
    <t>Wysokość funduszu sołeciego po zmianie</t>
  </si>
  <si>
    <t xml:space="preserve">z dnia 25 marca 2015 roku </t>
  </si>
  <si>
    <t>Załącznik Nr 1 do Uchwały Nr VII/72/2015
Rady Miejskiej w Rogoźnie
z dnia 25 marca 2015 roku</t>
  </si>
  <si>
    <t>Przed zmianą</t>
  </si>
  <si>
    <t>Po zmianie</t>
  </si>
  <si>
    <t>20 500,00</t>
  </si>
  <si>
    <t>0,00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</si>
  <si>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</si>
  <si>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</si>
  <si>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050</t>
  </si>
  <si>
    <t>Rybołówstwo i rybactwo</t>
  </si>
  <si>
    <t>20 000,00</t>
  </si>
  <si>
    <t>05095</t>
  </si>
  <si>
    <t>0690</t>
  </si>
  <si>
    <t>Wpływy z różnych opłat</t>
  </si>
  <si>
    <t>Transport i łączność</t>
  </si>
  <si>
    <t>7 000,00</t>
  </si>
  <si>
    <t>0490</t>
  </si>
  <si>
    <t>Wpływy z innych lokalnych opłat pobieranych przez jednostki samorządu terytorialnego na podstawie odrębnych ustaw</t>
  </si>
  <si>
    <t>1 978 900,00</t>
  </si>
  <si>
    <t>Gospodarka gruntami i nieruchomościami</t>
  </si>
  <si>
    <t>0470</t>
  </si>
  <si>
    <t>Wpływy z opłat za trwały zarząd, użytkowanie, służebność i użytkowanie wieczyste nieruchomości</t>
  </si>
  <si>
    <t>125 400,00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</si>
  <si>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</si>
  <si>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</si>
  <si>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</si>
  <si>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</si>
  <si>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</si>
  <si>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</si>
  <si>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1 500 000,00</t>
  </si>
  <si>
    <t>0910</t>
  </si>
  <si>
    <t>Odsetki od nieterminowych wpłat z tytułu podatków i opłat</t>
  </si>
  <si>
    <t>1 000,00</t>
  </si>
  <si>
    <t>0920</t>
  </si>
  <si>
    <t>Pozostałe odsetki</t>
  </si>
  <si>
    <t>4 000,00</t>
  </si>
  <si>
    <t>0970</t>
  </si>
  <si>
    <t>Wpływy z różnych dochodów</t>
  </si>
  <si>
    <t>8 000,00</t>
  </si>
  <si>
    <t>129 143,00</t>
  </si>
  <si>
    <t>75011</t>
  </si>
  <si>
    <t>126 943,00</t>
  </si>
  <si>
    <t>2010</t>
  </si>
  <si>
    <t>Urzędy gmin (miast i miast na prawach powiatu)</t>
  </si>
  <si>
    <t>2 200,00</t>
  </si>
  <si>
    <t>0570</t>
  </si>
  <si>
    <t>Grzywny, mandaty i inne kary pieniężne od osób fizycznych</t>
  </si>
  <si>
    <t>1 500,00</t>
  </si>
  <si>
    <t>100,00</t>
  </si>
  <si>
    <t>600,00</t>
  </si>
  <si>
    <t>751</t>
  </si>
  <si>
    <t>Urzędy naczelnych organów władzy państwowej, kontroli i ochrony prawa oraz sądownictwa</t>
  </si>
  <si>
    <t>8 615,00</t>
  </si>
  <si>
    <t>27 002,00</t>
  </si>
  <si>
    <t>35 617,00</t>
  </si>
  <si>
    <t>75101</t>
  </si>
  <si>
    <t>Urzędy naczelnych organów władzy państwowej, kontroli i ochrony prawa</t>
  </si>
  <si>
    <t>2 949,00</t>
  </si>
  <si>
    <t>75107</t>
  </si>
  <si>
    <t>Wybory Prezydenta Rzeczypospolitej Polskiej</t>
  </si>
  <si>
    <t>75109</t>
  </si>
  <si>
    <t>Wybory do rad gmin, rad powiatów i sejmików województw, wybory wójtów, burmistrzów i prezydentów miast oraz referenda gminne, powiatowe i wojewódzkie</t>
  </si>
  <si>
    <t>5 666,00</t>
  </si>
  <si>
    <t>0830</t>
  </si>
  <si>
    <t>Wpływy z usług</t>
  </si>
  <si>
    <t>756</t>
  </si>
  <si>
    <t>Dochody od osób prawnych, od osób fizycznych i od innych jednostek nieposiadających osobowości prawnej oraz wydatki związane z ich poborem</t>
  </si>
  <si>
    <t>20 689 777,00</t>
  </si>
  <si>
    <t>75601</t>
  </si>
  <si>
    <t>Wpływy z podatku dochodowego od osób fizycznych</t>
  </si>
  <si>
    <t>49 000,00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</si>
  <si>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</si>
  <si>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</si>
  <si>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</si>
  <si>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</si>
  <si>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6 297 482,00</t>
  </si>
  <si>
    <t>0310</t>
  </si>
  <si>
    <t>Podatek od nieruchomości</t>
  </si>
  <si>
    <t>5 489 870,00</t>
  </si>
  <si>
    <t>0320</t>
  </si>
  <si>
    <t>Podatek rolny</t>
  </si>
  <si>
    <t>95 043,00</t>
  </si>
  <si>
    <t>0330</t>
  </si>
  <si>
    <t>Podatek leśny</t>
  </si>
  <si>
    <t>114 665,00</t>
  </si>
  <si>
    <t>0340</t>
  </si>
  <si>
    <t>Podatek od środków transportowych</t>
  </si>
  <si>
    <t>32 504,00</t>
  </si>
  <si>
    <t>0500</t>
  </si>
  <si>
    <t>Podatek od czynności cywilnoprawnych</t>
  </si>
  <si>
    <t>2 000,00</t>
  </si>
  <si>
    <t>400,00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</si>
  <si>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</si>
  <si>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</si>
  <si>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</si>
  <si>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</si>
  <si>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</si>
  <si>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4 760 270,00</t>
  </si>
  <si>
    <t>3 095 790,00</t>
  </si>
  <si>
    <t>646 163,00</t>
  </si>
  <si>
    <t>6 661,00</t>
  </si>
  <si>
    <t>335 156,00</t>
  </si>
  <si>
    <t>0360</t>
  </si>
  <si>
    <t>Podatek od spadków i darowizn</t>
  </si>
  <si>
    <t>165 000,00</t>
  </si>
  <si>
    <t>0430</t>
  </si>
  <si>
    <t>Wpływy z opłaty targowej</t>
  </si>
  <si>
    <t>120 000,00</t>
  </si>
  <si>
    <t>340 000,00</t>
  </si>
  <si>
    <t>11 500,00</t>
  </si>
  <si>
    <t>40 000,00</t>
  </si>
  <si>
    <t>75618</t>
  </si>
  <si>
    <t>337 000,00</t>
  </si>
  <si>
    <t>0410</t>
  </si>
  <si>
    <t>Wpływy z opłaty skarbowej</t>
  </si>
  <si>
    <t>47 000,00</t>
  </si>
  <si>
    <t>0480</t>
  </si>
  <si>
    <t>Wpływy z opłat za zezwolenia na sprzedaż alkoholu</t>
  </si>
  <si>
    <t>285 000,00</t>
  </si>
  <si>
    <t>5 000,00</t>
  </si>
  <si>
    <t>75621</t>
  </si>
  <si>
    <t>Udziały gmin w podatkach stanowiących dochód budżetu państwa</t>
  </si>
  <si>
    <t>9 246 025,00</t>
  </si>
  <si>
    <t>0010</t>
  </si>
  <si>
    <t>Podatek dochodowy od osób fizycznych</t>
  </si>
  <si>
    <t>7 796 025,00</t>
  </si>
  <si>
    <t>0020</t>
  </si>
  <si>
    <t>Podatek dochodowy od osób prawnych</t>
  </si>
  <si>
    <t>1 450 000,00</t>
  </si>
  <si>
    <t>758</t>
  </si>
  <si>
    <t>Różne rozliczenia</t>
  </si>
  <si>
    <t>16 610 450,73</t>
  </si>
  <si>
    <t>- 118 856,00</t>
  </si>
  <si>
    <t>16 491 594,73</t>
  </si>
  <si>
    <t>75801</t>
  </si>
  <si>
    <t>Część oświatowa subwencji ogólnej dla jednostek samorządu terytorialnego</t>
  </si>
  <si>
    <t>12 869 113,00</t>
  </si>
  <si>
    <t>12 750 257,00</t>
  </si>
  <si>
    <t>2920</t>
  </si>
  <si>
    <t>Subwencje ogólne z budżetu państwa</t>
  </si>
  <si>
    <t>75807</t>
  </si>
  <si>
    <t>Część wyrównawcza subwencji ogólnej dla gmin</t>
  </si>
  <si>
    <t>3 386 584,00</t>
  </si>
  <si>
    <t>75814</t>
  </si>
  <si>
    <t>Różne rozliczenia finansowe</t>
  </si>
  <si>
    <t>99 984,73</t>
  </si>
  <si>
    <t>69 984,73</t>
  </si>
  <si>
    <t>30 000,00</t>
  </si>
  <si>
    <t>75831</t>
  </si>
  <si>
    <t>Część równoważąca subwencji ogólnej dla gmin</t>
  </si>
  <si>
    <t>254 769,00</t>
  </si>
  <si>
    <t>1 491 394,00</t>
  </si>
  <si>
    <t>1 854,00</t>
  </si>
  <si>
    <t>1 493 248,00</t>
  </si>
  <si>
    <t>18 549,00</t>
  </si>
  <si>
    <t>20 403,00</t>
  </si>
  <si>
    <t>80103</t>
  </si>
  <si>
    <t>243 432,00</t>
  </si>
  <si>
    <t>2030</t>
  </si>
  <si>
    <t>80104</t>
  </si>
  <si>
    <t xml:space="preserve">Przedszkola </t>
  </si>
  <si>
    <t>886 813,00</t>
  </si>
  <si>
    <t>117 000,00</t>
  </si>
  <si>
    <t>4 275,00</t>
  </si>
  <si>
    <t>268 000,00</t>
  </si>
  <si>
    <t>4 400,00</t>
  </si>
  <si>
    <t>483 138,00</t>
  </si>
  <si>
    <t>2310</t>
  </si>
  <si>
    <t>Dotacje celowe otrzymane z gminy na zadania bieżące realizowane na podstawie porozumień (umów) między jednostkami samorządu terytorialnego</t>
  </si>
  <si>
    <t>10 000,00</t>
  </si>
  <si>
    <t>80110</t>
  </si>
  <si>
    <t>3 600,00</t>
  </si>
  <si>
    <t>80148</t>
  </si>
  <si>
    <t>Stołówki szkolne i przedszkolne</t>
  </si>
  <si>
    <t>339 000,00</t>
  </si>
  <si>
    <t>303 000,00</t>
  </si>
  <si>
    <t>18 000,00</t>
  </si>
  <si>
    <t>2700</t>
  </si>
  <si>
    <t>Środki na dofinansowanie własnych zadań bieżących gmin (związków gmin), powiatów (związków powiatów), samorządów województw, pozyskane z innych źródeł</t>
  </si>
  <si>
    <t>852</t>
  </si>
  <si>
    <t>6 181 460,00</t>
  </si>
  <si>
    <t>112 300,00</t>
  </si>
  <si>
    <t>6 293 760,00</t>
  </si>
  <si>
    <t>85212</t>
  </si>
  <si>
    <t>Świadczenia rodzinne, świadczenia z funduszu alimentacyjnego oraz składki na ubezpieczenia emerytalne i rentowe z ubezpieczenia społecznego</t>
  </si>
  <si>
    <t>5 708 359,00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</si>
  <si>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</si>
  <si>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</si>
  <si>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5 638 219,00</t>
  </si>
  <si>
    <t>2360</t>
  </si>
  <si>
    <t>Dochody jednostek samorządu terytorialnego związane z realizacją zadań z zakresu administracji rządowej oraz innych zadań zleconych ustawami</t>
  </si>
  <si>
    <t>59 640,00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</si>
  <si>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</si>
  <si>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</si>
  <si>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9 000,00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</si>
  <si>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</si>
  <si>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</si>
  <si>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29 946,00</t>
  </si>
  <si>
    <t>13 705,00</t>
  </si>
  <si>
    <t>16 191,00</t>
  </si>
  <si>
    <t>50,00</t>
  </si>
  <si>
    <t>85214</t>
  </si>
  <si>
    <t>89 522,00</t>
  </si>
  <si>
    <t>31 000,00</t>
  </si>
  <si>
    <t>120 522,00</t>
  </si>
  <si>
    <t>85215</t>
  </si>
  <si>
    <t>85216</t>
  </si>
  <si>
    <t>151 537,00</t>
  </si>
  <si>
    <t>151 037,00</t>
  </si>
  <si>
    <t>500,00</t>
  </si>
  <si>
    <t>85219</t>
  </si>
  <si>
    <t>130 044,00</t>
  </si>
  <si>
    <t>85228</t>
  </si>
  <si>
    <t>67 052,00</t>
  </si>
  <si>
    <t>35 927,00</t>
  </si>
  <si>
    <t>125,00</t>
  </si>
  <si>
    <t>85295</t>
  </si>
  <si>
    <t>81 300,00</t>
  </si>
  <si>
    <t>1 600,00</t>
  </si>
  <si>
    <t>79 700,00</t>
  </si>
  <si>
    <t>1 785 000,00</t>
  </si>
  <si>
    <t>90002</t>
  </si>
  <si>
    <t>1 560 000,00</t>
  </si>
  <si>
    <t>1 557 000,00</t>
  </si>
  <si>
    <t>3 000,00</t>
  </si>
  <si>
    <t>90019</t>
  </si>
  <si>
    <t>Wpływy i wydatki związane z gromadzeniem środków z opłat i kar za korzystanie ze środowiska</t>
  </si>
  <si>
    <t>225 000,00</t>
  </si>
  <si>
    <t>645 761,73</t>
  </si>
  <si>
    <t>655 761,73</t>
  </si>
  <si>
    <t>6298</t>
  </si>
  <si>
    <t>Środki na dofinansowanie własnych inwestycji gmin (związków gmin), powiatów (związków powiatów), samorządów województw, pozyskane z innych źródeł</t>
  </si>
  <si>
    <t>48 933 239,73</t>
  </si>
  <si>
    <t>668 061,73</t>
  </si>
  <si>
    <t>49 601 301,46</t>
  </si>
  <si>
    <t>Załącznik Nr 2 do Uchwały Nr VII/72/2015
Rady Miejskiej w Rogoźnie
z dnia 25 marca 2015 roku</t>
  </si>
  <si>
    <t>75 122,54</t>
  </si>
  <si>
    <t>34 000,00</t>
  </si>
  <si>
    <t>109 122,54</t>
  </si>
  <si>
    <t>22 000,00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</si>
  <si>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</si>
  <si>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</si>
  <si>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</si>
  <si>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</si>
  <si>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</si>
  <si>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</si>
  <si>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</si>
  <si>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36 122,54</t>
  </si>
  <si>
    <t>70 122,54</t>
  </si>
  <si>
    <t>3 122,54</t>
  </si>
  <si>
    <t>35 000,00</t>
  </si>
  <si>
    <t>32 000,00</t>
  </si>
  <si>
    <t>520,00</t>
  </si>
  <si>
    <t>14 000,00</t>
  </si>
  <si>
    <t>2 480,00</t>
  </si>
  <si>
    <t>1 118 390,00</t>
  </si>
  <si>
    <t>489 300,00</t>
  </si>
  <si>
    <t>1 607 690,00</t>
  </si>
  <si>
    <t>60004</t>
  </si>
  <si>
    <t>220 000,00</t>
  </si>
  <si>
    <t>50 000,00</t>
  </si>
  <si>
    <t>270 000,00</t>
  </si>
  <si>
    <t>Dotacje celowe przekazane gminie na zadania bieżące realizowane na podstawie porozumień (umów) między jednostkami samorządu terytorialnego</t>
  </si>
  <si>
    <t>200 000,00</t>
  </si>
  <si>
    <t>Dotacja celowa na pomoc finansową udzielaną między jednostkami samorządu terytorialnego na dofinansowanie własnych zadań inwestycyjnych i zakupów inwestycyjnych</t>
  </si>
  <si>
    <t>698 390,00</t>
  </si>
  <si>
    <t>389 300,00</t>
  </si>
  <si>
    <t>1 087 690,00</t>
  </si>
  <si>
    <t>142 400,00</t>
  </si>
  <si>
    <t>144 400,00</t>
  </si>
  <si>
    <t>4270</t>
  </si>
  <si>
    <t>100 000,00</t>
  </si>
  <si>
    <t>414 000,00</t>
  </si>
  <si>
    <t>230 000,00</t>
  </si>
  <si>
    <t>644 000,00</t>
  </si>
  <si>
    <t>17 270,00</t>
  </si>
  <si>
    <t>24 720,00</t>
  </si>
  <si>
    <t>150 000,00</t>
  </si>
  <si>
    <t>174 720,00</t>
  </si>
  <si>
    <t>Wydatki na zakupy inwestycyjne jednostek budżetowych</t>
  </si>
  <si>
    <t>7 300,00</t>
  </si>
  <si>
    <t>15 000,00</t>
  </si>
  <si>
    <t>67 000,00</t>
  </si>
  <si>
    <t>82 000,00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</si>
  <si>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</si>
  <si>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66 000,00</t>
  </si>
  <si>
    <t>2 035 593,82</t>
  </si>
  <si>
    <t>253 500,00</t>
  </si>
  <si>
    <t>2 289 093,82</t>
  </si>
  <si>
    <t>70001</t>
  </si>
  <si>
    <t>Zakłady gospodarki mieszkaniowej</t>
  </si>
  <si>
    <t>427 343,82</t>
  </si>
  <si>
    <t>2650</t>
  </si>
  <si>
    <t>1 608 250,00</t>
  </si>
  <si>
    <t>1 861 750,00</t>
  </si>
  <si>
    <t>- 46 500,00</t>
  </si>
  <si>
    <t>3 500,00</t>
  </si>
  <si>
    <t>122 000,00</t>
  </si>
  <si>
    <t>4480</t>
  </si>
  <si>
    <t>392 000,00</t>
  </si>
  <si>
    <t>4500</t>
  </si>
  <si>
    <t>Pozostałe podatki na rzecz budżetów jednostek samorządu terytorialnego</t>
  </si>
  <si>
    <t>550,00</t>
  </si>
  <si>
    <t>4520</t>
  </si>
  <si>
    <t>Opłaty na rzecz budżetów jednostek samorządu terytorialnego</t>
  </si>
  <si>
    <t>4530</t>
  </si>
  <si>
    <t>Podatek od towarów i usług (VAT).</t>
  </si>
  <si>
    <t>4590</t>
  </si>
  <si>
    <t>Kary i odszkodowania wypłacane na rzecz osób fizycznych</t>
  </si>
  <si>
    <t>4600</t>
  </si>
  <si>
    <t>Kary i odszkodowania wypłacane na rzecz osób prawnych i innych jednostek organizacyjnych</t>
  </si>
  <si>
    <t>155 000,00</t>
  </si>
  <si>
    <t>4610</t>
  </si>
  <si>
    <t>780 000,00</t>
  </si>
  <si>
    <t>880 000,00</t>
  </si>
  <si>
    <t>710</t>
  </si>
  <si>
    <t>Działalność usługowa</t>
  </si>
  <si>
    <t>63 150,00</t>
  </si>
  <si>
    <t>71014</t>
  </si>
  <si>
    <t>Opracowania geodezyjne i kartograficzne</t>
  </si>
  <si>
    <t>53 150,00</t>
  </si>
  <si>
    <t>2 220,00</t>
  </si>
  <si>
    <t>50 930,00</t>
  </si>
  <si>
    <t>71035</t>
  </si>
  <si>
    <t>Cmentarze</t>
  </si>
  <si>
    <t>4 205 379,56</t>
  </si>
  <si>
    <t>269 375,73</t>
  </si>
  <si>
    <t>4 474 755,29</t>
  </si>
  <si>
    <t>4010</t>
  </si>
  <si>
    <t>92 726,08</t>
  </si>
  <si>
    <t>15,00</t>
  </si>
  <si>
    <t>92 741,08</t>
  </si>
  <si>
    <t>4040</t>
  </si>
  <si>
    <t>Dodatkowe wynagrodzenie roczne</t>
  </si>
  <si>
    <t>7 429,27</t>
  </si>
  <si>
    <t>- 15,00</t>
  </si>
  <si>
    <t>7 414,27</t>
  </si>
  <si>
    <t>17 216,70</t>
  </si>
  <si>
    <t>2 453,81</t>
  </si>
  <si>
    <t>1 892,27</t>
  </si>
  <si>
    <t>3 931,00</t>
  </si>
  <si>
    <t>4410</t>
  </si>
  <si>
    <t>1 293,87</t>
  </si>
  <si>
    <t>75022</t>
  </si>
  <si>
    <t>Rady gmin (miast i miast na prawach powiatu)</t>
  </si>
  <si>
    <t>304 097,24</t>
  </si>
  <si>
    <t>3030</t>
  </si>
  <si>
    <t xml:space="preserve">Różne wydatki na rzecz osób fizycznych </t>
  </si>
  <si>
    <t>264 097,24</t>
  </si>
  <si>
    <t>4190</t>
  </si>
  <si>
    <t>Nagrody konkursowe</t>
  </si>
  <si>
    <t>4420</t>
  </si>
  <si>
    <t>Podróże służbowe zagraniczne</t>
  </si>
  <si>
    <t>3 608 839,32</t>
  </si>
  <si>
    <t>3 878 215,05</t>
  </si>
  <si>
    <t>3020</t>
  </si>
  <si>
    <t>Wydatki osobowe niezaliczone do wynagrodzeń</t>
  </si>
  <si>
    <t>2 272 302,93</t>
  </si>
  <si>
    <t>205 083,73</t>
  </si>
  <si>
    <t>2 477 386,66</t>
  </si>
  <si>
    <t>176 750,57</t>
  </si>
  <si>
    <t>- 5 064,00</t>
  </si>
  <si>
    <t>171 686,57</t>
  </si>
  <si>
    <t>411 992,21</t>
  </si>
  <si>
    <t>33 876,00</t>
  </si>
  <si>
    <t>445 868,21</t>
  </si>
  <si>
    <t>45 819,86</t>
  </si>
  <si>
    <t>5 480,00</t>
  </si>
  <si>
    <t>51 299,86</t>
  </si>
  <si>
    <t>4140</t>
  </si>
  <si>
    <t>Wpłaty na Państwowy Fundusz Rehabilitacji Osób Niepełnosprawnych</t>
  </si>
  <si>
    <t>12 000,00</t>
  </si>
  <si>
    <t>89 509,75</t>
  </si>
  <si>
    <t>4230</t>
  </si>
  <si>
    <t>Zakup leków, wyrobów medycznych i produktów biobójczych</t>
  </si>
  <si>
    <t>1 200,00</t>
  </si>
  <si>
    <t>4240</t>
  </si>
  <si>
    <t>Zakup pomocy naukowych, dydaktycznych i książek</t>
  </si>
  <si>
    <t>78 000,00</t>
  </si>
  <si>
    <t>27 000,00</t>
  </si>
  <si>
    <t>4280</t>
  </si>
  <si>
    <t>Zakup usług zdrowotnych</t>
  </si>
  <si>
    <t>143 500,00</t>
  </si>
  <si>
    <t>173 500,00</t>
  </si>
  <si>
    <t>4380</t>
  </si>
  <si>
    <t>Zakup usług obejmujacych tłumaczenia</t>
  </si>
  <si>
    <t>4390</t>
  </si>
  <si>
    <t>Zakup usług obejmujących wykonanie ekspertyz, analiz i opinii</t>
  </si>
  <si>
    <t>48 000,00</t>
  </si>
  <si>
    <t>4440</t>
  </si>
  <si>
    <t>70 764,00</t>
  </si>
  <si>
    <t>4700</t>
  </si>
  <si>
    <t xml:space="preserve">Szkolenia pracowników niebędących członkami korpusu służby cywilnej </t>
  </si>
  <si>
    <t>75075</t>
  </si>
  <si>
    <t>Promocja jednostek samorządu terytorialnego</t>
  </si>
  <si>
    <t>37 000,00</t>
  </si>
  <si>
    <t>75095</t>
  </si>
  <si>
    <t>128 500,00</t>
  </si>
  <si>
    <t>92 820,00</t>
  </si>
  <si>
    <t>4100</t>
  </si>
  <si>
    <t>Wynagrodzenia agencyjno-prowizyjne</t>
  </si>
  <si>
    <t>680,00</t>
  </si>
  <si>
    <t>2 464,90</t>
  </si>
  <si>
    <t>423,71</t>
  </si>
  <si>
    <t>60,39</t>
  </si>
  <si>
    <t>1 658,84</t>
  </si>
  <si>
    <t>181,30</t>
  </si>
  <si>
    <t>12 485,00</t>
  </si>
  <si>
    <t>9 326,86</t>
  </si>
  <si>
    <t>1 150,00</t>
  </si>
  <si>
    <t>3 955,00</t>
  </si>
  <si>
    <t>163,33</t>
  </si>
  <si>
    <t>23,30</t>
  </si>
  <si>
    <t>950,00</t>
  </si>
  <si>
    <t>280,63</t>
  </si>
  <si>
    <t>163,35</t>
  </si>
  <si>
    <t>130,39</t>
  </si>
  <si>
    <t>827 454,97</t>
  </si>
  <si>
    <t>136 000,00</t>
  </si>
  <si>
    <t>963 454,97</t>
  </si>
  <si>
    <t>36 000,00</t>
  </si>
  <si>
    <t>46 000,00</t>
  </si>
  <si>
    <t>3000</t>
  </si>
  <si>
    <t>Wpłaty jednostek na państwowy fundusz celowy</t>
  </si>
  <si>
    <t>Wpłaty jednostek na państwowy fundusz celowy na finansowanie lub dofinansowanie zadań inwestycyjnych</t>
  </si>
  <si>
    <t>709 354,97</t>
  </si>
  <si>
    <t>809 354,97</t>
  </si>
  <si>
    <t>2820</t>
  </si>
  <si>
    <t>55 000,00</t>
  </si>
  <si>
    <t>4 860,30</t>
  </si>
  <si>
    <t>636,60</t>
  </si>
  <si>
    <t>28 200,00</t>
  </si>
  <si>
    <t>132 103,07</t>
  </si>
  <si>
    <t>147 103,07</t>
  </si>
  <si>
    <t>45 000,00</t>
  </si>
  <si>
    <t>40 275,00</t>
  </si>
  <si>
    <t>45 275,00</t>
  </si>
  <si>
    <t>23 000,00</t>
  </si>
  <si>
    <t>65 000,00</t>
  </si>
  <si>
    <t>Dotacje celowe z budżetu na finansowanie lub dofinansowanie kosztów realizacji inwestycji i zakupów inwestycyjnych jednostek nie zaliczanych do sektora finansów publicznych</t>
  </si>
  <si>
    <t>284 280,00</t>
  </si>
  <si>
    <t>289 280,00</t>
  </si>
  <si>
    <t>75414</t>
  </si>
  <si>
    <t>Obrona cywilna</t>
  </si>
  <si>
    <t>Straż gminna (miejska)</t>
  </si>
  <si>
    <t>94 100,00</t>
  </si>
  <si>
    <t>14 500,00</t>
  </si>
  <si>
    <t>70 000,00</t>
  </si>
  <si>
    <t>757</t>
  </si>
  <si>
    <t>Obsługa długu publicznego</t>
  </si>
  <si>
    <t>467 200,00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</si>
  <si>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</si>
  <si>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</si>
  <si>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</si>
  <si>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</si>
  <si>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75818</t>
  </si>
  <si>
    <t>Rezerwy ogólne i celowe</t>
  </si>
  <si>
    <t>4810</t>
  </si>
  <si>
    <t>Rezerwy</t>
  </si>
  <si>
    <t>22 784 763,00</t>
  </si>
  <si>
    <t>319 041,00</t>
  </si>
  <si>
    <t>23 103 804,00</t>
  </si>
  <si>
    <t>9 905 641,00</t>
  </si>
  <si>
    <t>- 253 424,00</t>
  </si>
  <si>
    <t>9 652 217,00</t>
  </si>
  <si>
    <t>2 800,00</t>
  </si>
  <si>
    <t>304 931,00</t>
  </si>
  <si>
    <t>3240</t>
  </si>
  <si>
    <t>Stypendia dla uczniów</t>
  </si>
  <si>
    <t>5 900,00</t>
  </si>
  <si>
    <t>6 338 753,00</t>
  </si>
  <si>
    <t>- 423 000,00</t>
  </si>
  <si>
    <t>5 915 753,00</t>
  </si>
  <si>
    <t>499 600,00</t>
  </si>
  <si>
    <t>1 216 152,00</t>
  </si>
  <si>
    <t>- 72 600,00</t>
  </si>
  <si>
    <t>1 143 552,00</t>
  </si>
  <si>
    <t>165 185,00</t>
  </si>
  <si>
    <t>- 10 078,00</t>
  </si>
  <si>
    <t>155 107,00</t>
  </si>
  <si>
    <t>46 282,00</t>
  </si>
  <si>
    <t>282 988,00</t>
  </si>
  <si>
    <t>4 754,00</t>
  </si>
  <si>
    <t>287 742,00</t>
  </si>
  <si>
    <t>1 400,00</t>
  </si>
  <si>
    <t>22 990,00</t>
  </si>
  <si>
    <t>409 490,00</t>
  </si>
  <si>
    <t>14 640,00</t>
  </si>
  <si>
    <t>174 798,00</t>
  </si>
  <si>
    <t>900,00</t>
  </si>
  <si>
    <t>175 698,00</t>
  </si>
  <si>
    <t>24 000,00</t>
  </si>
  <si>
    <t>9 400,00</t>
  </si>
  <si>
    <t>5 110,00</t>
  </si>
  <si>
    <t>360 297,00</t>
  </si>
  <si>
    <t>925,00</t>
  </si>
  <si>
    <t>1 025,00</t>
  </si>
  <si>
    <t>246 500,00</t>
  </si>
  <si>
    <t>888 829,00</t>
  </si>
  <si>
    <t>22 164,00</t>
  </si>
  <si>
    <t>574 334,00</t>
  </si>
  <si>
    <t>49 900,00</t>
  </si>
  <si>
    <t>111 083,00</t>
  </si>
  <si>
    <t>15 436,00</t>
  </si>
  <si>
    <t>31 200,00</t>
  </si>
  <si>
    <t>6 610,00</t>
  </si>
  <si>
    <t>20 530,00</t>
  </si>
  <si>
    <t>650,00</t>
  </si>
  <si>
    <t>10 550,00</t>
  </si>
  <si>
    <t>700,00</t>
  </si>
  <si>
    <t>41 172,00</t>
  </si>
  <si>
    <t>4 767 428,00</t>
  </si>
  <si>
    <t>- 46 183,00</t>
  </si>
  <si>
    <t>4 721 245,00</t>
  </si>
  <si>
    <t>2540</t>
  </si>
  <si>
    <t>1 355 096,00</t>
  </si>
  <si>
    <t>- 50 964,00</t>
  </si>
  <si>
    <t>1 304 132,00</t>
  </si>
  <si>
    <t>64 861,00</t>
  </si>
  <si>
    <t>1 878 712,00</t>
  </si>
  <si>
    <t>- 30 000,00</t>
  </si>
  <si>
    <t>1 848 712,00</t>
  </si>
  <si>
    <t>152 000,00</t>
  </si>
  <si>
    <t>- 11 966,00</t>
  </si>
  <si>
    <t>140 034,00</t>
  </si>
  <si>
    <t>351 466,00</t>
  </si>
  <si>
    <t>- 5 224,00</t>
  </si>
  <si>
    <t>346 242,00</t>
  </si>
  <si>
    <t>46 521,00</t>
  </si>
  <si>
    <t>- 1 749,00</t>
  </si>
  <si>
    <t>44 772,00</t>
  </si>
  <si>
    <t>5 500,00</t>
  </si>
  <si>
    <t>89 922,00</t>
  </si>
  <si>
    <t>10 120,00</t>
  </si>
  <si>
    <t>100 042,00</t>
  </si>
  <si>
    <t>4220</t>
  </si>
  <si>
    <t>Zakup środków żywności</t>
  </si>
  <si>
    <t>3 150,00</t>
  </si>
  <si>
    <t>268 200,00</t>
  </si>
  <si>
    <t>4 700,00</t>
  </si>
  <si>
    <t>66 164,00</t>
  </si>
  <si>
    <t>9 200,00</t>
  </si>
  <si>
    <t>7 100,00</t>
  </si>
  <si>
    <t>110 331,00</t>
  </si>
  <si>
    <t>355,00</t>
  </si>
  <si>
    <t>4 868 908,00</t>
  </si>
  <si>
    <t>- 170 234,00</t>
  </si>
  <si>
    <t>4 698 674,00</t>
  </si>
  <si>
    <t>2320</t>
  </si>
  <si>
    <t>Dotacje celowe przekazane dla powiatu na zadania bieżące realizowane na podstawie porozumień (umów) między jednostkami samorządu terytorialnego</t>
  </si>
  <si>
    <t>1 253 564,00</t>
  </si>
  <si>
    <t>643 000,00</t>
  </si>
  <si>
    <t>- 24 894,00</t>
  </si>
  <si>
    <t>618 106,00</t>
  </si>
  <si>
    <t>110 900,00</t>
  </si>
  <si>
    <t>1 841 815,00</t>
  </si>
  <si>
    <t>- 116 380,00</t>
  </si>
  <si>
    <t>1 725 435,00</t>
  </si>
  <si>
    <t>166 100,00</t>
  </si>
  <si>
    <t>- 5 634,00</t>
  </si>
  <si>
    <t>160 466,00</t>
  </si>
  <si>
    <t>357 438,00</t>
  </si>
  <si>
    <t>- 20 400,00</t>
  </si>
  <si>
    <t>337 038,00</t>
  </si>
  <si>
    <t>47 490,00</t>
  </si>
  <si>
    <t>- 2 926,00</t>
  </si>
  <si>
    <t>44 564,00</t>
  </si>
  <si>
    <t>7 116,00</t>
  </si>
  <si>
    <t>65 721,00</t>
  </si>
  <si>
    <t>300,00</t>
  </si>
  <si>
    <t>3 710,00</t>
  </si>
  <si>
    <t>180 800,00</t>
  </si>
  <si>
    <t>13 000,00</t>
  </si>
  <si>
    <t>6 140,00</t>
  </si>
  <si>
    <t>45 160,00</t>
  </si>
  <si>
    <t>7 650,00</t>
  </si>
  <si>
    <t>1 900,00</t>
  </si>
  <si>
    <t>111 604,00</t>
  </si>
  <si>
    <t>80113</t>
  </si>
  <si>
    <t>Dowożenie uczniów do szkół</t>
  </si>
  <si>
    <t>801 000,00</t>
  </si>
  <si>
    <t>797 000,00</t>
  </si>
  <si>
    <t>80114</t>
  </si>
  <si>
    <t>Zespoły obsługi ekonomiczno-administracyjnej szkół</t>
  </si>
  <si>
    <t>616 411,00</t>
  </si>
  <si>
    <t>1 260,00</t>
  </si>
  <si>
    <t>428 274,00</t>
  </si>
  <si>
    <t>32 500,00</t>
  </si>
  <si>
    <t>77 404,00</t>
  </si>
  <si>
    <t>7 509,00</t>
  </si>
  <si>
    <t>21 700,00</t>
  </si>
  <si>
    <t>4 650,00</t>
  </si>
  <si>
    <t>10 214,00</t>
  </si>
  <si>
    <t>80146</t>
  </si>
  <si>
    <t>Dokształcanie i doskonalenie nauczycieli</t>
  </si>
  <si>
    <t>87 180,00</t>
  </si>
  <si>
    <t>67 180,00</t>
  </si>
  <si>
    <t>- 3 000,00</t>
  </si>
  <si>
    <t>64 180,00</t>
  </si>
  <si>
    <t>691 629,00</t>
  </si>
  <si>
    <t>258 847,00</t>
  </si>
  <si>
    <t>21 000,00</t>
  </si>
  <si>
    <t>48 106,00</t>
  </si>
  <si>
    <t>5 297,00</t>
  </si>
  <si>
    <t>321 000,00</t>
  </si>
  <si>
    <t>3 300,00</t>
  </si>
  <si>
    <t>10 579,00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</si>
  <si>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</si>
  <si>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</si>
  <si>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117 604,00</t>
  </si>
  <si>
    <t>50 964,00</t>
  </si>
  <si>
    <t>43 101,00</t>
  </si>
  <si>
    <t>7 468,00</t>
  </si>
  <si>
    <t>2 071,00</t>
  </si>
  <si>
    <t>80150</t>
  </si>
  <si>
    <t>670 278,00</t>
  </si>
  <si>
    <t>24 894,00</t>
  </si>
  <si>
    <t>539 380,00</t>
  </si>
  <si>
    <t>93 000,00</t>
  </si>
  <si>
    <t>13 004,00</t>
  </si>
  <si>
    <t>157 737,00</t>
  </si>
  <si>
    <t>158 737,00</t>
  </si>
  <si>
    <t>2710</t>
  </si>
  <si>
    <t>Dotacja celowa na pomoc finansową udzielaną między jednostkami samorządu terytorialnego na dofinansowanie własnych zadań bieżących</t>
  </si>
  <si>
    <t>200,00</t>
  </si>
  <si>
    <t>157 537,00</t>
  </si>
  <si>
    <t>277 000,00</t>
  </si>
  <si>
    <t>127 000,00</t>
  </si>
  <si>
    <t>404 000,00</t>
  </si>
  <si>
    <t>Dotacje celowe z budżetu na finansowanie lub dofinansowanie kosztów realizacji inwestycji i zakupów inwestycyjnych innych jednostek sektora finansów publicznych</t>
  </si>
  <si>
    <t>85153</t>
  </si>
  <si>
    <t>3 800,00</t>
  </si>
  <si>
    <t>85154</t>
  </si>
  <si>
    <t>38 000,00</t>
  </si>
  <si>
    <t>5 600,00</t>
  </si>
  <si>
    <t>43 600,00</t>
  </si>
  <si>
    <t>3 420,00</t>
  </si>
  <si>
    <t>150,00</t>
  </si>
  <si>
    <t>120 140,00</t>
  </si>
  <si>
    <t>30 070,00</t>
  </si>
  <si>
    <t>21 280,00</t>
  </si>
  <si>
    <t>- 5 600,00</t>
  </si>
  <si>
    <t>15 680,00</t>
  </si>
  <si>
    <t>45 850,00</t>
  </si>
  <si>
    <t>2 350,00</t>
  </si>
  <si>
    <t>740,00</t>
  </si>
  <si>
    <t>85195</t>
  </si>
  <si>
    <t>9 109 130,00</t>
  </si>
  <si>
    <t>248 464,00</t>
  </si>
  <si>
    <t>9 357 594,00</t>
  </si>
  <si>
    <t>85205</t>
  </si>
  <si>
    <t>Zadania w zakresie przeciwdziałania przemocy w rodzinie</t>
  </si>
  <si>
    <t>1 800,00</t>
  </si>
  <si>
    <t>85206</t>
  </si>
  <si>
    <t>Wspieranie rodziny</t>
  </si>
  <si>
    <t>242 510,00</t>
  </si>
  <si>
    <t>800,00</t>
  </si>
  <si>
    <t>53 424,00</t>
  </si>
  <si>
    <t>4 181,00</t>
  </si>
  <si>
    <t>9 920,00</t>
  </si>
  <si>
    <t>1 411,00</t>
  </si>
  <si>
    <t>3 200,00</t>
  </si>
  <si>
    <t>4330</t>
  </si>
  <si>
    <t>Zakup usług przez jednostki samorządu terytorialnego od innych jednostek samorządu terytorialnego</t>
  </si>
  <si>
    <t>161 272,00</t>
  </si>
  <si>
    <t>2 302,00</t>
  </si>
  <si>
    <t>5 648 719,00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</si>
  <si>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</si>
  <si>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</si>
  <si>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5 323 156,00</t>
  </si>
  <si>
    <t>- 3 200,00</t>
  </si>
  <si>
    <t>5 319 956,00</t>
  </si>
  <si>
    <t>135 148,00</t>
  </si>
  <si>
    <t>11 463,00</t>
  </si>
  <si>
    <t>152 434,00</t>
  </si>
  <si>
    <t>3 192,00</t>
  </si>
  <si>
    <t>2 500,00</t>
  </si>
  <si>
    <t>1 347,00</t>
  </si>
  <si>
    <t>4400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</si>
  <si>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</si>
  <si>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</si>
  <si>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</si>
  <si>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4130</t>
  </si>
  <si>
    <t>29 896,00</t>
  </si>
  <si>
    <t>481 322,00</t>
  </si>
  <si>
    <t>83 000,00</t>
  </si>
  <si>
    <t>564 322,00</t>
  </si>
  <si>
    <t>505 790,00</t>
  </si>
  <si>
    <t>505 691,96</t>
  </si>
  <si>
    <t>98,04</t>
  </si>
  <si>
    <t>1 293 327,00</t>
  </si>
  <si>
    <t>6 156,00</t>
  </si>
  <si>
    <t>818 187,00</t>
  </si>
  <si>
    <t>54 563,00</t>
  </si>
  <si>
    <t>140 132,00</t>
  </si>
  <si>
    <t>19 938,00</t>
  </si>
  <si>
    <t>34 900,00</t>
  </si>
  <si>
    <t>59 385,00</t>
  </si>
  <si>
    <t>10 600,00</t>
  </si>
  <si>
    <t>22 140,00</t>
  </si>
  <si>
    <t>33 000,00</t>
  </si>
  <si>
    <t>12 500,00</t>
  </si>
  <si>
    <t>29 326,00</t>
  </si>
  <si>
    <t>2 700,00</t>
  </si>
  <si>
    <t>631 279,00</t>
  </si>
  <si>
    <t>84 164,00</t>
  </si>
  <si>
    <t>715 443,00</t>
  </si>
  <si>
    <t>8 610,00</t>
  </si>
  <si>
    <t>536 742,00</t>
  </si>
  <si>
    <t>64 164,00</t>
  </si>
  <si>
    <t>600 906,00</t>
  </si>
  <si>
    <t>122 900,00</t>
  </si>
  <si>
    <t>204 200,00</t>
  </si>
  <si>
    <t>199 700,00</t>
  </si>
  <si>
    <t>1 337,00</t>
  </si>
  <si>
    <t>230,00</t>
  </si>
  <si>
    <t>33,00</t>
  </si>
  <si>
    <t>854</t>
  </si>
  <si>
    <t>Edukacyjna opieka wychowawcza</t>
  </si>
  <si>
    <t>637 069,00</t>
  </si>
  <si>
    <t>85401</t>
  </si>
  <si>
    <t>Świetlice szkolne</t>
  </si>
  <si>
    <t>533 509,00</t>
  </si>
  <si>
    <t>1 079,00</t>
  </si>
  <si>
    <t>381 808,00</t>
  </si>
  <si>
    <t>26 500,00</t>
  </si>
  <si>
    <t>70 300,00</t>
  </si>
  <si>
    <t>9 523,00</t>
  </si>
  <si>
    <t>10 400,00</t>
  </si>
  <si>
    <t>6 900,00</t>
  </si>
  <si>
    <t>2 100,00</t>
  </si>
  <si>
    <t>16 099,00</t>
  </si>
  <si>
    <t>85415</t>
  </si>
  <si>
    <t>Pomoc materialna dla uczniów</t>
  </si>
  <si>
    <t>85446</t>
  </si>
  <si>
    <t>3 560,00</t>
  </si>
  <si>
    <t>3 367 528,27</t>
  </si>
  <si>
    <t>192 279,00</t>
  </si>
  <si>
    <t>3 559 807,27</t>
  </si>
  <si>
    <t>90001</t>
  </si>
  <si>
    <t>Gospodarka ściekowa i ochrona wód</t>
  </si>
  <si>
    <t>80 000,00</t>
  </si>
  <si>
    <t>140 000,00</t>
  </si>
  <si>
    <t>1 565 176,00</t>
  </si>
  <si>
    <t>1 502 000,00</t>
  </si>
  <si>
    <t>3 176,00</t>
  </si>
  <si>
    <t>90003</t>
  </si>
  <si>
    <t>Oczyszczanie miast i wsi</t>
  </si>
  <si>
    <t>344 000,00</t>
  </si>
  <si>
    <t>182 252,27</t>
  </si>
  <si>
    <t>99 552,27</t>
  </si>
  <si>
    <t>80 700,00</t>
  </si>
  <si>
    <t>116 600,00</t>
  </si>
  <si>
    <t>136 600,00</t>
  </si>
  <si>
    <t>111 800,00</t>
  </si>
  <si>
    <t>Oświetlenie ulic, placów i dróg</t>
  </si>
  <si>
    <t>1 000 000,00</t>
  </si>
  <si>
    <t>26 200,00</t>
  </si>
  <si>
    <t>1 026 200,00</t>
  </si>
  <si>
    <t>600 000,00</t>
  </si>
  <si>
    <t>288 000,00</t>
  </si>
  <si>
    <t>11 200,00</t>
  </si>
  <si>
    <t>299 200,00</t>
  </si>
  <si>
    <t>112 000,00</t>
  </si>
  <si>
    <t>90095</t>
  </si>
  <si>
    <t>69 500,00</t>
  </si>
  <si>
    <t>76 079,00</t>
  </si>
  <si>
    <t>145 579,00</t>
  </si>
  <si>
    <t>3 679,00</t>
  </si>
  <si>
    <t>21 400,00</t>
  </si>
  <si>
    <t>9 500,00</t>
  </si>
  <si>
    <t>30 500,00</t>
  </si>
  <si>
    <t>43 000,00</t>
  </si>
  <si>
    <t>1 548 601,33</t>
  </si>
  <si>
    <t>278 600,00</t>
  </si>
  <si>
    <t>1 827 201,33</t>
  </si>
  <si>
    <t>92105</t>
  </si>
  <si>
    <t>12 600,00</t>
  </si>
  <si>
    <t>755 095,44</t>
  </si>
  <si>
    <t>258 000,00</t>
  </si>
  <si>
    <t>1 013 095,44</t>
  </si>
  <si>
    <t>2480</t>
  </si>
  <si>
    <t>616 200,00</t>
  </si>
  <si>
    <t>570,00</t>
  </si>
  <si>
    <t>81,00</t>
  </si>
  <si>
    <t>4 289,00</t>
  </si>
  <si>
    <t>66 920,29</t>
  </si>
  <si>
    <t>69 920,29</t>
  </si>
  <si>
    <t>56 700,39</t>
  </si>
  <si>
    <t>8 009,76</t>
  </si>
  <si>
    <t>9 009,76</t>
  </si>
  <si>
    <t>1 325,00</t>
  </si>
  <si>
    <t>64 000,00</t>
  </si>
  <si>
    <t>180 000,00</t>
  </si>
  <si>
    <t>302 750,07</t>
  </si>
  <si>
    <t>302 450,00</t>
  </si>
  <si>
    <t>300,07</t>
  </si>
  <si>
    <t>92118</t>
  </si>
  <si>
    <t>364 100,00</t>
  </si>
  <si>
    <t>92120</t>
  </si>
  <si>
    <t>2720</t>
  </si>
  <si>
    <t>64 655,82</t>
  </si>
  <si>
    <t>49 155,82</t>
  </si>
  <si>
    <t>13 600,00</t>
  </si>
  <si>
    <t>496 442,24</t>
  </si>
  <si>
    <t>522 942,24</t>
  </si>
  <si>
    <t>92601</t>
  </si>
  <si>
    <t>Obiekty sportowe</t>
  </si>
  <si>
    <t>103 750,00</t>
  </si>
  <si>
    <t>106 750,00</t>
  </si>
  <si>
    <t>14 150,00</t>
  </si>
  <si>
    <t>17 150,00</t>
  </si>
  <si>
    <t>392 692,24</t>
  </si>
  <si>
    <t>23 500,00</t>
  </si>
  <si>
    <t>416 192,24</t>
  </si>
  <si>
    <t>13 500,00</t>
  </si>
  <si>
    <t>290 500,00</t>
  </si>
  <si>
    <t>24 500,00</t>
  </si>
  <si>
    <t>68 092,24</t>
  </si>
  <si>
    <t>- 10 000,00</t>
  </si>
  <si>
    <t>58 092,24</t>
  </si>
  <si>
    <t>15 600,00</t>
  </si>
  <si>
    <t>47 256 439,73</t>
  </si>
  <si>
    <t>2 468 061,73</t>
  </si>
  <si>
    <t>49 724 501,46</t>
  </si>
  <si>
    <t>Zmiany w planie dochodów Gminy Rogoźno na 2015 rok</t>
  </si>
  <si>
    <t>Zmiany w planie wydatków Gminy Rogoźno na 2015 rok</t>
  </si>
  <si>
    <t>Załącznik nr 3 do Uchwały Nr VII/72/2015</t>
  </si>
  <si>
    <t>Załącznik nr 4 do Uchwały Nr VII/72/2015</t>
  </si>
  <si>
    <t>Urząd Miejski w Rogoźnie 
Została podpisana umowa dofinasowania z OSP w dniu 09-01-2015 r.
Termin realizacji: 2014-2015</t>
  </si>
  <si>
    <t>Załącznik Nr 5 do Uchwały Nr VII/72/2015</t>
  </si>
  <si>
    <t>Załącznik Nr 6 do Uchwały Nr VII/72/2015</t>
  </si>
  <si>
    <t>Załącznik Nr 7 do Uchwały Nr VII/72/2015</t>
  </si>
  <si>
    <t>Załącznik Nr 8 do Uchwały Nr VII /72/2015</t>
  </si>
  <si>
    <t>Załącznik Nr 9 do Uchwały Nr VII/72/2015</t>
  </si>
  <si>
    <t>Załącznik Nr 10 do Uchwały Nr VII/72/2015</t>
  </si>
  <si>
    <t>Modernizacja terenu przeznaczonego na cele kulturalne przy stawie - etap II</t>
  </si>
  <si>
    <t xml:space="preserve">Dofinansowanie zakupu zestawu hydraulicznego - rozpieraka cylindrycznego dla OSP Parkowo </t>
  </si>
  <si>
    <t>Modernizacja terenu przeznaczonego na cele kulturalne - etap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</si>
</sst>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???"/>
    <numFmt numFmtId="165" formatCode="?????"/>
    <numFmt numFmtId="166" formatCode="????"/>
    <numFmt numFmtId="167" formatCode="_-* #,##0.00\ _z_ł_-;\-* #,##0.00\ _z_ł_-;_-* \-??\ _z_ł_-;_-@_-"/>
    <numFmt numFmtId="168" formatCode="#,##0.00_ ;\-#,##0.00\ "/>
    <numFmt numFmtId="169" formatCode="0000"/>
    <numFmt numFmtId="170" formatCode="?"/>
    <numFmt numFmtId="171" formatCode="#,##0.00\ [$zł-415];[Red]\-#,##0.00\ [$zł-415]"/>
  </numFmts>
  <fonts count="8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"/>
      <family val="1"/>
      <charset val="238"/>
    </font>
    <font>
      <sz val="9"/>
      <name val="Times New Roman"/>
      <family val="1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name val="Arial"/>
      <family val="2"/>
      <charset val="1"/>
    </font>
    <font>
      <sz val="9"/>
      <color indexed="8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b/>
      <sz val="11"/>
      <color indexed="8"/>
      <name val="Arial"/>
      <family val="2"/>
      <charset val="1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10"/>
      <color theme="1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10"/>
      <color indexed="12"/>
      <name val="Times New Roman"/>
      <family val="1"/>
    </font>
    <font>
      <sz val="8.5"/>
      <name val="Times New Roman"/>
      <family val="1"/>
      <charset val="238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sz val="8"/>
      <color indexed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b/>
      <sz val="11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b/>
      <sz val="8.25"/>
      <color theme="1"/>
      <name val="Arial"/>
      <family val="2"/>
      <charset val="238"/>
    </font>
    <font>
      <sz val="8.25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.25"/>
      <color rgb="FFFF0000"/>
      <name val="Arial"/>
      <family val="2"/>
      <charset val="238"/>
    </font>
    <font>
      <b/>
      <sz val="8.25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8.5"/>
      <color theme="1"/>
      <name val="Arial"/>
      <family val="2"/>
      <charset val="238"/>
    </font>
    <font>
      <b/>
      <sz val="8.5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sz val="8.5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11"/>
      <name val="Arial"/>
      <family val="2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44"/>
      </patternFill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34998626667073579"/>
        <bgColor indexed="46"/>
      </patternFill>
    </fill>
    <fill>
      <patternFill patternType="solid">
        <fgColor theme="0" tint="-0.14999847407452621"/>
        <bgColor indexed="46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1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20">
    <xf numFmtId="0" fontId="0" fillId="0" borderId="0"/>
    <xf numFmtId="0" fontId="2" fillId="0" borderId="0"/>
    <xf numFmtId="0" fontId="3" fillId="0" borderId="0"/>
    <xf numFmtId="44" fontId="2" fillId="0" borderId="0" applyFont="0" applyFill="0" applyBorder="0" applyAlignment="0" applyProtection="0"/>
    <xf numFmtId="0" fontId="16" fillId="6" borderId="0" applyNumberFormat="0" applyBorder="0" applyAlignment="0" applyProtection="0"/>
    <xf numFmtId="0" fontId="17" fillId="0" borderId="0"/>
    <xf numFmtId="0" fontId="18" fillId="0" borderId="0"/>
    <xf numFmtId="0" fontId="16" fillId="0" borderId="0"/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3" fillId="0" borderId="0"/>
    <xf numFmtId="0" fontId="16" fillId="0" borderId="0"/>
    <xf numFmtId="167" fontId="18" fillId="0" borderId="0" applyFill="0" applyBorder="0" applyAlignment="0" applyProtection="0"/>
    <xf numFmtId="0" fontId="3" fillId="0" borderId="0"/>
    <xf numFmtId="0" fontId="16" fillId="0" borderId="0"/>
    <xf numFmtId="0" fontId="3" fillId="0" borderId="0"/>
    <xf numFmtId="0" fontId="80" fillId="0" borderId="0" applyNumberFormat="0" applyFill="0" applyBorder="0" applyAlignment="0" applyProtection="0">
      <alignment vertical="top"/>
    </xf>
  </cellStyleXfs>
  <cellXfs count="826">
    <xf numFmtId="0" fontId="0" fillId="0" borderId="0" xfId="0"/>
    <xf numFmtId="0" fontId="2" fillId="0" borderId="0" xfId="1"/>
    <xf numFmtId="0" fontId="4" fillId="0" borderId="0" xfId="2" applyFont="1"/>
    <xf numFmtId="0" fontId="6" fillId="0" borderId="0" xfId="2" applyFont="1" applyAlignment="1">
      <alignment vertical="top" wrapText="1"/>
    </xf>
    <xf numFmtId="43" fontId="8" fillId="0" borderId="9" xfId="1" applyNumberFormat="1" applyFont="1" applyFill="1" applyBorder="1" applyAlignment="1">
      <alignment horizontal="center" vertical="center" wrapText="1"/>
    </xf>
    <xf numFmtId="43" fontId="8" fillId="0" borderId="10" xfId="1" applyNumberFormat="1" applyFont="1" applyFill="1" applyBorder="1" applyAlignment="1">
      <alignment horizontal="center" vertical="center" wrapText="1"/>
    </xf>
    <xf numFmtId="43" fontId="8" fillId="0" borderId="11" xfId="1" applyNumberFormat="1" applyFont="1" applyFill="1" applyBorder="1" applyAlignment="1">
      <alignment horizontal="center" vertical="center" wrapText="1"/>
    </xf>
    <xf numFmtId="43" fontId="8" fillId="0" borderId="12" xfId="1" applyNumberFormat="1" applyFont="1" applyFill="1" applyBorder="1" applyAlignment="1">
      <alignment horizontal="center" vertical="center" wrapText="1"/>
    </xf>
    <xf numFmtId="0" fontId="8" fillId="2" borderId="13" xfId="1" applyFont="1" applyFill="1" applyBorder="1" applyAlignment="1">
      <alignment horizontal="center" vertical="top" wrapText="1"/>
    </xf>
    <xf numFmtId="0" fontId="9" fillId="2" borderId="14" xfId="1" applyFont="1" applyFill="1" applyBorder="1" applyAlignment="1">
      <alignment horizontal="center" vertical="top" wrapText="1"/>
    </xf>
    <xf numFmtId="0" fontId="8" fillId="2" borderId="15" xfId="1" applyFont="1" applyFill="1" applyBorder="1" applyAlignment="1">
      <alignment vertical="top" wrapText="1"/>
    </xf>
    <xf numFmtId="4" fontId="10" fillId="2" borderId="16" xfId="1" applyNumberFormat="1" applyFont="1" applyFill="1" applyBorder="1" applyAlignment="1">
      <alignment horizontal="right" vertical="center" wrapText="1"/>
    </xf>
    <xf numFmtId="4" fontId="10" fillId="2" borderId="17" xfId="1" applyNumberFormat="1" applyFont="1" applyFill="1" applyBorder="1" applyAlignment="1">
      <alignment horizontal="right" vertical="center" wrapText="1"/>
    </xf>
    <xf numFmtId="4" fontId="10" fillId="2" borderId="18" xfId="1" applyNumberFormat="1" applyFont="1" applyFill="1" applyBorder="1" applyAlignment="1">
      <alignment horizontal="right" vertical="center" wrapText="1"/>
    </xf>
    <xf numFmtId="0" fontId="11" fillId="3" borderId="15" xfId="1" applyFont="1" applyFill="1" applyBorder="1" applyAlignment="1">
      <alignment horizontal="center" vertical="top" wrapText="1"/>
    </xf>
    <xf numFmtId="0" fontId="9" fillId="3" borderId="15" xfId="1" applyFont="1" applyFill="1" applyBorder="1" applyAlignment="1">
      <alignment horizontal="center" vertical="top" wrapText="1"/>
    </xf>
    <xf numFmtId="0" fontId="11" fillId="3" borderId="15" xfId="1" applyFont="1" applyFill="1" applyBorder="1" applyAlignment="1">
      <alignment vertical="top" wrapText="1"/>
    </xf>
    <xf numFmtId="4" fontId="12" fillId="3" borderId="16" xfId="1" applyNumberFormat="1" applyFont="1" applyFill="1" applyBorder="1" applyAlignment="1">
      <alignment horizontal="right" vertical="center" wrapText="1"/>
    </xf>
    <xf numFmtId="4" fontId="12" fillId="3" borderId="17" xfId="1" applyNumberFormat="1" applyFont="1" applyFill="1" applyBorder="1" applyAlignment="1">
      <alignment horizontal="right" vertical="center" wrapText="1"/>
    </xf>
    <xf numFmtId="4" fontId="12" fillId="3" borderId="18" xfId="1" applyNumberFormat="1" applyFont="1" applyFill="1" applyBorder="1" applyAlignment="1">
      <alignment horizontal="right" vertical="center" wrapText="1"/>
    </xf>
    <xf numFmtId="0" fontId="9" fillId="0" borderId="21" xfId="1" applyFont="1" applyBorder="1" applyAlignment="1">
      <alignment horizontal="center" vertical="top" wrapText="1"/>
    </xf>
    <xf numFmtId="0" fontId="13" fillId="0" borderId="15" xfId="1" applyFont="1" applyBorder="1" applyAlignment="1">
      <alignment horizontal="center" vertical="top" wrapText="1"/>
    </xf>
    <xf numFmtId="0" fontId="13" fillId="0" borderId="15" xfId="1" applyFont="1" applyBorder="1" applyAlignment="1">
      <alignment vertical="top" wrapText="1"/>
    </xf>
    <xf numFmtId="4" fontId="12" fillId="0" borderId="16" xfId="1" applyNumberFormat="1" applyFont="1" applyBorder="1" applyAlignment="1">
      <alignment horizontal="right" vertical="center" wrapText="1"/>
    </xf>
    <xf numFmtId="4" fontId="12" fillId="0" borderId="17" xfId="1" applyNumberFormat="1" applyFont="1" applyBorder="1" applyAlignment="1">
      <alignment horizontal="right" vertical="center" wrapText="1"/>
    </xf>
    <xf numFmtId="0" fontId="12" fillId="0" borderId="22" xfId="1" applyFont="1" applyBorder="1" applyAlignment="1">
      <alignment vertical="center"/>
    </xf>
    <xf numFmtId="0" fontId="12" fillId="0" borderId="23" xfId="1" applyFont="1" applyBorder="1" applyAlignment="1">
      <alignment vertical="center"/>
    </xf>
    <xf numFmtId="0" fontId="9" fillId="0" borderId="24" xfId="1" applyFont="1" applyBorder="1" applyAlignment="1">
      <alignment horizontal="center" vertical="top" wrapText="1"/>
    </xf>
    <xf numFmtId="4" fontId="12" fillId="0" borderId="24" xfId="1" applyNumberFormat="1" applyFont="1" applyBorder="1" applyAlignment="1">
      <alignment horizontal="right" vertical="center" wrapText="1"/>
    </xf>
    <xf numFmtId="4" fontId="12" fillId="0" borderId="23" xfId="1" applyNumberFormat="1" applyFont="1" applyBorder="1" applyAlignment="1">
      <alignment vertical="center"/>
    </xf>
    <xf numFmtId="0" fontId="9" fillId="0" borderId="25" xfId="1" applyFont="1" applyBorder="1" applyAlignment="1">
      <alignment horizontal="center" vertical="top" wrapText="1"/>
    </xf>
    <xf numFmtId="4" fontId="10" fillId="2" borderId="26" xfId="1" applyNumberFormat="1" applyFont="1" applyFill="1" applyBorder="1" applyAlignment="1">
      <alignment horizontal="right" vertical="center" wrapText="1"/>
    </xf>
    <xf numFmtId="0" fontId="11" fillId="4" borderId="15" xfId="1" applyFont="1" applyFill="1" applyBorder="1" applyAlignment="1">
      <alignment horizontal="center" vertical="top" wrapText="1"/>
    </xf>
    <xf numFmtId="0" fontId="9" fillId="4" borderId="15" xfId="1" applyFont="1" applyFill="1" applyBorder="1" applyAlignment="1">
      <alignment horizontal="center" vertical="top" wrapText="1"/>
    </xf>
    <xf numFmtId="0" fontId="12" fillId="4" borderId="15" xfId="1" applyFont="1" applyFill="1" applyBorder="1" applyAlignment="1">
      <alignment vertical="top" wrapText="1"/>
    </xf>
    <xf numFmtId="4" fontId="12" fillId="4" borderId="16" xfId="1" applyNumberFormat="1" applyFont="1" applyFill="1" applyBorder="1" applyAlignment="1">
      <alignment horizontal="right" vertical="center" wrapText="1"/>
    </xf>
    <xf numFmtId="4" fontId="12" fillId="4" borderId="17" xfId="1" applyNumberFormat="1" applyFont="1" applyFill="1" applyBorder="1" applyAlignment="1">
      <alignment horizontal="right" vertical="center" wrapText="1"/>
    </xf>
    <xf numFmtId="4" fontId="12" fillId="4" borderId="18" xfId="1" applyNumberFormat="1" applyFont="1" applyFill="1" applyBorder="1" applyAlignment="1">
      <alignment horizontal="right" vertical="center" wrapText="1"/>
    </xf>
    <xf numFmtId="0" fontId="11" fillId="4" borderId="22" xfId="1" applyFont="1" applyFill="1" applyBorder="1" applyAlignment="1">
      <alignment horizontal="center" vertical="top" wrapText="1"/>
    </xf>
    <xf numFmtId="4" fontId="12" fillId="0" borderId="22" xfId="1" applyNumberFormat="1" applyFont="1" applyBorder="1" applyAlignment="1">
      <alignment vertical="center"/>
    </xf>
    <xf numFmtId="0" fontId="13" fillId="0" borderId="25" xfId="1" applyFont="1" applyBorder="1" applyAlignment="1">
      <alignment horizontal="center" vertical="top" wrapText="1"/>
    </xf>
    <xf numFmtId="0" fontId="13" fillId="0" borderId="25" xfId="1" applyFont="1" applyBorder="1" applyAlignment="1">
      <alignment vertical="top" wrapText="1"/>
    </xf>
    <xf numFmtId="4" fontId="12" fillId="0" borderId="21" xfId="1" applyNumberFormat="1" applyFont="1" applyBorder="1" applyAlignment="1">
      <alignment vertical="center"/>
    </xf>
    <xf numFmtId="4" fontId="12" fillId="0" borderId="27" xfId="1" applyNumberFormat="1" applyFont="1" applyBorder="1" applyAlignment="1">
      <alignment vertical="center"/>
    </xf>
    <xf numFmtId="0" fontId="9" fillId="2" borderId="22" xfId="1" applyFont="1" applyFill="1" applyBorder="1" applyAlignment="1">
      <alignment horizontal="center" vertical="top" wrapText="1"/>
    </xf>
    <xf numFmtId="0" fontId="8" fillId="2" borderId="14" xfId="1" applyFont="1" applyFill="1" applyBorder="1" applyAlignment="1">
      <alignment vertical="top" wrapText="1"/>
    </xf>
    <xf numFmtId="4" fontId="10" fillId="2" borderId="22" xfId="1" applyNumberFormat="1" applyFont="1" applyFill="1" applyBorder="1" applyAlignment="1">
      <alignment horizontal="right" vertical="center" wrapText="1"/>
    </xf>
    <xf numFmtId="4" fontId="10" fillId="2" borderId="23" xfId="1" applyNumberFormat="1" applyFont="1" applyFill="1" applyBorder="1" applyAlignment="1">
      <alignment horizontal="right" vertical="center" wrapText="1"/>
    </xf>
    <xf numFmtId="4" fontId="12" fillId="3" borderId="16" xfId="3" applyNumberFormat="1" applyFont="1" applyFill="1" applyBorder="1" applyAlignment="1">
      <alignment horizontal="right" vertical="center" wrapText="1"/>
    </xf>
    <xf numFmtId="0" fontId="13" fillId="0" borderId="22" xfId="1" applyFont="1" applyBorder="1" applyAlignment="1">
      <alignment horizontal="center" vertical="top" wrapText="1"/>
    </xf>
    <xf numFmtId="0" fontId="13" fillId="0" borderId="14" xfId="1" applyFont="1" applyBorder="1" applyAlignment="1">
      <alignment vertical="top" wrapText="1"/>
    </xf>
    <xf numFmtId="4" fontId="12" fillId="0" borderId="28" xfId="1" applyNumberFormat="1" applyFont="1" applyBorder="1" applyAlignment="1">
      <alignment horizontal="right" vertical="center" wrapText="1"/>
    </xf>
    <xf numFmtId="0" fontId="11" fillId="3" borderId="22" xfId="1" applyFont="1" applyFill="1" applyBorder="1" applyAlignment="1">
      <alignment horizontal="center" vertical="top" wrapText="1"/>
    </xf>
    <xf numFmtId="0" fontId="9" fillId="3" borderId="14" xfId="1" applyFont="1" applyFill="1" applyBorder="1" applyAlignment="1">
      <alignment horizontal="center" vertical="top" wrapText="1"/>
    </xf>
    <xf numFmtId="0" fontId="11" fillId="3" borderId="14" xfId="1" applyFont="1" applyFill="1" applyBorder="1" applyAlignment="1">
      <alignment vertical="top" wrapText="1"/>
    </xf>
    <xf numFmtId="4" fontId="12" fillId="3" borderId="22" xfId="1" applyNumberFormat="1" applyFont="1" applyFill="1" applyBorder="1" applyAlignment="1">
      <alignment horizontal="right" vertical="center" wrapText="1"/>
    </xf>
    <xf numFmtId="4" fontId="12" fillId="3" borderId="29" xfId="1" applyNumberFormat="1" applyFont="1" applyFill="1" applyBorder="1" applyAlignment="1">
      <alignment horizontal="right" vertical="center" wrapText="1"/>
    </xf>
    <xf numFmtId="4" fontId="12" fillId="3" borderId="23" xfId="1" applyNumberFormat="1" applyFont="1" applyFill="1" applyBorder="1" applyAlignment="1">
      <alignment horizontal="right" vertical="center" wrapText="1"/>
    </xf>
    <xf numFmtId="0" fontId="9" fillId="0" borderId="16" xfId="1" applyFont="1" applyBorder="1" applyAlignment="1">
      <alignment horizontal="center" vertical="top" wrapText="1"/>
    </xf>
    <xf numFmtId="0" fontId="11" fillId="5" borderId="16" xfId="1" applyFont="1" applyFill="1" applyBorder="1" applyAlignment="1">
      <alignment horizontal="center" vertical="top" wrapText="1"/>
    </xf>
    <xf numFmtId="0" fontId="13" fillId="5" borderId="15" xfId="1" applyFont="1" applyFill="1" applyBorder="1" applyAlignment="1">
      <alignment horizontal="center" vertical="top" wrapText="1"/>
    </xf>
    <xf numFmtId="0" fontId="13" fillId="5" borderId="15" xfId="1" applyFont="1" applyFill="1" applyBorder="1" applyAlignment="1">
      <alignment vertical="top" wrapText="1"/>
    </xf>
    <xf numFmtId="4" fontId="12" fillId="5" borderId="16" xfId="1" applyNumberFormat="1" applyFont="1" applyFill="1" applyBorder="1" applyAlignment="1">
      <alignment horizontal="right" vertical="center" wrapText="1"/>
    </xf>
    <xf numFmtId="4" fontId="12" fillId="5" borderId="26" xfId="1" applyNumberFormat="1" applyFont="1" applyFill="1" applyBorder="1" applyAlignment="1">
      <alignment horizontal="right" vertical="center" wrapText="1"/>
    </xf>
    <xf numFmtId="4" fontId="12" fillId="5" borderId="18" xfId="1" applyNumberFormat="1" applyFont="1" applyFill="1" applyBorder="1" applyAlignment="1">
      <alignment horizontal="right" vertical="center" wrapText="1"/>
    </xf>
    <xf numFmtId="0" fontId="9" fillId="0" borderId="24" xfId="1" applyFont="1" applyBorder="1" applyAlignment="1">
      <alignment horizontal="center" vertical="top" wrapText="1"/>
    </xf>
    <xf numFmtId="4" fontId="12" fillId="3" borderId="28" xfId="1" applyNumberFormat="1" applyFont="1" applyFill="1" applyBorder="1" applyAlignment="1">
      <alignment horizontal="right" vertical="center" wrapText="1"/>
    </xf>
    <xf numFmtId="0" fontId="2" fillId="0" borderId="30" xfId="1" applyBorder="1" applyAlignment="1">
      <alignment vertical="center"/>
    </xf>
    <xf numFmtId="0" fontId="2" fillId="0" borderId="31" xfId="1" applyBorder="1" applyAlignment="1">
      <alignment vertical="center"/>
    </xf>
    <xf numFmtId="0" fontId="14" fillId="0" borderId="31" xfId="1" applyFont="1" applyBorder="1" applyAlignment="1">
      <alignment horizontal="right" vertical="center"/>
    </xf>
    <xf numFmtId="4" fontId="10" fillId="0" borderId="31" xfId="1" applyNumberFormat="1" applyFont="1" applyBorder="1" applyAlignment="1">
      <alignment vertical="center"/>
    </xf>
    <xf numFmtId="4" fontId="10" fillId="0" borderId="32" xfId="1" applyNumberFormat="1" applyFont="1" applyBorder="1" applyAlignment="1">
      <alignment vertical="center"/>
    </xf>
    <xf numFmtId="4" fontId="10" fillId="0" borderId="33" xfId="1" applyNumberFormat="1" applyFont="1" applyBorder="1" applyAlignment="1">
      <alignment vertical="center"/>
    </xf>
    <xf numFmtId="0" fontId="15" fillId="0" borderId="0" xfId="1" applyFont="1" applyAlignment="1">
      <alignment vertical="top"/>
    </xf>
    <xf numFmtId="0" fontId="15" fillId="0" borderId="0" xfId="1" applyFont="1" applyAlignment="1">
      <alignment vertical="top" wrapText="1"/>
    </xf>
    <xf numFmtId="4" fontId="15" fillId="0" borderId="0" xfId="1" applyNumberFormat="1" applyFont="1" applyAlignment="1">
      <alignment vertical="top"/>
    </xf>
    <xf numFmtId="0" fontId="21" fillId="0" borderId="0" xfId="13" applyFont="1"/>
    <xf numFmtId="0" fontId="4" fillId="0" borderId="0" xfId="2" applyFont="1" applyAlignment="1">
      <alignment wrapText="1"/>
    </xf>
    <xf numFmtId="0" fontId="4" fillId="0" borderId="0" xfId="2" applyFont="1" applyAlignment="1"/>
    <xf numFmtId="0" fontId="6" fillId="0" borderId="0" xfId="2" applyFont="1" applyAlignment="1">
      <alignment wrapText="1"/>
    </xf>
    <xf numFmtId="0" fontId="22" fillId="0" borderId="0" xfId="13" applyFont="1" applyAlignment="1">
      <alignment horizontal="center" vertical="center"/>
    </xf>
    <xf numFmtId="0" fontId="23" fillId="0" borderId="0" xfId="13" applyFont="1"/>
    <xf numFmtId="0" fontId="25" fillId="0" borderId="34" xfId="13" applyFont="1" applyBorder="1" applyAlignment="1">
      <alignment horizontal="center" vertical="center"/>
    </xf>
    <xf numFmtId="0" fontId="26" fillId="0" borderId="35" xfId="13" applyFont="1" applyBorder="1" applyAlignment="1">
      <alignment horizontal="center" vertical="center"/>
    </xf>
    <xf numFmtId="0" fontId="27" fillId="0" borderId="36" xfId="13" applyFont="1" applyBorder="1" applyAlignment="1">
      <alignment horizontal="center" vertical="center"/>
    </xf>
    <xf numFmtId="49" fontId="28" fillId="0" borderId="36" xfId="13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27" fillId="0" borderId="37" xfId="13" applyFont="1" applyBorder="1" applyAlignment="1">
      <alignment horizontal="left" vertical="center"/>
    </xf>
    <xf numFmtId="4" fontId="29" fillId="0" borderId="37" xfId="13" applyNumberFormat="1" applyFont="1" applyBorder="1" applyAlignment="1">
      <alignment horizontal="right" vertical="center" wrapText="1"/>
    </xf>
    <xf numFmtId="0" fontId="23" fillId="0" borderId="0" xfId="13" applyFont="1" applyAlignment="1">
      <alignment vertical="center"/>
    </xf>
    <xf numFmtId="0" fontId="30" fillId="0" borderId="40" xfId="13" applyFont="1" applyBorder="1" applyAlignment="1">
      <alignment vertical="center" wrapText="1"/>
    </xf>
    <xf numFmtId="4" fontId="30" fillId="0" borderId="42" xfId="13" applyNumberFormat="1" applyFont="1" applyBorder="1" applyAlignment="1">
      <alignment horizontal="right" vertical="center"/>
    </xf>
    <xf numFmtId="0" fontId="0" fillId="0" borderId="22" xfId="0" applyBorder="1" applyAlignment="1">
      <alignment vertical="center"/>
    </xf>
    <xf numFmtId="4" fontId="0" fillId="0" borderId="22" xfId="0" applyNumberFormat="1" applyBorder="1" applyAlignment="1">
      <alignment vertical="center"/>
    </xf>
    <xf numFmtId="164" fontId="31" fillId="7" borderId="34" xfId="13" applyNumberFormat="1" applyFont="1" applyFill="1" applyBorder="1" applyAlignment="1">
      <alignment horizontal="left" vertical="top" wrapText="1"/>
    </xf>
    <xf numFmtId="0" fontId="21" fillId="7" borderId="34" xfId="13" applyFont="1" applyFill="1" applyBorder="1" applyAlignment="1">
      <alignment vertical="top" wrapText="1"/>
    </xf>
    <xf numFmtId="0" fontId="21" fillId="7" borderId="35" xfId="13" applyFont="1" applyFill="1" applyBorder="1" applyAlignment="1">
      <alignment vertical="top" wrapText="1"/>
    </xf>
    <xf numFmtId="0" fontId="31" fillId="7" borderId="36" xfId="13" applyFont="1" applyFill="1" applyBorder="1" applyAlignment="1">
      <alignment horizontal="left" vertical="top" wrapText="1"/>
    </xf>
    <xf numFmtId="4" fontId="31" fillId="7" borderId="36" xfId="13" applyNumberFormat="1" applyFont="1" applyFill="1" applyBorder="1" applyAlignment="1">
      <alignment horizontal="right" vertical="center"/>
    </xf>
    <xf numFmtId="0" fontId="21" fillId="0" borderId="0" xfId="13" applyFont="1" applyAlignment="1">
      <alignment vertical="top"/>
    </xf>
    <xf numFmtId="165" fontId="22" fillId="8" borderId="34" xfId="13" applyNumberFormat="1" applyFont="1" applyFill="1" applyBorder="1" applyAlignment="1">
      <alignment horizontal="left" vertical="top" wrapText="1"/>
    </xf>
    <xf numFmtId="0" fontId="21" fillId="8" borderId="35" xfId="13" applyFont="1" applyFill="1" applyBorder="1" applyAlignment="1">
      <alignment vertical="top" wrapText="1"/>
    </xf>
    <xf numFmtId="0" fontId="22" fillId="8" borderId="36" xfId="13" applyFont="1" applyFill="1" applyBorder="1" applyAlignment="1">
      <alignment horizontal="left" vertical="top" wrapText="1"/>
    </xf>
    <xf numFmtId="4" fontId="22" fillId="8" borderId="36" xfId="13" applyNumberFormat="1" applyFont="1" applyFill="1" applyBorder="1" applyAlignment="1">
      <alignment horizontal="right" vertical="center"/>
    </xf>
    <xf numFmtId="0" fontId="21" fillId="0" borderId="43" xfId="13" applyFont="1" applyBorder="1" applyAlignment="1">
      <alignment vertical="top" wrapText="1"/>
    </xf>
    <xf numFmtId="166" fontId="22" fillId="0" borderId="35" xfId="13" applyNumberFormat="1" applyFont="1" applyBorder="1" applyAlignment="1">
      <alignment horizontal="left" vertical="top" wrapText="1"/>
    </xf>
    <xf numFmtId="0" fontId="22" fillId="0" borderId="36" xfId="13" applyFont="1" applyBorder="1" applyAlignment="1">
      <alignment horizontal="left" vertical="top" wrapText="1"/>
    </xf>
    <xf numFmtId="4" fontId="22" fillId="0" borderId="36" xfId="13" applyNumberFormat="1" applyFont="1" applyBorder="1" applyAlignment="1">
      <alignment horizontal="right" vertical="center"/>
    </xf>
    <xf numFmtId="0" fontId="21" fillId="0" borderId="22" xfId="13" applyFont="1" applyBorder="1" applyAlignment="1">
      <alignment vertical="center"/>
    </xf>
    <xf numFmtId="4" fontId="21" fillId="0" borderId="22" xfId="13" applyNumberFormat="1" applyFont="1" applyBorder="1" applyAlignment="1">
      <alignment vertical="center"/>
    </xf>
    <xf numFmtId="0" fontId="21" fillId="8" borderId="45" xfId="13" applyFont="1" applyFill="1" applyBorder="1" applyAlignment="1">
      <alignment vertical="top" wrapText="1"/>
    </xf>
    <xf numFmtId="0" fontId="22" fillId="8" borderId="46" xfId="13" applyFont="1" applyFill="1" applyBorder="1" applyAlignment="1">
      <alignment horizontal="left" vertical="top" wrapText="1"/>
    </xf>
    <xf numFmtId="4" fontId="22" fillId="8" borderId="46" xfId="13" applyNumberFormat="1" applyFont="1" applyFill="1" applyBorder="1" applyAlignment="1">
      <alignment horizontal="right" vertical="center"/>
    </xf>
    <xf numFmtId="0" fontId="21" fillId="0" borderId="48" xfId="13" applyFont="1" applyBorder="1" applyAlignment="1">
      <alignment vertical="top" wrapText="1"/>
    </xf>
    <xf numFmtId="166" fontId="22" fillId="0" borderId="49" xfId="13" applyNumberFormat="1" applyFont="1" applyBorder="1" applyAlignment="1">
      <alignment horizontal="left" vertical="top" wrapText="1"/>
    </xf>
    <xf numFmtId="0" fontId="22" fillId="0" borderId="50" xfId="13" applyFont="1" applyBorder="1" applyAlignment="1">
      <alignment horizontal="left" vertical="top" wrapText="1"/>
    </xf>
    <xf numFmtId="4" fontId="22" fillId="0" borderId="50" xfId="13" applyNumberFormat="1" applyFont="1" applyBorder="1" applyAlignment="1">
      <alignment horizontal="right" vertical="center"/>
    </xf>
    <xf numFmtId="0" fontId="23" fillId="0" borderId="51" xfId="13" applyFont="1" applyBorder="1" applyAlignment="1">
      <alignment vertical="center" wrapText="1"/>
    </xf>
    <xf numFmtId="4" fontId="23" fillId="0" borderId="51" xfId="13" applyNumberFormat="1" applyFont="1" applyBorder="1" applyAlignment="1">
      <alignment vertical="center"/>
    </xf>
    <xf numFmtId="0" fontId="32" fillId="9" borderId="53" xfId="13" applyFont="1" applyFill="1" applyBorder="1" applyAlignment="1">
      <alignment horizontal="left" vertical="center" wrapText="1"/>
    </xf>
    <xf numFmtId="0" fontId="33" fillId="9" borderId="22" xfId="13" applyFont="1" applyFill="1" applyBorder="1" applyAlignment="1">
      <alignment horizontal="left" vertical="center" wrapText="1"/>
    </xf>
    <xf numFmtId="0" fontId="32" fillId="9" borderId="22" xfId="13" applyFont="1" applyFill="1" applyBorder="1" applyAlignment="1">
      <alignment horizontal="left" vertical="center" wrapText="1"/>
    </xf>
    <xf numFmtId="4" fontId="32" fillId="9" borderId="29" xfId="13" applyNumberFormat="1" applyFont="1" applyFill="1" applyBorder="1" applyAlignment="1">
      <alignment vertical="center"/>
    </xf>
    <xf numFmtId="4" fontId="32" fillId="9" borderId="22" xfId="13" applyNumberFormat="1" applyFont="1" applyFill="1" applyBorder="1" applyAlignment="1">
      <alignment vertical="center"/>
    </xf>
    <xf numFmtId="0" fontId="21" fillId="4" borderId="22" xfId="13" applyFont="1" applyFill="1" applyBorder="1" applyAlignment="1">
      <alignment horizontal="left" vertical="center" wrapText="1"/>
    </xf>
    <xf numFmtId="0" fontId="23" fillId="0" borderId="22" xfId="13" applyFont="1" applyBorder="1" applyAlignment="1">
      <alignment horizontal="left" vertical="center" wrapText="1"/>
    </xf>
    <xf numFmtId="0" fontId="21" fillId="0" borderId="22" xfId="13" applyFont="1" applyBorder="1" applyAlignment="1">
      <alignment horizontal="left" vertical="top" wrapText="1"/>
    </xf>
    <xf numFmtId="0" fontId="22" fillId="0" borderId="56" xfId="13" applyFont="1" applyBorder="1" applyAlignment="1">
      <alignment horizontal="left" vertical="top" wrapText="1"/>
    </xf>
    <xf numFmtId="4" fontId="21" fillId="0" borderId="40" xfId="13" applyNumberFormat="1" applyFont="1" applyBorder="1" applyAlignment="1">
      <alignment vertical="center"/>
    </xf>
    <xf numFmtId="0" fontId="32" fillId="9" borderId="41" xfId="13" applyFont="1" applyFill="1" applyBorder="1" applyAlignment="1">
      <alignment horizontal="left" vertical="center" wrapText="1"/>
    </xf>
    <xf numFmtId="4" fontId="32" fillId="9" borderId="40" xfId="13" applyNumberFormat="1" applyFont="1" applyFill="1" applyBorder="1" applyAlignment="1">
      <alignment horizontal="right" vertical="center"/>
    </xf>
    <xf numFmtId="0" fontId="33" fillId="4" borderId="22" xfId="13" applyFont="1" applyFill="1" applyBorder="1" applyAlignment="1">
      <alignment horizontal="left" vertical="center" wrapText="1"/>
    </xf>
    <xf numFmtId="0" fontId="32" fillId="4" borderId="22" xfId="13" applyFont="1" applyFill="1" applyBorder="1" applyAlignment="1">
      <alignment horizontal="left" vertical="center" wrapText="1"/>
    </xf>
    <xf numFmtId="0" fontId="33" fillId="4" borderId="41" xfId="13" applyFont="1" applyFill="1" applyBorder="1" applyAlignment="1">
      <alignment horizontal="left" vertical="center" wrapText="1"/>
    </xf>
    <xf numFmtId="4" fontId="33" fillId="4" borderId="40" xfId="13" applyNumberFormat="1" applyFont="1" applyFill="1" applyBorder="1" applyAlignment="1">
      <alignment horizontal="right" vertical="center"/>
    </xf>
    <xf numFmtId="0" fontId="33" fillId="10" borderId="22" xfId="13" applyFont="1" applyFill="1" applyBorder="1" applyAlignment="1">
      <alignment horizontal="left" vertical="center" wrapText="1"/>
    </xf>
    <xf numFmtId="0" fontId="33" fillId="10" borderId="22" xfId="13" applyFont="1" applyFill="1" applyBorder="1" applyAlignment="1">
      <alignment horizontal="left" vertical="top" wrapText="1"/>
    </xf>
    <xf numFmtId="4" fontId="33" fillId="10" borderId="40" xfId="13" applyNumberFormat="1" applyFont="1" applyFill="1" applyBorder="1" applyAlignment="1">
      <alignment horizontal="right" vertical="center"/>
    </xf>
    <xf numFmtId="0" fontId="21" fillId="4" borderId="41" xfId="13" applyFont="1" applyFill="1" applyBorder="1" applyAlignment="1">
      <alignment horizontal="left" vertical="center" wrapText="1"/>
    </xf>
    <xf numFmtId="4" fontId="21" fillId="4" borderId="40" xfId="13" applyNumberFormat="1" applyFont="1" applyFill="1" applyBorder="1" applyAlignment="1">
      <alignment vertical="center"/>
    </xf>
    <xf numFmtId="0" fontId="21" fillId="0" borderId="59" xfId="13" applyFont="1" applyBorder="1" applyAlignment="1">
      <alignment vertical="top" wrapText="1"/>
    </xf>
    <xf numFmtId="166" fontId="22" fillId="0" borderId="60" xfId="13" applyNumberFormat="1" applyFont="1" applyBorder="1" applyAlignment="1">
      <alignment horizontal="left" vertical="top" wrapText="1"/>
    </xf>
    <xf numFmtId="4" fontId="22" fillId="0" borderId="56" xfId="13" applyNumberFormat="1" applyFont="1" applyBorder="1" applyAlignment="1">
      <alignment horizontal="right" vertical="center"/>
    </xf>
    <xf numFmtId="0" fontId="34" fillId="7" borderId="36" xfId="13" applyFont="1" applyFill="1" applyBorder="1" applyAlignment="1">
      <alignment horizontal="left" vertical="top" wrapText="1"/>
    </xf>
    <xf numFmtId="0" fontId="21" fillId="7" borderId="61" xfId="13" applyFont="1" applyFill="1" applyBorder="1" applyAlignment="1">
      <alignment vertical="top" wrapText="1"/>
    </xf>
    <xf numFmtId="166" fontId="22" fillId="7" borderId="62" xfId="13" applyNumberFormat="1" applyFont="1" applyFill="1" applyBorder="1" applyAlignment="1">
      <alignment horizontal="left" vertical="top" wrapText="1"/>
    </xf>
    <xf numFmtId="0" fontId="21" fillId="8" borderId="34" xfId="13" applyFont="1" applyFill="1" applyBorder="1" applyAlignment="1">
      <alignment horizontal="left" vertical="top" wrapText="1"/>
    </xf>
    <xf numFmtId="166" fontId="22" fillId="8" borderId="0" xfId="13" applyNumberFormat="1" applyFont="1" applyFill="1" applyBorder="1" applyAlignment="1">
      <alignment horizontal="left" vertical="top" wrapText="1"/>
    </xf>
    <xf numFmtId="0" fontId="21" fillId="0" borderId="34" xfId="13" applyFont="1" applyBorder="1" applyAlignment="1">
      <alignment vertical="top" wrapText="1"/>
    </xf>
    <xf numFmtId="0" fontId="21" fillId="8" borderId="59" xfId="13" applyFont="1" applyFill="1" applyBorder="1" applyAlignment="1">
      <alignment horizontal="left" vertical="top" wrapText="1"/>
    </xf>
    <xf numFmtId="166" fontId="22" fillId="8" borderId="63" xfId="13" applyNumberFormat="1" applyFont="1" applyFill="1" applyBorder="1" applyAlignment="1">
      <alignment horizontal="left" vertical="top" wrapText="1"/>
    </xf>
    <xf numFmtId="0" fontId="22" fillId="8" borderId="56" xfId="13" applyFont="1" applyFill="1" applyBorder="1" applyAlignment="1">
      <alignment horizontal="left" vertical="top" wrapText="1"/>
    </xf>
    <xf numFmtId="4" fontId="22" fillId="8" borderId="56" xfId="13" applyNumberFormat="1" applyFont="1" applyFill="1" applyBorder="1" applyAlignment="1">
      <alignment horizontal="right" vertical="center"/>
    </xf>
    <xf numFmtId="0" fontId="21" fillId="0" borderId="64" xfId="13" applyFont="1" applyBorder="1" applyAlignment="1">
      <alignment vertical="top" wrapText="1"/>
    </xf>
    <xf numFmtId="166" fontId="22" fillId="0" borderId="65" xfId="13" applyNumberFormat="1" applyFont="1" applyBorder="1" applyAlignment="1">
      <alignment horizontal="left" vertical="top" wrapText="1"/>
    </xf>
    <xf numFmtId="0" fontId="22" fillId="0" borderId="66" xfId="13" applyFont="1" applyBorder="1" applyAlignment="1">
      <alignment horizontal="left" vertical="top" wrapText="1"/>
    </xf>
    <xf numFmtId="4" fontId="22" fillId="0" borderId="66" xfId="13" applyNumberFormat="1" applyFont="1" applyBorder="1" applyAlignment="1">
      <alignment horizontal="right" vertical="center"/>
    </xf>
    <xf numFmtId="0" fontId="23" fillId="0" borderId="67" xfId="13" applyFont="1" applyBorder="1" applyAlignment="1">
      <alignment vertical="top" wrapText="1"/>
    </xf>
    <xf numFmtId="4" fontId="35" fillId="0" borderId="67" xfId="13" applyNumberFormat="1" applyFont="1" applyBorder="1" applyAlignment="1">
      <alignment horizontal="right" vertical="center"/>
    </xf>
    <xf numFmtId="0" fontId="32" fillId="9" borderId="53" xfId="13" applyFont="1" applyFill="1" applyBorder="1" applyAlignment="1">
      <alignment horizontal="left" vertical="top" wrapText="1"/>
    </xf>
    <xf numFmtId="0" fontId="21" fillId="9" borderId="22" xfId="13" applyFont="1" applyFill="1" applyBorder="1" applyAlignment="1">
      <alignment vertical="top" wrapText="1"/>
    </xf>
    <xf numFmtId="166" fontId="22" fillId="9" borderId="22" xfId="13" applyNumberFormat="1" applyFont="1" applyFill="1" applyBorder="1" applyAlignment="1">
      <alignment horizontal="left" vertical="top" wrapText="1"/>
    </xf>
    <xf numFmtId="0" fontId="35" fillId="9" borderId="22" xfId="13" applyFont="1" applyFill="1" applyBorder="1" applyAlignment="1">
      <alignment horizontal="left" vertical="top" wrapText="1"/>
    </xf>
    <xf numFmtId="4" fontId="22" fillId="9" borderId="29" xfId="13" applyNumberFormat="1" applyFont="1" applyFill="1" applyBorder="1" applyAlignment="1">
      <alignment horizontal="right" vertical="center"/>
    </xf>
    <xf numFmtId="0" fontId="21" fillId="4" borderId="22" xfId="13" applyFont="1" applyFill="1" applyBorder="1" applyAlignment="1">
      <alignment horizontal="left" vertical="top" wrapText="1"/>
    </xf>
    <xf numFmtId="166" fontId="22" fillId="4" borderId="22" xfId="13" applyNumberFormat="1" applyFont="1" applyFill="1" applyBorder="1" applyAlignment="1">
      <alignment horizontal="left" vertical="top" wrapText="1"/>
    </xf>
    <xf numFmtId="0" fontId="35" fillId="4" borderId="22" xfId="13" applyFont="1" applyFill="1" applyBorder="1" applyAlignment="1">
      <alignment horizontal="left" vertical="top" wrapText="1"/>
    </xf>
    <xf numFmtId="4" fontId="22" fillId="4" borderId="29" xfId="13" applyNumberFormat="1" applyFont="1" applyFill="1" applyBorder="1" applyAlignment="1">
      <alignment horizontal="right" vertical="center"/>
    </xf>
    <xf numFmtId="0" fontId="21" fillId="0" borderId="22" xfId="13" applyFont="1" applyBorder="1" applyAlignment="1">
      <alignment vertical="top" wrapText="1"/>
    </xf>
    <xf numFmtId="166" fontId="22" fillId="0" borderId="22" xfId="13" applyNumberFormat="1" applyFont="1" applyBorder="1" applyAlignment="1">
      <alignment horizontal="left" vertical="top" wrapText="1"/>
    </xf>
    <xf numFmtId="0" fontId="22" fillId="0" borderId="22" xfId="13" applyFont="1" applyBorder="1" applyAlignment="1">
      <alignment horizontal="left" vertical="top" wrapText="1"/>
    </xf>
    <xf numFmtId="4" fontId="22" fillId="0" borderId="29" xfId="13" applyNumberFormat="1" applyFont="1" applyBorder="1" applyAlignment="1">
      <alignment horizontal="right" vertical="center"/>
    </xf>
    <xf numFmtId="0" fontId="23" fillId="0" borderId="42" xfId="13" applyFont="1" applyFill="1" applyBorder="1" applyAlignment="1">
      <alignment vertical="center" wrapText="1"/>
    </xf>
    <xf numFmtId="4" fontId="23" fillId="0" borderId="42" xfId="13" applyNumberFormat="1" applyFont="1" applyBorder="1" applyAlignment="1">
      <alignment horizontal="right" vertical="center"/>
    </xf>
    <xf numFmtId="4" fontId="31" fillId="7" borderId="40" xfId="13" applyNumberFormat="1" applyFont="1" applyFill="1" applyBorder="1" applyAlignment="1">
      <alignment horizontal="right" vertical="center"/>
    </xf>
    <xf numFmtId="0" fontId="23" fillId="0" borderId="40" xfId="13" applyFont="1" applyFill="1" applyBorder="1" applyAlignment="1">
      <alignment vertical="center" wrapText="1"/>
    </xf>
    <xf numFmtId="4" fontId="23" fillId="0" borderId="40" xfId="13" applyNumberFormat="1" applyFont="1" applyBorder="1" applyAlignment="1">
      <alignment vertical="center"/>
    </xf>
    <xf numFmtId="164" fontId="31" fillId="7" borderId="34" xfId="13" quotePrefix="1" applyNumberFormat="1" applyFont="1" applyFill="1" applyBorder="1" applyAlignment="1">
      <alignment horizontal="left" vertical="top" wrapText="1"/>
    </xf>
    <xf numFmtId="165" fontId="22" fillId="8" borderId="34" xfId="13" quotePrefix="1" applyNumberFormat="1" applyFont="1" applyFill="1" applyBorder="1" applyAlignment="1">
      <alignment horizontal="left" vertical="top" wrapText="1"/>
    </xf>
    <xf numFmtId="0" fontId="21" fillId="0" borderId="44" xfId="13" applyFont="1" applyBorder="1" applyAlignment="1">
      <alignment vertical="top" wrapText="1"/>
    </xf>
    <xf numFmtId="166" fontId="22" fillId="0" borderId="45" xfId="13" applyNumberFormat="1" applyFont="1" applyBorder="1" applyAlignment="1">
      <alignment horizontal="left" vertical="top" wrapText="1"/>
    </xf>
    <xf numFmtId="0" fontId="22" fillId="0" borderId="46" xfId="13" applyFont="1" applyBorder="1" applyAlignment="1">
      <alignment horizontal="left" vertical="top" wrapText="1"/>
    </xf>
    <xf numFmtId="0" fontId="32" fillId="9" borderId="53" xfId="13" applyFont="1" applyFill="1" applyBorder="1" applyAlignment="1">
      <alignment vertical="center" wrapText="1"/>
    </xf>
    <xf numFmtId="0" fontId="32" fillId="9" borderId="29" xfId="13" applyFont="1" applyFill="1" applyBorder="1" applyAlignment="1">
      <alignment horizontal="left" vertical="center" wrapText="1"/>
    </xf>
    <xf numFmtId="0" fontId="21" fillId="4" borderId="29" xfId="13" applyFont="1" applyFill="1" applyBorder="1" applyAlignment="1">
      <alignment horizontal="left" vertical="center" wrapText="1"/>
    </xf>
    <xf numFmtId="0" fontId="21" fillId="0" borderId="21" xfId="13" applyFont="1" applyFill="1" applyBorder="1" applyAlignment="1">
      <alignment horizontal="left" vertical="center" wrapText="1"/>
    </xf>
    <xf numFmtId="0" fontId="21" fillId="0" borderId="21" xfId="13" applyFont="1" applyFill="1" applyBorder="1" applyAlignment="1">
      <alignment horizontal="left" vertical="top" wrapText="1"/>
    </xf>
    <xf numFmtId="0" fontId="22" fillId="0" borderId="71" xfId="13" applyFont="1" applyBorder="1" applyAlignment="1">
      <alignment horizontal="left" vertical="top" wrapText="1"/>
    </xf>
    <xf numFmtId="4" fontId="21" fillId="0" borderId="51" xfId="13" applyNumberFormat="1" applyFont="1" applyBorder="1" applyAlignment="1">
      <alignment vertical="center"/>
    </xf>
    <xf numFmtId="0" fontId="21" fillId="0" borderId="43" xfId="13" applyFont="1" applyFill="1" applyBorder="1" applyAlignment="1">
      <alignment vertical="top" wrapText="1"/>
    </xf>
    <xf numFmtId="4" fontId="22" fillId="0" borderId="46" xfId="13" applyNumberFormat="1" applyFont="1" applyBorder="1" applyAlignment="1">
      <alignment horizontal="right" vertical="center"/>
    </xf>
    <xf numFmtId="0" fontId="32" fillId="9" borderId="72" xfId="13" applyFont="1" applyFill="1" applyBorder="1" applyAlignment="1">
      <alignment horizontal="left" vertical="top" wrapText="1"/>
    </xf>
    <xf numFmtId="166" fontId="35" fillId="9" borderId="69" xfId="13" applyNumberFormat="1" applyFont="1" applyFill="1" applyBorder="1" applyAlignment="1">
      <alignment horizontal="left" vertical="top" wrapText="1"/>
    </xf>
    <xf numFmtId="0" fontId="35" fillId="9" borderId="67" xfId="13" applyFont="1" applyFill="1" applyBorder="1" applyAlignment="1">
      <alignment horizontal="left" vertical="top" wrapText="1"/>
    </xf>
    <xf numFmtId="4" fontId="35" fillId="9" borderId="67" xfId="13" applyNumberFormat="1" applyFont="1" applyFill="1" applyBorder="1" applyAlignment="1">
      <alignment horizontal="right" vertical="center"/>
    </xf>
    <xf numFmtId="0" fontId="21" fillId="4" borderId="72" xfId="13" applyFont="1" applyFill="1" applyBorder="1" applyAlignment="1">
      <alignment horizontal="left" vertical="top" wrapText="1"/>
    </xf>
    <xf numFmtId="166" fontId="22" fillId="4" borderId="69" xfId="13" applyNumberFormat="1" applyFont="1" applyFill="1" applyBorder="1" applyAlignment="1">
      <alignment horizontal="left" vertical="top" wrapText="1"/>
    </xf>
    <xf numFmtId="0" fontId="22" fillId="4" borderId="67" xfId="13" applyFont="1" applyFill="1" applyBorder="1" applyAlignment="1">
      <alignment horizontal="left" vertical="top" wrapText="1"/>
    </xf>
    <xf numFmtId="4" fontId="22" fillId="4" borderId="67" xfId="13" applyNumberFormat="1" applyFont="1" applyFill="1" applyBorder="1" applyAlignment="1">
      <alignment horizontal="right" vertical="center"/>
    </xf>
    <xf numFmtId="166" fontId="22" fillId="0" borderId="73" xfId="13" applyNumberFormat="1" applyFont="1" applyBorder="1" applyAlignment="1">
      <alignment horizontal="left" vertical="top" wrapText="1"/>
    </xf>
    <xf numFmtId="0" fontId="22" fillId="0" borderId="51" xfId="13" applyFont="1" applyBorder="1" applyAlignment="1">
      <alignment horizontal="left" vertical="top" wrapText="1"/>
    </xf>
    <xf numFmtId="4" fontId="22" fillId="0" borderId="51" xfId="13" applyNumberFormat="1" applyFont="1" applyBorder="1" applyAlignment="1">
      <alignment horizontal="right" vertical="center"/>
    </xf>
    <xf numFmtId="0" fontId="21" fillId="7" borderId="74" xfId="13" applyFont="1" applyFill="1" applyBorder="1" applyAlignment="1">
      <alignment vertical="top" wrapText="1"/>
    </xf>
    <xf numFmtId="0" fontId="21" fillId="7" borderId="75" xfId="13" applyFont="1" applyFill="1" applyBorder="1" applyAlignment="1">
      <alignment vertical="top" wrapText="1"/>
    </xf>
    <xf numFmtId="0" fontId="31" fillId="7" borderId="76" xfId="13" applyFont="1" applyFill="1" applyBorder="1" applyAlignment="1">
      <alignment horizontal="left" vertical="top" wrapText="1"/>
    </xf>
    <xf numFmtId="4" fontId="31" fillId="7" borderId="76" xfId="13" applyNumberFormat="1" applyFont="1" applyFill="1" applyBorder="1" applyAlignment="1">
      <alignment horizontal="right" vertical="center"/>
    </xf>
    <xf numFmtId="165" fontId="22" fillId="8" borderId="61" xfId="13" applyNumberFormat="1" applyFont="1" applyFill="1" applyBorder="1" applyAlignment="1">
      <alignment horizontal="left" vertical="top" wrapText="1"/>
    </xf>
    <xf numFmtId="0" fontId="21" fillId="8" borderId="62" xfId="13" applyFont="1" applyFill="1" applyBorder="1" applyAlignment="1">
      <alignment vertical="top" wrapText="1"/>
    </xf>
    <xf numFmtId="0" fontId="22" fillId="8" borderId="40" xfId="13" applyFont="1" applyFill="1" applyBorder="1" applyAlignment="1">
      <alignment horizontal="left" vertical="top" wrapText="1"/>
    </xf>
    <xf numFmtId="4" fontId="22" fillId="8" borderId="40" xfId="13" applyNumberFormat="1" applyFont="1" applyFill="1" applyBorder="1" applyAlignment="1">
      <alignment horizontal="right" vertical="center"/>
    </xf>
    <xf numFmtId="0" fontId="21" fillId="0" borderId="47" xfId="13" applyFont="1" applyBorder="1" applyAlignment="1">
      <alignment vertical="top" wrapText="1"/>
    </xf>
    <xf numFmtId="4" fontId="27" fillId="0" borderId="77" xfId="13" applyNumberFormat="1" applyFont="1" applyBorder="1" applyAlignment="1">
      <alignment horizontal="right" vertical="center" wrapText="1"/>
    </xf>
    <xf numFmtId="0" fontId="27" fillId="0" borderId="0" xfId="13" applyFont="1" applyBorder="1" applyAlignment="1">
      <alignment horizontal="right" vertical="center" wrapText="1"/>
    </xf>
    <xf numFmtId="4" fontId="27" fillId="0" borderId="0" xfId="13" applyNumberFormat="1" applyFont="1" applyBorder="1" applyAlignment="1">
      <alignment horizontal="right" vertical="center" wrapText="1"/>
    </xf>
    <xf numFmtId="0" fontId="23" fillId="0" borderId="0" xfId="13" applyFont="1" applyBorder="1" applyAlignment="1">
      <alignment vertical="center" wrapText="1"/>
    </xf>
    <xf numFmtId="166" fontId="30" fillId="0" borderId="0" xfId="13" applyNumberFormat="1" applyFont="1" applyBorder="1" applyAlignment="1">
      <alignment horizontal="left" vertical="center" wrapText="1"/>
    </xf>
    <xf numFmtId="4" fontId="36" fillId="0" borderId="0" xfId="13" applyNumberFormat="1" applyFont="1" applyBorder="1" applyAlignment="1">
      <alignment horizontal="right" vertical="center" wrapText="1"/>
    </xf>
    <xf numFmtId="0" fontId="37" fillId="0" borderId="0" xfId="13" applyFont="1" applyAlignment="1">
      <alignment vertical="center"/>
    </xf>
    <xf numFmtId="0" fontId="23" fillId="0" borderId="52" xfId="13" applyFont="1" applyBorder="1" applyAlignment="1">
      <alignment vertical="center" wrapText="1"/>
    </xf>
    <xf numFmtId="0" fontId="23" fillId="4" borderId="22" xfId="13" applyFont="1" applyFill="1" applyBorder="1" applyAlignment="1">
      <alignment horizontal="left"/>
    </xf>
    <xf numFmtId="0" fontId="23" fillId="4" borderId="22" xfId="13" applyFont="1" applyFill="1" applyBorder="1"/>
    <xf numFmtId="0" fontId="23" fillId="4" borderId="29" xfId="13" applyFont="1" applyFill="1" applyBorder="1"/>
    <xf numFmtId="0" fontId="23" fillId="0" borderId="22" xfId="13" applyFont="1" applyBorder="1"/>
    <xf numFmtId="0" fontId="21" fillId="0" borderId="22" xfId="13" applyFont="1" applyBorder="1" applyAlignment="1">
      <alignment horizontal="left" vertical="center"/>
    </xf>
    <xf numFmtId="0" fontId="21" fillId="0" borderId="29" xfId="13" applyFont="1" applyBorder="1" applyAlignment="1">
      <alignment horizontal="left" vertical="top" wrapText="1"/>
    </xf>
    <xf numFmtId="0" fontId="27" fillId="0" borderId="77" xfId="13" applyFont="1" applyBorder="1" applyAlignment="1">
      <alignment horizontal="left" vertical="center"/>
    </xf>
    <xf numFmtId="0" fontId="23" fillId="0" borderId="52" xfId="13" applyFont="1" applyFill="1" applyBorder="1" applyAlignment="1">
      <alignment vertical="center" wrapText="1"/>
    </xf>
    <xf numFmtId="0" fontId="21" fillId="0" borderId="11" xfId="13" applyFont="1" applyFill="1" applyBorder="1" applyAlignment="1">
      <alignment horizontal="left" vertical="center" wrapText="1"/>
    </xf>
    <xf numFmtId="0" fontId="21" fillId="0" borderId="11" xfId="13" applyFont="1" applyFill="1" applyBorder="1" applyAlignment="1">
      <alignment horizontal="left" vertical="top" wrapText="1"/>
    </xf>
    <xf numFmtId="0" fontId="23" fillId="0" borderId="81" xfId="13" applyFont="1" applyFill="1" applyBorder="1" applyAlignment="1">
      <alignment vertical="center" wrapText="1"/>
    </xf>
    <xf numFmtId="0" fontId="21" fillId="0" borderId="24" xfId="13" applyFont="1" applyFill="1" applyBorder="1" applyAlignment="1">
      <alignment horizontal="left" vertical="center" wrapText="1"/>
    </xf>
    <xf numFmtId="0" fontId="21" fillId="0" borderId="24" xfId="13" applyFont="1" applyFill="1" applyBorder="1" applyAlignment="1">
      <alignment horizontal="left" vertical="top" wrapText="1"/>
    </xf>
    <xf numFmtId="0" fontId="3" fillId="0" borderId="0" xfId="13"/>
    <xf numFmtId="0" fontId="4" fillId="0" borderId="0" xfId="13" applyFont="1"/>
    <xf numFmtId="0" fontId="16" fillId="0" borderId="0" xfId="13" applyFont="1"/>
    <xf numFmtId="0" fontId="6" fillId="0" borderId="0" xfId="13" applyFont="1"/>
    <xf numFmtId="0" fontId="38" fillId="0" borderId="0" xfId="13" applyFont="1"/>
    <xf numFmtId="0" fontId="3" fillId="0" borderId="0" xfId="13" applyAlignment="1">
      <alignment horizontal="right"/>
    </xf>
    <xf numFmtId="0" fontId="14" fillId="0" borderId="85" xfId="13" applyFont="1" applyBorder="1" applyAlignment="1">
      <alignment horizontal="right" vertical="top"/>
    </xf>
    <xf numFmtId="0" fontId="39" fillId="0" borderId="34" xfId="13" applyFont="1" applyBorder="1" applyAlignment="1">
      <alignment horizontal="center" vertical="top"/>
    </xf>
    <xf numFmtId="0" fontId="40" fillId="0" borderId="34" xfId="13" applyFont="1" applyBorder="1" applyAlignment="1">
      <alignment horizontal="left" vertical="top"/>
    </xf>
    <xf numFmtId="4" fontId="39" fillId="0" borderId="34" xfId="13" applyNumberFormat="1" applyFont="1" applyBorder="1" applyAlignment="1">
      <alignment vertical="top"/>
    </xf>
    <xf numFmtId="4" fontId="39" fillId="0" borderId="86" xfId="13" applyNumberFormat="1" applyFont="1" applyBorder="1" applyAlignment="1">
      <alignment vertical="top"/>
    </xf>
    <xf numFmtId="0" fontId="14" fillId="0" borderId="87" xfId="13" applyFont="1" applyBorder="1" applyAlignment="1">
      <alignment horizontal="right" vertical="top"/>
    </xf>
    <xf numFmtId="0" fontId="39" fillId="0" borderId="43" xfId="13" applyFont="1" applyBorder="1" applyAlignment="1">
      <alignment horizontal="center" vertical="top"/>
    </xf>
    <xf numFmtId="4" fontId="39" fillId="0" borderId="43" xfId="13" applyNumberFormat="1" applyFont="1" applyBorder="1" applyAlignment="1">
      <alignment vertical="top"/>
    </xf>
    <xf numFmtId="4" fontId="39" fillId="0" borderId="88" xfId="13" applyNumberFormat="1" applyFont="1" applyBorder="1" applyAlignment="1">
      <alignment vertical="top"/>
    </xf>
    <xf numFmtId="0" fontId="40" fillId="0" borderId="43" xfId="13" applyFont="1" applyBorder="1" applyAlignment="1">
      <alignment horizontal="left" vertical="top" wrapText="1"/>
    </xf>
    <xf numFmtId="0" fontId="14" fillId="11" borderId="85" xfId="13" applyFont="1" applyFill="1" applyBorder="1" applyAlignment="1">
      <alignment horizontal="right" vertical="top"/>
    </xf>
    <xf numFmtId="0" fontId="14" fillId="11" borderId="34" xfId="13" applyFont="1" applyFill="1" applyBorder="1" applyAlignment="1">
      <alignment horizontal="right" vertical="top"/>
    </xf>
    <xf numFmtId="0" fontId="14" fillId="11" borderId="34" xfId="13" applyFont="1" applyFill="1" applyBorder="1" applyAlignment="1">
      <alignment horizontal="right" vertical="center"/>
    </xf>
    <xf numFmtId="4" fontId="14" fillId="11" borderId="34" xfId="13" applyNumberFormat="1" applyFont="1" applyFill="1" applyBorder="1" applyAlignment="1">
      <alignment horizontal="right" vertical="center"/>
    </xf>
    <xf numFmtId="4" fontId="14" fillId="11" borderId="86" xfId="13" applyNumberFormat="1" applyFont="1" applyFill="1" applyBorder="1" applyAlignment="1">
      <alignment horizontal="right" vertical="center"/>
    </xf>
    <xf numFmtId="0" fontId="14" fillId="11" borderId="89" xfId="13" applyFont="1" applyFill="1" applyBorder="1" applyAlignment="1">
      <alignment horizontal="right" vertical="top"/>
    </xf>
    <xf numFmtId="0" fontId="14" fillId="11" borderId="48" xfId="13" applyFont="1" applyFill="1" applyBorder="1" applyAlignment="1">
      <alignment horizontal="right" vertical="top"/>
    </xf>
    <xf numFmtId="0" fontId="14" fillId="11" borderId="48" xfId="13" applyFont="1" applyFill="1" applyBorder="1" applyAlignment="1">
      <alignment horizontal="right" vertical="center"/>
    </xf>
    <xf numFmtId="0" fontId="3" fillId="0" borderId="0" xfId="2"/>
    <xf numFmtId="0" fontId="41" fillId="0" borderId="0" xfId="2" applyFont="1"/>
    <xf numFmtId="0" fontId="6" fillId="0" borderId="0" xfId="2" applyFont="1"/>
    <xf numFmtId="0" fontId="3" fillId="0" borderId="0" xfId="2" applyAlignment="1">
      <alignment vertical="center"/>
    </xf>
    <xf numFmtId="4" fontId="3" fillId="0" borderId="0" xfId="2" applyNumberFormat="1"/>
    <xf numFmtId="0" fontId="3" fillId="0" borderId="0" xfId="2" applyFont="1"/>
    <xf numFmtId="0" fontId="3" fillId="0" borderId="0" xfId="2" applyFont="1" applyAlignment="1">
      <alignment wrapText="1"/>
    </xf>
    <xf numFmtId="0" fontId="43" fillId="0" borderId="22" xfId="2" applyFont="1" applyBorder="1" applyAlignment="1">
      <alignment horizontal="center" vertical="center" wrapText="1"/>
    </xf>
    <xf numFmtId="0" fontId="42" fillId="0" borderId="22" xfId="2" applyFont="1" applyBorder="1" applyAlignment="1">
      <alignment horizontal="center" vertical="center" wrapText="1"/>
    </xf>
    <xf numFmtId="0" fontId="16" fillId="0" borderId="0" xfId="14"/>
    <xf numFmtId="0" fontId="16" fillId="0" borderId="0" xfId="14" applyAlignment="1">
      <alignment vertical="center"/>
    </xf>
    <xf numFmtId="0" fontId="32" fillId="0" borderId="34" xfId="14" applyFont="1" applyBorder="1" applyAlignment="1">
      <alignment horizontal="center" vertical="center" wrapText="1"/>
    </xf>
    <xf numFmtId="0" fontId="38" fillId="0" borderId="34" xfId="14" applyFont="1" applyBorder="1" applyAlignment="1">
      <alignment horizontal="left" vertical="center" wrapText="1"/>
    </xf>
    <xf numFmtId="0" fontId="38" fillId="0" borderId="34" xfId="14" applyFont="1" applyBorder="1" applyAlignment="1">
      <alignment horizontal="center" vertical="center"/>
    </xf>
    <xf numFmtId="0" fontId="38" fillId="0" borderId="35" xfId="14" applyFont="1" applyBorder="1" applyAlignment="1">
      <alignment horizontal="center" vertical="center"/>
    </xf>
    <xf numFmtId="0" fontId="16" fillId="0" borderId="43" xfId="14" applyFont="1" applyBorder="1" applyAlignment="1">
      <alignment horizontal="center" vertical="center"/>
    </xf>
    <xf numFmtId="0" fontId="33" fillId="0" borderId="43" xfId="14" applyFont="1" applyBorder="1" applyAlignment="1">
      <alignment vertical="center" wrapText="1"/>
    </xf>
    <xf numFmtId="167" fontId="33" fillId="0" borderId="45" xfId="14" applyNumberFormat="1" applyFont="1" applyBorder="1" applyAlignment="1">
      <alignment horizontal="center" vertical="center" wrapText="1"/>
    </xf>
    <xf numFmtId="167" fontId="33" fillId="0" borderId="43" xfId="14" applyNumberFormat="1" applyFont="1" applyBorder="1" applyAlignment="1">
      <alignment horizontal="center" vertical="center" wrapText="1"/>
    </xf>
    <xf numFmtId="168" fontId="33" fillId="0" borderId="43" xfId="14" applyNumberFormat="1" applyFont="1" applyBorder="1" applyAlignment="1">
      <alignment horizontal="center" vertical="center" wrapText="1"/>
    </xf>
    <xf numFmtId="0" fontId="16" fillId="0" borderId="44" xfId="14" applyFont="1" applyBorder="1" applyAlignment="1">
      <alignment horizontal="center" vertical="center"/>
    </xf>
    <xf numFmtId="167" fontId="33" fillId="0" borderId="73" xfId="14" applyNumberFormat="1" applyFont="1" applyBorder="1" applyAlignment="1">
      <alignment horizontal="center" vertical="center" wrapText="1"/>
    </xf>
    <xf numFmtId="167" fontId="33" fillId="0" borderId="44" xfId="14" applyNumberFormat="1" applyFont="1" applyBorder="1" applyAlignment="1">
      <alignment horizontal="center" vertical="center" wrapText="1"/>
    </xf>
    <xf numFmtId="168" fontId="33" fillId="0" borderId="44" xfId="14" applyNumberFormat="1" applyFont="1" applyBorder="1" applyAlignment="1">
      <alignment horizontal="center" vertical="center" wrapText="1"/>
    </xf>
    <xf numFmtId="167" fontId="33" fillId="0" borderId="62" xfId="14" applyNumberFormat="1" applyFont="1" applyBorder="1" applyAlignment="1">
      <alignment horizontal="center" vertical="center" wrapText="1"/>
    </xf>
    <xf numFmtId="167" fontId="33" fillId="0" borderId="61" xfId="14" applyNumberFormat="1" applyFont="1" applyBorder="1" applyAlignment="1">
      <alignment horizontal="center" vertical="center" wrapText="1"/>
    </xf>
    <xf numFmtId="168" fontId="33" fillId="0" borderId="61" xfId="14" applyNumberFormat="1" applyFont="1" applyBorder="1" applyAlignment="1">
      <alignment horizontal="center" vertical="center" wrapText="1"/>
    </xf>
    <xf numFmtId="0" fontId="16" fillId="0" borderId="34" xfId="14" applyBorder="1" applyAlignment="1">
      <alignment vertical="center"/>
    </xf>
    <xf numFmtId="0" fontId="33" fillId="0" borderId="34" xfId="14" applyFont="1" applyBorder="1" applyAlignment="1">
      <alignment vertical="center"/>
    </xf>
    <xf numFmtId="167" fontId="33" fillId="0" borderId="35" xfId="14" applyNumberFormat="1" applyFont="1" applyBorder="1" applyAlignment="1">
      <alignment horizontal="center" vertical="center" wrapText="1"/>
    </xf>
    <xf numFmtId="167" fontId="33" fillId="0" borderId="34" xfId="14" applyNumberFormat="1" applyFont="1" applyBorder="1" applyAlignment="1">
      <alignment horizontal="center" vertical="center" wrapText="1"/>
    </xf>
    <xf numFmtId="168" fontId="33" fillId="0" borderId="34" xfId="14" applyNumberFormat="1" applyFont="1" applyBorder="1" applyAlignment="1">
      <alignment horizontal="center" vertical="center" wrapText="1"/>
    </xf>
    <xf numFmtId="0" fontId="16" fillId="0" borderId="0" xfId="14" applyAlignment="1">
      <alignment horizontal="right"/>
    </xf>
    <xf numFmtId="167" fontId="44" fillId="0" borderId="73" xfId="14" applyNumberFormat="1" applyFont="1" applyBorder="1" applyAlignment="1">
      <alignment horizontal="center" vertical="center" wrapText="1"/>
    </xf>
    <xf numFmtId="0" fontId="44" fillId="0" borderId="44" xfId="14" applyFont="1" applyBorder="1" applyAlignment="1">
      <alignment vertical="top" wrapText="1"/>
    </xf>
    <xf numFmtId="0" fontId="16" fillId="0" borderId="44" xfId="14" applyFont="1" applyBorder="1" applyAlignment="1">
      <alignment horizontal="center" vertical="top"/>
    </xf>
    <xf numFmtId="167" fontId="44" fillId="0" borderId="73" xfId="14" applyNumberFormat="1" applyFont="1" applyBorder="1" applyAlignment="1">
      <alignment horizontal="center" vertical="top" wrapText="1"/>
    </xf>
    <xf numFmtId="0" fontId="16" fillId="0" borderId="61" xfId="14" applyFont="1" applyBorder="1" applyAlignment="1">
      <alignment horizontal="center" vertical="top"/>
    </xf>
    <xf numFmtId="0" fontId="44" fillId="0" borderId="61" xfId="14" applyFont="1" applyBorder="1" applyAlignment="1">
      <alignment vertical="top" wrapText="1"/>
    </xf>
    <xf numFmtId="167" fontId="44" fillId="0" borderId="62" xfId="14" applyNumberFormat="1" applyFont="1" applyBorder="1" applyAlignment="1">
      <alignment horizontal="center" vertical="top" wrapText="1"/>
    </xf>
    <xf numFmtId="0" fontId="45" fillId="0" borderId="44" xfId="14" applyFont="1" applyBorder="1" applyAlignment="1">
      <alignment vertical="center" wrapText="1"/>
    </xf>
    <xf numFmtId="167" fontId="45" fillId="0" borderId="73" xfId="14" applyNumberFormat="1" applyFont="1" applyBorder="1" applyAlignment="1">
      <alignment horizontal="center" vertical="center" wrapText="1"/>
    </xf>
    <xf numFmtId="0" fontId="23" fillId="0" borderId="39" xfId="13" applyFont="1" applyBorder="1" applyAlignment="1"/>
    <xf numFmtId="0" fontId="23" fillId="0" borderId="81" xfId="13" applyFont="1" applyBorder="1" applyAlignment="1"/>
    <xf numFmtId="4" fontId="21" fillId="0" borderId="22" xfId="13" applyNumberFormat="1" applyFont="1" applyBorder="1" applyAlignment="1">
      <alignment horizontal="right" vertical="center"/>
    </xf>
    <xf numFmtId="0" fontId="28" fillId="9" borderId="22" xfId="13" applyFont="1" applyFill="1" applyBorder="1"/>
    <xf numFmtId="0" fontId="32" fillId="9" borderId="22" xfId="13" applyFont="1" applyFill="1" applyBorder="1" applyAlignment="1">
      <alignment horizontal="left" vertical="center"/>
    </xf>
    <xf numFmtId="0" fontId="23" fillId="4" borderId="22" xfId="13" applyFont="1" applyFill="1" applyBorder="1" applyAlignment="1">
      <alignment horizontal="left" vertical="center"/>
    </xf>
    <xf numFmtId="0" fontId="23" fillId="4" borderId="22" xfId="13" applyFont="1" applyFill="1" applyBorder="1" applyAlignment="1">
      <alignment vertical="center"/>
    </xf>
    <xf numFmtId="0" fontId="22" fillId="8" borderId="36" xfId="13" applyFont="1" applyFill="1" applyBorder="1" applyAlignment="1">
      <alignment horizontal="left" vertical="center" wrapText="1"/>
    </xf>
    <xf numFmtId="0" fontId="22" fillId="0" borderId="93" xfId="13" applyFont="1" applyBorder="1" applyAlignment="1">
      <alignment horizontal="left" vertical="top" wrapText="1"/>
    </xf>
    <xf numFmtId="0" fontId="22" fillId="0" borderId="94" xfId="13" applyFont="1" applyBorder="1" applyAlignment="1">
      <alignment horizontal="left" vertical="top" wrapText="1"/>
    </xf>
    <xf numFmtId="49" fontId="32" fillId="0" borderId="34" xfId="13" applyNumberFormat="1" applyFont="1" applyBorder="1" applyAlignment="1">
      <alignment horizontal="center" vertical="center" wrapText="1"/>
    </xf>
    <xf numFmtId="0" fontId="1" fillId="0" borderId="72" xfId="0" applyFont="1" applyBorder="1" applyAlignment="1">
      <alignment horizontal="center" vertical="center" wrapText="1"/>
    </xf>
    <xf numFmtId="4" fontId="29" fillId="0" borderId="47" xfId="13" applyNumberFormat="1" applyFont="1" applyBorder="1" applyAlignment="1">
      <alignment horizontal="right" vertical="center" wrapText="1"/>
    </xf>
    <xf numFmtId="4" fontId="23" fillId="0" borderId="91" xfId="13" applyNumberFormat="1" applyFont="1" applyBorder="1" applyAlignment="1">
      <alignment vertical="center"/>
    </xf>
    <xf numFmtId="4" fontId="23" fillId="9" borderId="72" xfId="13" applyNumberFormat="1" applyFont="1" applyFill="1" applyBorder="1" applyAlignment="1">
      <alignment vertical="center"/>
    </xf>
    <xf numFmtId="4" fontId="23" fillId="4" borderId="72" xfId="13" applyNumberFormat="1" applyFont="1" applyFill="1" applyBorder="1" applyAlignment="1">
      <alignment vertical="center"/>
    </xf>
    <xf numFmtId="4" fontId="21" fillId="0" borderId="72" xfId="13" applyNumberFormat="1" applyFont="1" applyBorder="1" applyAlignment="1">
      <alignment horizontal="right" vertical="center"/>
    </xf>
    <xf numFmtId="0" fontId="0" fillId="0" borderId="72" xfId="0" applyBorder="1"/>
    <xf numFmtId="4" fontId="0" fillId="0" borderId="72" xfId="0" applyNumberFormat="1" applyBorder="1" applyAlignment="1">
      <alignment vertical="center"/>
    </xf>
    <xf numFmtId="4" fontId="21" fillId="9" borderId="72" xfId="13" applyNumberFormat="1" applyFont="1" applyFill="1" applyBorder="1" applyAlignment="1">
      <alignment horizontal="right" vertical="center"/>
    </xf>
    <xf numFmtId="4" fontId="29" fillId="0" borderId="95" xfId="13" applyNumberFormat="1" applyFont="1" applyBorder="1" applyAlignment="1">
      <alignment horizontal="right" vertical="center" wrapText="1"/>
    </xf>
    <xf numFmtId="4" fontId="23" fillId="0" borderId="61" xfId="13" applyNumberFormat="1" applyFont="1" applyBorder="1" applyAlignment="1">
      <alignment vertical="center"/>
    </xf>
    <xf numFmtId="4" fontId="32" fillId="9" borderId="61" xfId="13" applyNumberFormat="1" applyFont="1" applyFill="1" applyBorder="1" applyAlignment="1">
      <alignment vertical="center"/>
    </xf>
    <xf numFmtId="4" fontId="21" fillId="4" borderId="61" xfId="13" applyNumberFormat="1" applyFont="1" applyFill="1" applyBorder="1" applyAlignment="1">
      <alignment vertical="center"/>
    </xf>
    <xf numFmtId="4" fontId="21" fillId="0" borderId="44" xfId="13" applyNumberFormat="1" applyFont="1" applyBorder="1" applyAlignment="1">
      <alignment vertical="center"/>
    </xf>
    <xf numFmtId="4" fontId="21" fillId="0" borderId="96" xfId="13" applyNumberFormat="1" applyFont="1" applyBorder="1" applyAlignment="1">
      <alignment vertical="center"/>
    </xf>
    <xf numFmtId="4" fontId="28" fillId="0" borderId="97" xfId="13" applyNumberFormat="1" applyFont="1" applyBorder="1" applyAlignment="1">
      <alignment vertical="center"/>
    </xf>
    <xf numFmtId="0" fontId="23" fillId="4" borderId="21" xfId="13" applyFont="1" applyFill="1" applyBorder="1" applyAlignment="1">
      <alignment horizontal="left" vertical="center"/>
    </xf>
    <xf numFmtId="0" fontId="23" fillId="4" borderId="21" xfId="13" applyFont="1" applyFill="1" applyBorder="1" applyAlignment="1">
      <alignment vertical="center"/>
    </xf>
    <xf numFmtId="0" fontId="22" fillId="8" borderId="46" xfId="13" applyFont="1" applyFill="1" applyBorder="1" applyAlignment="1">
      <alignment horizontal="left" vertical="center" wrapText="1"/>
    </xf>
    <xf numFmtId="4" fontId="23" fillId="4" borderId="96" xfId="13" applyNumberFormat="1" applyFont="1" applyFill="1" applyBorder="1" applyAlignment="1">
      <alignment vertical="center"/>
    </xf>
    <xf numFmtId="0" fontId="21" fillId="0" borderId="16" xfId="13" applyFont="1" applyBorder="1" applyAlignment="1">
      <alignment horizontal="left" vertical="center"/>
    </xf>
    <xf numFmtId="0" fontId="21" fillId="0" borderId="26" xfId="13" applyFont="1" applyBorder="1" applyAlignment="1">
      <alignment horizontal="left" vertical="top" wrapText="1"/>
    </xf>
    <xf numFmtId="4" fontId="21" fillId="0" borderId="64" xfId="13" applyNumberFormat="1" applyFont="1" applyBorder="1" applyAlignment="1">
      <alignment horizontal="right" vertical="center"/>
    </xf>
    <xf numFmtId="4" fontId="0" fillId="0" borderId="64" xfId="0" applyNumberFormat="1" applyBorder="1" applyAlignment="1">
      <alignment vertical="center"/>
    </xf>
    <xf numFmtId="0" fontId="23" fillId="10" borderId="22" xfId="13" applyFont="1" applyFill="1" applyBorder="1" applyAlignment="1">
      <alignment horizontal="left" vertical="center"/>
    </xf>
    <xf numFmtId="0" fontId="21" fillId="4" borderId="64" xfId="13" applyFont="1" applyFill="1" applyBorder="1" applyAlignment="1">
      <alignment horizontal="left" vertical="top" wrapText="1"/>
    </xf>
    <xf numFmtId="0" fontId="0" fillId="0" borderId="16" xfId="0" applyBorder="1" applyAlignment="1">
      <alignment vertical="center"/>
    </xf>
    <xf numFmtId="4" fontId="21" fillId="4" borderId="22" xfId="13" applyNumberFormat="1" applyFont="1" applyFill="1" applyBorder="1" applyAlignment="1">
      <alignment vertical="center"/>
    </xf>
    <xf numFmtId="0" fontId="21" fillId="0" borderId="11" xfId="13" applyFont="1" applyBorder="1" applyAlignment="1">
      <alignment vertical="center"/>
    </xf>
    <xf numFmtId="4" fontId="32" fillId="9" borderId="41" xfId="13" applyNumberFormat="1" applyFont="1" applyFill="1" applyBorder="1" applyAlignment="1">
      <alignment vertical="center"/>
    </xf>
    <xf numFmtId="0" fontId="28" fillId="9" borderId="53" xfId="13" applyFont="1" applyFill="1" applyBorder="1" applyAlignment="1"/>
    <xf numFmtId="4" fontId="0" fillId="0" borderId="98" xfId="0" applyNumberFormat="1" applyBorder="1" applyAlignment="1">
      <alignment vertical="center"/>
    </xf>
    <xf numFmtId="0" fontId="1" fillId="0" borderId="98" xfId="0" applyFont="1" applyBorder="1" applyAlignment="1">
      <alignment horizontal="center" vertical="center" wrapText="1"/>
    </xf>
    <xf numFmtId="4" fontId="31" fillId="7" borderId="34" xfId="13" applyNumberFormat="1" applyFont="1" applyFill="1" applyBorder="1" applyAlignment="1">
      <alignment horizontal="right" vertical="center"/>
    </xf>
    <xf numFmtId="4" fontId="22" fillId="8" borderId="34" xfId="13" applyNumberFormat="1" applyFont="1" applyFill="1" applyBorder="1" applyAlignment="1">
      <alignment horizontal="right" vertical="center"/>
    </xf>
    <xf numFmtId="4" fontId="21" fillId="0" borderId="98" xfId="13" applyNumberFormat="1" applyFont="1" applyBorder="1" applyAlignment="1">
      <alignment vertical="center"/>
    </xf>
    <xf numFmtId="4" fontId="22" fillId="8" borderId="43" xfId="13" applyNumberFormat="1" applyFont="1" applyFill="1" applyBorder="1" applyAlignment="1">
      <alignment horizontal="right" vertical="center"/>
    </xf>
    <xf numFmtId="4" fontId="21" fillId="0" borderId="99" xfId="13" applyNumberFormat="1" applyFont="1" applyBorder="1" applyAlignment="1">
      <alignment vertical="center"/>
    </xf>
    <xf numFmtId="4" fontId="23" fillId="0" borderId="44" xfId="13" applyNumberFormat="1" applyFont="1" applyBorder="1" applyAlignment="1">
      <alignment vertical="center"/>
    </xf>
    <xf numFmtId="4" fontId="32" fillId="9" borderId="98" xfId="13" applyNumberFormat="1" applyFont="1" applyFill="1" applyBorder="1" applyAlignment="1">
      <alignment vertical="center"/>
    </xf>
    <xf numFmtId="4" fontId="21" fillId="4" borderId="62" xfId="13" applyNumberFormat="1" applyFont="1" applyFill="1" applyBorder="1" applyAlignment="1">
      <alignment vertical="center"/>
    </xf>
    <xf numFmtId="4" fontId="32" fillId="9" borderId="61" xfId="13" applyNumberFormat="1" applyFont="1" applyFill="1" applyBorder="1" applyAlignment="1">
      <alignment horizontal="right" vertical="center"/>
    </xf>
    <xf numFmtId="4" fontId="33" fillId="4" borderId="61" xfId="13" applyNumberFormat="1" applyFont="1" applyFill="1" applyBorder="1" applyAlignment="1">
      <alignment horizontal="right" vertical="center"/>
    </xf>
    <xf numFmtId="4" fontId="22" fillId="4" borderId="72" xfId="13" applyNumberFormat="1" applyFont="1" applyFill="1" applyBorder="1" applyAlignment="1">
      <alignment horizontal="right" vertical="center"/>
    </xf>
    <xf numFmtId="4" fontId="22" fillId="8" borderId="59" xfId="13" applyNumberFormat="1" applyFont="1" applyFill="1" applyBorder="1" applyAlignment="1">
      <alignment horizontal="right" vertical="center"/>
    </xf>
    <xf numFmtId="4" fontId="22" fillId="9" borderId="98" xfId="13" applyNumberFormat="1" applyFont="1" applyFill="1" applyBorder="1" applyAlignment="1">
      <alignment horizontal="right" vertical="center"/>
    </xf>
    <xf numFmtId="4" fontId="22" fillId="4" borderId="98" xfId="13" applyNumberFormat="1" applyFont="1" applyFill="1" applyBorder="1" applyAlignment="1">
      <alignment horizontal="right" vertical="center"/>
    </xf>
    <xf numFmtId="4" fontId="23" fillId="0" borderId="83" xfId="13" applyNumberFormat="1" applyFont="1" applyBorder="1" applyAlignment="1">
      <alignment horizontal="right" vertical="center"/>
    </xf>
    <xf numFmtId="4" fontId="31" fillId="7" borderId="61" xfId="13" applyNumberFormat="1" applyFont="1" applyFill="1" applyBorder="1" applyAlignment="1">
      <alignment horizontal="right" vertical="center"/>
    </xf>
    <xf numFmtId="4" fontId="35" fillId="9" borderId="72" xfId="13" applyNumberFormat="1" applyFont="1" applyFill="1" applyBorder="1" applyAlignment="1">
      <alignment horizontal="right" vertical="center"/>
    </xf>
    <xf numFmtId="4" fontId="31" fillId="7" borderId="74" xfId="13" applyNumberFormat="1" applyFont="1" applyFill="1" applyBorder="1" applyAlignment="1">
      <alignment horizontal="right" vertical="center"/>
    </xf>
    <xf numFmtId="4" fontId="22" fillId="8" borderId="61" xfId="13" applyNumberFormat="1" applyFont="1" applyFill="1" applyBorder="1" applyAlignment="1">
      <alignment horizontal="right" vertical="center"/>
    </xf>
    <xf numFmtId="4" fontId="27" fillId="0" borderId="95" xfId="13" applyNumberFormat="1" applyFont="1" applyBorder="1" applyAlignment="1">
      <alignment horizontal="right" vertical="center" wrapText="1"/>
    </xf>
    <xf numFmtId="49" fontId="41" fillId="0" borderId="22" xfId="2" applyNumberFormat="1" applyFont="1" applyBorder="1" applyAlignment="1">
      <alignment horizontal="center"/>
    </xf>
    <xf numFmtId="0" fontId="47" fillId="0" borderId="22" xfId="0" applyFont="1" applyBorder="1" applyAlignment="1">
      <alignment horizontal="left" vertical="center" wrapText="1"/>
    </xf>
    <xf numFmtId="0" fontId="48" fillId="0" borderId="22" xfId="2" applyFont="1" applyBorder="1" applyAlignment="1">
      <alignment horizontal="left" vertical="top" wrapText="1"/>
    </xf>
    <xf numFmtId="49" fontId="49" fillId="0" borderId="22" xfId="2" applyNumberFormat="1" applyFont="1" applyBorder="1" applyAlignment="1">
      <alignment horizontal="center" vertical="top"/>
    </xf>
    <xf numFmtId="49" fontId="2" fillId="0" borderId="22" xfId="2" applyNumberFormat="1" applyFont="1" applyBorder="1" applyAlignment="1">
      <alignment horizontal="left" vertical="top" wrapText="1"/>
    </xf>
    <xf numFmtId="0" fontId="2" fillId="0" borderId="22" xfId="2" applyFont="1" applyBorder="1" applyAlignment="1">
      <alignment horizontal="left" vertical="top" wrapText="1"/>
    </xf>
    <xf numFmtId="49" fontId="2" fillId="0" borderId="22" xfId="2" applyNumberFormat="1" applyFont="1" applyBorder="1" applyAlignment="1">
      <alignment horizontal="center" vertical="center"/>
    </xf>
    <xf numFmtId="4" fontId="2" fillId="0" borderId="22" xfId="2" applyNumberFormat="1" applyFont="1" applyBorder="1" applyAlignment="1">
      <alignment horizontal="right" vertical="center"/>
    </xf>
    <xf numFmtId="4" fontId="2" fillId="0" borderId="22" xfId="2" applyNumberFormat="1" applyFont="1" applyBorder="1" applyAlignment="1">
      <alignment horizontal="center" vertical="center"/>
    </xf>
    <xf numFmtId="4" fontId="42" fillId="0" borderId="22" xfId="2" applyNumberFormat="1" applyFont="1" applyBorder="1" applyAlignment="1">
      <alignment vertical="center"/>
    </xf>
    <xf numFmtId="43" fontId="8" fillId="0" borderId="101" xfId="1" applyNumberFormat="1" applyFont="1" applyFill="1" applyBorder="1" applyAlignment="1">
      <alignment horizontal="center" vertical="center" wrapText="1"/>
    </xf>
    <xf numFmtId="4" fontId="12" fillId="3" borderId="26" xfId="1" applyNumberFormat="1" applyFont="1" applyFill="1" applyBorder="1" applyAlignment="1">
      <alignment horizontal="right" vertical="center" wrapText="1"/>
    </xf>
    <xf numFmtId="4" fontId="12" fillId="0" borderId="26" xfId="1" applyNumberFormat="1" applyFont="1" applyBorder="1" applyAlignment="1">
      <alignment horizontal="right" vertical="center" wrapText="1"/>
    </xf>
    <xf numFmtId="4" fontId="12" fillId="0" borderId="94" xfId="1" applyNumberFormat="1" applyFont="1" applyBorder="1" applyAlignment="1">
      <alignment horizontal="right" vertical="center" wrapText="1"/>
    </xf>
    <xf numFmtId="4" fontId="12" fillId="4" borderId="26" xfId="1" applyNumberFormat="1" applyFont="1" applyFill="1" applyBorder="1" applyAlignment="1">
      <alignment horizontal="right" vertical="center" wrapText="1"/>
    </xf>
    <xf numFmtId="4" fontId="12" fillId="3" borderId="26" xfId="3" applyNumberFormat="1" applyFont="1" applyFill="1" applyBorder="1" applyAlignment="1">
      <alignment horizontal="right" vertical="center" wrapText="1"/>
    </xf>
    <xf numFmtId="4" fontId="10" fillId="0" borderId="102" xfId="1" applyNumberFormat="1" applyFont="1" applyBorder="1" applyAlignment="1">
      <alignment vertical="center"/>
    </xf>
    <xf numFmtId="4" fontId="12" fillId="0" borderId="13" xfId="1" applyNumberFormat="1" applyFont="1" applyBorder="1" applyAlignment="1">
      <alignment vertical="center"/>
    </xf>
    <xf numFmtId="4" fontId="12" fillId="0" borderId="19" xfId="1" applyNumberFormat="1" applyFont="1" applyBorder="1" applyAlignment="1">
      <alignment vertical="center"/>
    </xf>
    <xf numFmtId="4" fontId="12" fillId="5" borderId="17" xfId="1" applyNumberFormat="1" applyFont="1" applyFill="1" applyBorder="1" applyAlignment="1">
      <alignment horizontal="right" vertical="center" wrapText="1"/>
    </xf>
    <xf numFmtId="0" fontId="9" fillId="0" borderId="21" xfId="1" applyFont="1" applyBorder="1" applyAlignment="1">
      <alignment horizontal="center" vertical="top" wrapText="1"/>
    </xf>
    <xf numFmtId="0" fontId="9" fillId="0" borderId="24" xfId="1" applyFont="1" applyBorder="1" applyAlignment="1">
      <alignment horizontal="center" vertical="top" wrapText="1"/>
    </xf>
    <xf numFmtId="0" fontId="9" fillId="0" borderId="16" xfId="1" applyFont="1" applyBorder="1" applyAlignment="1">
      <alignment horizontal="center" vertical="top" wrapText="1"/>
    </xf>
    <xf numFmtId="0" fontId="9" fillId="0" borderId="20" xfId="1" applyFont="1" applyBorder="1" applyAlignment="1">
      <alignment horizontal="center" vertical="top" wrapText="1"/>
    </xf>
    <xf numFmtId="0" fontId="9" fillId="0" borderId="21" xfId="1" applyFont="1" applyBorder="1" applyAlignment="1">
      <alignment horizontal="center" vertical="top" wrapText="1"/>
    </xf>
    <xf numFmtId="0" fontId="9" fillId="0" borderId="24" xfId="1" applyFont="1" applyBorder="1" applyAlignment="1">
      <alignment horizontal="center" vertical="top" wrapText="1"/>
    </xf>
    <xf numFmtId="0" fontId="8" fillId="9" borderId="103" xfId="1" applyFont="1" applyFill="1" applyBorder="1" applyAlignment="1">
      <alignment horizontal="center" vertical="center" wrapText="1"/>
    </xf>
    <xf numFmtId="0" fontId="50" fillId="9" borderId="104" xfId="1" applyFont="1" applyFill="1" applyBorder="1" applyAlignment="1">
      <alignment horizontal="center" vertical="center" wrapText="1"/>
    </xf>
    <xf numFmtId="0" fontId="8" fillId="9" borderId="104" xfId="1" applyFont="1" applyFill="1" applyBorder="1" applyAlignment="1">
      <alignment horizontal="left" vertical="center" wrapText="1"/>
    </xf>
    <xf numFmtId="0" fontId="50" fillId="0" borderId="20" xfId="1" applyFont="1" applyFill="1" applyBorder="1" applyAlignment="1">
      <alignment horizontal="center" vertical="center" wrapText="1"/>
    </xf>
    <xf numFmtId="0" fontId="12" fillId="5" borderId="22" xfId="1" applyFont="1" applyFill="1" applyBorder="1" applyAlignment="1">
      <alignment horizontal="center" vertical="center" wrapText="1"/>
    </xf>
    <xf numFmtId="0" fontId="12" fillId="5" borderId="14" xfId="1" applyFont="1" applyFill="1" applyBorder="1" applyAlignment="1">
      <alignment horizontal="center" vertical="center" wrapText="1"/>
    </xf>
    <xf numFmtId="0" fontId="12" fillId="5" borderId="14" xfId="1" applyFont="1" applyFill="1" applyBorder="1" applyAlignment="1">
      <alignment horizontal="left" vertical="center" wrapText="1"/>
    </xf>
    <xf numFmtId="0" fontId="12" fillId="0" borderId="25" xfId="1" applyFont="1" applyFill="1" applyBorder="1" applyAlignment="1">
      <alignment horizontal="center" vertical="center" wrapText="1"/>
    </xf>
    <xf numFmtId="0" fontId="12" fillId="0" borderId="22" xfId="1" applyFont="1" applyFill="1" applyBorder="1" applyAlignment="1">
      <alignment horizontal="center" vertical="center" wrapText="1"/>
    </xf>
    <xf numFmtId="43" fontId="12" fillId="0" borderId="22" xfId="1" applyNumberFormat="1" applyFont="1" applyFill="1" applyBorder="1" applyAlignment="1">
      <alignment horizontal="right" vertical="center" wrapText="1"/>
    </xf>
    <xf numFmtId="0" fontId="12" fillId="0" borderId="16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 wrapText="1"/>
    </xf>
    <xf numFmtId="0" fontId="12" fillId="5" borderId="16" xfId="1" applyFont="1" applyFill="1" applyBorder="1" applyAlignment="1">
      <alignment horizontal="center" vertical="center" wrapText="1"/>
    </xf>
    <xf numFmtId="0" fontId="12" fillId="5" borderId="15" xfId="1" applyFont="1" applyFill="1" applyBorder="1" applyAlignment="1">
      <alignment horizontal="center" vertical="center" wrapText="1"/>
    </xf>
    <xf numFmtId="0" fontId="12" fillId="5" borderId="15" xfId="1" applyFont="1" applyFill="1" applyBorder="1" applyAlignment="1">
      <alignment horizontal="left" vertical="center" wrapText="1"/>
    </xf>
    <xf numFmtId="43" fontId="12" fillId="5" borderId="106" xfId="1" applyNumberFormat="1" applyFont="1" applyFill="1" applyBorder="1" applyAlignment="1">
      <alignment horizontal="right" vertical="center" wrapText="1"/>
    </xf>
    <xf numFmtId="0" fontId="8" fillId="2" borderId="13" xfId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center" vertical="center" wrapText="1"/>
    </xf>
    <xf numFmtId="0" fontId="8" fillId="2" borderId="15" xfId="1" applyFont="1" applyFill="1" applyBorder="1" applyAlignment="1">
      <alignment vertical="center" wrapText="1"/>
    </xf>
    <xf numFmtId="4" fontId="8" fillId="2" borderId="106" xfId="1" applyNumberFormat="1" applyFont="1" applyFill="1" applyBorder="1" applyAlignment="1">
      <alignment horizontal="right" vertical="center" wrapText="1"/>
    </xf>
    <xf numFmtId="4" fontId="11" fillId="3" borderId="105" xfId="1" applyNumberFormat="1" applyFont="1" applyFill="1" applyBorder="1" applyAlignment="1">
      <alignment horizontal="right" vertical="top" wrapText="1"/>
    </xf>
    <xf numFmtId="4" fontId="11" fillId="3" borderId="106" xfId="1" applyNumberFormat="1" applyFont="1" applyFill="1" applyBorder="1" applyAlignment="1">
      <alignment horizontal="right" vertical="top" wrapText="1"/>
    </xf>
    <xf numFmtId="4" fontId="13" fillId="0" borderId="24" xfId="1" applyNumberFormat="1" applyFont="1" applyBorder="1" applyAlignment="1">
      <alignment horizontal="right" vertical="top" wrapText="1"/>
    </xf>
    <xf numFmtId="0" fontId="9" fillId="0" borderId="20" xfId="1" applyFont="1" applyBorder="1" applyAlignment="1">
      <alignment vertical="top" wrapText="1"/>
    </xf>
    <xf numFmtId="43" fontId="8" fillId="9" borderId="4" xfId="1" applyNumberFormat="1" applyFont="1" applyFill="1" applyBorder="1" applyAlignment="1">
      <alignment horizontal="right" vertical="center" wrapText="1"/>
    </xf>
    <xf numFmtId="43" fontId="12" fillId="5" borderId="22" xfId="1" applyNumberFormat="1" applyFont="1" applyFill="1" applyBorder="1" applyAlignment="1">
      <alignment horizontal="right" vertical="center" wrapText="1"/>
    </xf>
    <xf numFmtId="43" fontId="12" fillId="0" borderId="16" xfId="1" applyNumberFormat="1" applyFont="1" applyFill="1" applyBorder="1" applyAlignment="1">
      <alignment horizontal="right" vertical="center" wrapText="1"/>
    </xf>
    <xf numFmtId="43" fontId="12" fillId="5" borderId="16" xfId="1" applyNumberFormat="1" applyFont="1" applyFill="1" applyBorder="1" applyAlignment="1">
      <alignment horizontal="right" vertical="center" wrapText="1"/>
    </xf>
    <xf numFmtId="4" fontId="8" fillId="2" borderId="16" xfId="1" applyNumberFormat="1" applyFont="1" applyFill="1" applyBorder="1" applyAlignment="1">
      <alignment horizontal="right" vertical="center" wrapText="1"/>
    </xf>
    <xf numFmtId="4" fontId="11" fillId="3" borderId="22" xfId="1" applyNumberFormat="1" applyFont="1" applyFill="1" applyBorder="1" applyAlignment="1">
      <alignment horizontal="right" vertical="top" wrapText="1"/>
    </xf>
    <xf numFmtId="4" fontId="13" fillId="0" borderId="16" xfId="1" applyNumberFormat="1" applyFont="1" applyBorder="1" applyAlignment="1">
      <alignment horizontal="right" vertical="top" wrapText="1"/>
    </xf>
    <xf numFmtId="4" fontId="11" fillId="3" borderId="16" xfId="3" applyNumberFormat="1" applyFont="1" applyFill="1" applyBorder="1" applyAlignment="1">
      <alignment horizontal="right" vertical="top" wrapText="1"/>
    </xf>
    <xf numFmtId="43" fontId="12" fillId="5" borderId="28" xfId="1" applyNumberFormat="1" applyFont="1" applyFill="1" applyBorder="1" applyAlignment="1">
      <alignment horizontal="right" vertical="center" wrapText="1"/>
    </xf>
    <xf numFmtId="43" fontId="12" fillId="0" borderId="28" xfId="1" applyNumberFormat="1" applyFont="1" applyFill="1" applyBorder="1" applyAlignment="1">
      <alignment horizontal="right" vertical="center" wrapText="1"/>
    </xf>
    <xf numFmtId="43" fontId="12" fillId="0" borderId="17" xfId="1" applyNumberFormat="1" applyFont="1" applyFill="1" applyBorder="1" applyAlignment="1">
      <alignment horizontal="right" vertical="center" wrapText="1"/>
    </xf>
    <xf numFmtId="43" fontId="12" fillId="5" borderId="17" xfId="1" applyNumberFormat="1" applyFont="1" applyFill="1" applyBorder="1" applyAlignment="1">
      <alignment horizontal="right" vertical="center" wrapText="1"/>
    </xf>
    <xf numFmtId="4" fontId="8" fillId="2" borderId="17" xfId="1" applyNumberFormat="1" applyFont="1" applyFill="1" applyBorder="1" applyAlignment="1">
      <alignment horizontal="right" vertical="center" wrapText="1"/>
    </xf>
    <xf numFmtId="4" fontId="11" fillId="3" borderId="28" xfId="1" applyNumberFormat="1" applyFont="1" applyFill="1" applyBorder="1" applyAlignment="1">
      <alignment horizontal="right" vertical="top" wrapText="1"/>
    </xf>
    <xf numFmtId="4" fontId="11" fillId="3" borderId="17" xfId="1" applyNumberFormat="1" applyFont="1" applyFill="1" applyBorder="1" applyAlignment="1">
      <alignment horizontal="right" vertical="top" wrapText="1"/>
    </xf>
    <xf numFmtId="43" fontId="8" fillId="9" borderId="17" xfId="1" applyNumberFormat="1" applyFont="1" applyFill="1" applyBorder="1" applyAlignment="1">
      <alignment horizontal="right" vertical="center" wrapText="1"/>
    </xf>
    <xf numFmtId="0" fontId="5" fillId="0" borderId="0" xfId="2" applyFont="1"/>
    <xf numFmtId="0" fontId="15" fillId="0" borderId="0" xfId="1" applyFont="1"/>
    <xf numFmtId="0" fontId="42" fillId="0" borderId="31" xfId="1" applyFont="1" applyBorder="1" applyAlignment="1">
      <alignment horizontal="right" vertical="center"/>
    </xf>
    <xf numFmtId="4" fontId="42" fillId="0" borderId="31" xfId="1" applyNumberFormat="1" applyFont="1" applyBorder="1" applyAlignment="1">
      <alignment vertical="center"/>
    </xf>
    <xf numFmtId="4" fontId="42" fillId="0" borderId="32" xfId="1" applyNumberFormat="1" applyFont="1" applyBorder="1" applyAlignment="1">
      <alignment vertical="center"/>
    </xf>
    <xf numFmtId="4" fontId="12" fillId="0" borderId="22" xfId="1" applyNumberFormat="1" applyFont="1" applyBorder="1"/>
    <xf numFmtId="4" fontId="11" fillId="0" borderId="17" xfId="1" applyNumberFormat="1" applyFont="1" applyBorder="1" applyAlignment="1">
      <alignment horizontal="right" vertical="center" wrapText="1"/>
    </xf>
    <xf numFmtId="4" fontId="12" fillId="0" borderId="17" xfId="1" applyNumberFormat="1" applyFont="1" applyBorder="1" applyAlignment="1">
      <alignment horizontal="right" vertical="top" wrapText="1"/>
    </xf>
    <xf numFmtId="4" fontId="12" fillId="0" borderId="28" xfId="1" applyNumberFormat="1" applyFont="1" applyBorder="1" applyAlignment="1">
      <alignment horizontal="right" vertical="top" wrapText="1"/>
    </xf>
    <xf numFmtId="4" fontId="12" fillId="0" borderId="22" xfId="1" applyNumberFormat="1" applyFont="1" applyBorder="1" applyAlignment="1">
      <alignment vertical="top"/>
    </xf>
    <xf numFmtId="43" fontId="8" fillId="9" borderId="100" xfId="1" applyNumberFormat="1" applyFont="1" applyFill="1" applyBorder="1" applyAlignment="1">
      <alignment horizontal="right" vertical="center" wrapText="1"/>
    </xf>
    <xf numFmtId="43" fontId="12" fillId="5" borderId="29" xfId="1" applyNumberFormat="1" applyFont="1" applyFill="1" applyBorder="1" applyAlignment="1">
      <alignment horizontal="right" vertical="center" wrapText="1"/>
    </xf>
    <xf numFmtId="43" fontId="12" fillId="0" borderId="29" xfId="1" applyNumberFormat="1" applyFont="1" applyFill="1" applyBorder="1" applyAlignment="1">
      <alignment horizontal="right" vertical="center" wrapText="1"/>
    </xf>
    <xf numFmtId="43" fontId="12" fillId="0" borderId="26" xfId="1" applyNumberFormat="1" applyFont="1" applyFill="1" applyBorder="1" applyAlignment="1">
      <alignment horizontal="right" vertical="center" wrapText="1"/>
    </xf>
    <xf numFmtId="43" fontId="12" fillId="5" borderId="26" xfId="1" applyNumberFormat="1" applyFont="1" applyFill="1" applyBorder="1" applyAlignment="1">
      <alignment horizontal="right" vertical="center" wrapText="1"/>
    </xf>
    <xf numFmtId="4" fontId="8" fillId="2" borderId="26" xfId="1" applyNumberFormat="1" applyFont="1" applyFill="1" applyBorder="1" applyAlignment="1">
      <alignment horizontal="right" vertical="center" wrapText="1"/>
    </xf>
    <xf numFmtId="4" fontId="11" fillId="3" borderId="29" xfId="1" applyNumberFormat="1" applyFont="1" applyFill="1" applyBorder="1" applyAlignment="1">
      <alignment horizontal="right" vertical="top" wrapText="1"/>
    </xf>
    <xf numFmtId="4" fontId="13" fillId="0" borderId="26" xfId="1" applyNumberFormat="1" applyFont="1" applyBorder="1" applyAlignment="1">
      <alignment horizontal="right" vertical="top" wrapText="1"/>
    </xf>
    <xf numFmtId="4" fontId="11" fillId="3" borderId="26" xfId="3" applyNumberFormat="1" applyFont="1" applyFill="1" applyBorder="1" applyAlignment="1">
      <alignment horizontal="right" vertical="top" wrapText="1"/>
    </xf>
    <xf numFmtId="4" fontId="13" fillId="0" borderId="94" xfId="1" applyNumberFormat="1" applyFont="1" applyBorder="1" applyAlignment="1">
      <alignment horizontal="right" vertical="top" wrapText="1"/>
    </xf>
    <xf numFmtId="4" fontId="42" fillId="0" borderId="102" xfId="1" applyNumberFormat="1" applyFont="1" applyBorder="1" applyAlignment="1">
      <alignment vertical="center"/>
    </xf>
    <xf numFmtId="43" fontId="8" fillId="0" borderId="108" xfId="1" applyNumberFormat="1" applyFont="1" applyFill="1" applyBorder="1" applyAlignment="1">
      <alignment horizontal="center" vertical="center" wrapText="1"/>
    </xf>
    <xf numFmtId="4" fontId="8" fillId="9" borderId="106" xfId="1" applyNumberFormat="1" applyFont="1" applyFill="1" applyBorder="1" applyAlignment="1">
      <alignment horizontal="right" vertical="center" wrapText="1"/>
    </xf>
    <xf numFmtId="4" fontId="12" fillId="5" borderId="105" xfId="1" applyNumberFormat="1" applyFont="1" applyFill="1" applyBorder="1" applyAlignment="1">
      <alignment horizontal="right" vertical="center" wrapText="1"/>
    </xf>
    <xf numFmtId="4" fontId="12" fillId="0" borderId="105" xfId="1" applyNumberFormat="1" applyFont="1" applyBorder="1"/>
    <xf numFmtId="4" fontId="51" fillId="0" borderId="105" xfId="1" applyNumberFormat="1" applyFont="1" applyBorder="1"/>
    <xf numFmtId="4" fontId="12" fillId="0" borderId="105" xfId="1" applyNumberFormat="1" applyFont="1" applyBorder="1" applyAlignment="1">
      <alignment vertical="center"/>
    </xf>
    <xf numFmtId="4" fontId="12" fillId="0" borderId="105" xfId="1" applyNumberFormat="1" applyFont="1" applyBorder="1" applyAlignment="1">
      <alignment vertical="top"/>
    </xf>
    <xf numFmtId="4" fontId="42" fillId="0" borderId="109" xfId="1" applyNumberFormat="1" applyFont="1" applyBorder="1" applyAlignment="1">
      <alignment vertical="center"/>
    </xf>
    <xf numFmtId="4" fontId="8" fillId="9" borderId="16" xfId="1" applyNumberFormat="1" applyFont="1" applyFill="1" applyBorder="1" applyAlignment="1">
      <alignment horizontal="right" vertical="center" wrapText="1"/>
    </xf>
    <xf numFmtId="4" fontId="12" fillId="5" borderId="22" xfId="1" applyNumberFormat="1" applyFont="1" applyFill="1" applyBorder="1" applyAlignment="1">
      <alignment horizontal="right" vertical="center" wrapText="1"/>
    </xf>
    <xf numFmtId="4" fontId="11" fillId="3" borderId="16" xfId="1" applyNumberFormat="1" applyFont="1" applyFill="1" applyBorder="1" applyAlignment="1">
      <alignment horizontal="right" vertical="top" wrapText="1"/>
    </xf>
    <xf numFmtId="4" fontId="10" fillId="2" borderId="13" xfId="1" applyNumberFormat="1" applyFont="1" applyFill="1" applyBorder="1" applyAlignment="1">
      <alignment horizontal="right" vertical="center" wrapText="1"/>
    </xf>
    <xf numFmtId="0" fontId="9" fillId="4" borderId="14" xfId="1" applyFont="1" applyFill="1" applyBorder="1" applyAlignment="1">
      <alignment horizontal="center" vertical="top" wrapText="1"/>
    </xf>
    <xf numFmtId="0" fontId="12" fillId="4" borderId="14" xfId="1" applyFont="1" applyFill="1" applyBorder="1" applyAlignment="1">
      <alignment vertical="top" wrapText="1"/>
    </xf>
    <xf numFmtId="4" fontId="12" fillId="4" borderId="22" xfId="1" applyNumberFormat="1" applyFont="1" applyFill="1" applyBorder="1" applyAlignment="1">
      <alignment horizontal="right" vertical="center" wrapText="1"/>
    </xf>
    <xf numFmtId="4" fontId="12" fillId="4" borderId="29" xfId="1" applyNumberFormat="1" applyFont="1" applyFill="1" applyBorder="1" applyAlignment="1">
      <alignment horizontal="right" vertical="center" wrapText="1"/>
    </xf>
    <xf numFmtId="4" fontId="12" fillId="4" borderId="28" xfId="1" applyNumberFormat="1" applyFont="1" applyFill="1" applyBorder="1" applyAlignment="1">
      <alignment horizontal="right" vertical="center" wrapText="1"/>
    </xf>
    <xf numFmtId="4" fontId="12" fillId="4" borderId="23" xfId="1" applyNumberFormat="1" applyFont="1" applyFill="1" applyBorder="1" applyAlignment="1">
      <alignment horizontal="right" vertical="center" wrapText="1"/>
    </xf>
    <xf numFmtId="4" fontId="12" fillId="3" borderId="22" xfId="3" applyNumberFormat="1" applyFont="1" applyFill="1" applyBorder="1" applyAlignment="1">
      <alignment horizontal="right" vertical="center" wrapText="1"/>
    </xf>
    <xf numFmtId="4" fontId="12" fillId="3" borderId="23" xfId="3" applyNumberFormat="1" applyFont="1" applyFill="1" applyBorder="1" applyAlignment="1">
      <alignment horizontal="right" vertical="center" wrapText="1"/>
    </xf>
    <xf numFmtId="167" fontId="23" fillId="0" borderId="0" xfId="15" applyFont="1" applyFill="1" applyBorder="1" applyAlignment="1" applyProtection="1"/>
    <xf numFmtId="0" fontId="52" fillId="0" borderId="0" xfId="16" applyFont="1" applyBorder="1" applyAlignment="1">
      <alignment horizontal="center"/>
    </xf>
    <xf numFmtId="0" fontId="23" fillId="0" borderId="0" xfId="16" applyFont="1"/>
    <xf numFmtId="0" fontId="54" fillId="0" borderId="0" xfId="16" applyFont="1" applyBorder="1" applyAlignment="1">
      <alignment horizontal="center"/>
    </xf>
    <xf numFmtId="167" fontId="55" fillId="0" borderId="0" xfId="15" applyFont="1" applyFill="1" applyBorder="1" applyAlignment="1" applyProtection="1">
      <alignment horizontal="right" vertical="center"/>
    </xf>
    <xf numFmtId="167" fontId="29" fillId="0" borderId="0" xfId="15" applyFont="1" applyFill="1" applyBorder="1" applyAlignment="1" applyProtection="1">
      <alignment horizontal="center" vertical="center"/>
    </xf>
    <xf numFmtId="167" fontId="23" fillId="0" borderId="0" xfId="15" applyFont="1" applyFill="1" applyBorder="1" applyAlignment="1" applyProtection="1">
      <alignment horizontal="center"/>
    </xf>
    <xf numFmtId="0" fontId="16" fillId="0" borderId="0" xfId="6" applyFont="1" applyAlignment="1">
      <alignment horizontal="center" vertical="center"/>
    </xf>
    <xf numFmtId="167" fontId="29" fillId="0" borderId="0" xfId="15" applyFont="1" applyFill="1" applyBorder="1" applyAlignment="1" applyProtection="1">
      <alignment horizontal="center"/>
    </xf>
    <xf numFmtId="167" fontId="24" fillId="0" borderId="0" xfId="15" applyFont="1" applyFill="1" applyBorder="1" applyAlignment="1" applyProtection="1">
      <alignment horizontal="center"/>
    </xf>
    <xf numFmtId="167" fontId="57" fillId="0" borderId="34" xfId="15" applyFont="1" applyFill="1" applyBorder="1" applyAlignment="1" applyProtection="1">
      <alignment horizontal="center" vertical="center"/>
    </xf>
    <xf numFmtId="167" fontId="57" fillId="0" borderId="43" xfId="15" applyFont="1" applyFill="1" applyBorder="1" applyAlignment="1" applyProtection="1">
      <alignment horizontal="center" vertical="center"/>
    </xf>
    <xf numFmtId="167" fontId="4" fillId="0" borderId="34" xfId="15" applyFont="1" applyFill="1" applyBorder="1" applyAlignment="1" applyProtection="1">
      <alignment vertical="center"/>
    </xf>
    <xf numFmtId="167" fontId="27" fillId="0" borderId="36" xfId="15" applyFont="1" applyFill="1" applyBorder="1" applyAlignment="1" applyProtection="1">
      <alignment horizontal="center" vertical="center"/>
    </xf>
    <xf numFmtId="164" fontId="31" fillId="7" borderId="36" xfId="15" applyNumberFormat="1" applyFont="1" applyFill="1" applyBorder="1" applyAlignment="1" applyProtection="1">
      <alignment vertical="top"/>
    </xf>
    <xf numFmtId="164" fontId="31" fillId="7" borderId="22" xfId="15" applyNumberFormat="1" applyFont="1" applyFill="1" applyBorder="1" applyAlignment="1" applyProtection="1">
      <alignment vertical="top"/>
    </xf>
    <xf numFmtId="164" fontId="31" fillId="7" borderId="35" xfId="15" applyNumberFormat="1" applyFont="1" applyFill="1" applyBorder="1" applyAlignment="1" applyProtection="1">
      <alignment vertical="top"/>
    </xf>
    <xf numFmtId="49" fontId="31" fillId="7" borderId="36" xfId="15" applyNumberFormat="1" applyFont="1" applyFill="1" applyBorder="1" applyAlignment="1" applyProtection="1">
      <alignment horizontal="left" vertical="top" wrapText="1"/>
    </xf>
    <xf numFmtId="0" fontId="21" fillId="0" borderId="0" xfId="16" applyFont="1" applyAlignment="1">
      <alignment vertical="top"/>
    </xf>
    <xf numFmtId="165" fontId="22" fillId="8" borderId="61" xfId="15" applyNumberFormat="1" applyFont="1" applyFill="1" applyBorder="1" applyAlignment="1" applyProtection="1">
      <alignment horizontal="left" vertical="top"/>
    </xf>
    <xf numFmtId="167" fontId="21" fillId="8" borderId="35" xfId="15" applyFont="1" applyFill="1" applyBorder="1" applyAlignment="1" applyProtection="1">
      <alignment vertical="top"/>
    </xf>
    <xf numFmtId="167" fontId="21" fillId="0" borderId="34" xfId="15" applyFont="1" applyFill="1" applyBorder="1" applyAlignment="1" applyProtection="1">
      <alignment vertical="top"/>
    </xf>
    <xf numFmtId="169" fontId="22" fillId="0" borderId="35" xfId="15" applyNumberFormat="1" applyFont="1" applyFill="1" applyBorder="1" applyAlignment="1" applyProtection="1">
      <alignment horizontal="left" vertical="top"/>
    </xf>
    <xf numFmtId="167" fontId="22" fillId="0" borderId="36" xfId="15" applyFont="1" applyFill="1" applyBorder="1" applyAlignment="1" applyProtection="1">
      <alignment horizontal="left" vertical="top"/>
    </xf>
    <xf numFmtId="167" fontId="23" fillId="0" borderId="34" xfId="15" applyFont="1" applyFill="1" applyBorder="1" applyAlignment="1" applyProtection="1">
      <alignment vertical="center"/>
    </xf>
    <xf numFmtId="167" fontId="23" fillId="0" borderId="35" xfId="15" applyFont="1" applyFill="1" applyBorder="1" applyAlignment="1" applyProtection="1">
      <alignment vertical="center"/>
    </xf>
    <xf numFmtId="167" fontId="27" fillId="0" borderId="36" xfId="15" applyFont="1" applyFill="1" applyBorder="1" applyAlignment="1" applyProtection="1">
      <alignment horizontal="right" vertical="center"/>
    </xf>
    <xf numFmtId="0" fontId="23" fillId="0" borderId="0" xfId="16" applyFont="1" applyAlignment="1">
      <alignment vertical="center"/>
    </xf>
    <xf numFmtId="167" fontId="30" fillId="0" borderId="0" xfId="15" applyFont="1" applyFill="1" applyBorder="1" applyAlignment="1" applyProtection="1">
      <alignment horizontal="left" vertical="top"/>
    </xf>
    <xf numFmtId="170" fontId="30" fillId="0" borderId="0" xfId="15" applyNumberFormat="1" applyFont="1" applyFill="1" applyBorder="1" applyAlignment="1" applyProtection="1">
      <alignment horizontal="left" vertical="top"/>
    </xf>
    <xf numFmtId="4" fontId="23" fillId="0" borderId="0" xfId="15" applyNumberFormat="1" applyFont="1" applyFill="1" applyBorder="1" applyAlignment="1" applyProtection="1"/>
    <xf numFmtId="164" fontId="31" fillId="7" borderId="34" xfId="15" applyNumberFormat="1" applyFont="1" applyFill="1" applyBorder="1" applyAlignment="1" applyProtection="1">
      <alignment horizontal="left" vertical="top"/>
    </xf>
    <xf numFmtId="167" fontId="21" fillId="7" borderId="34" xfId="15" applyFont="1" applyFill="1" applyBorder="1" applyAlignment="1" applyProtection="1">
      <alignment vertical="top"/>
    </xf>
    <xf numFmtId="167" fontId="21" fillId="7" borderId="35" xfId="15" applyFont="1" applyFill="1" applyBorder="1" applyAlignment="1" applyProtection="1">
      <alignment vertical="top"/>
    </xf>
    <xf numFmtId="167" fontId="31" fillId="7" borderId="36" xfId="15" applyFont="1" applyFill="1" applyBorder="1" applyAlignment="1" applyProtection="1">
      <alignment horizontal="left" vertical="top"/>
    </xf>
    <xf numFmtId="167" fontId="21" fillId="0" borderId="44" xfId="15" applyFont="1" applyFill="1" applyBorder="1" applyAlignment="1" applyProtection="1">
      <alignment vertical="top"/>
    </xf>
    <xf numFmtId="165" fontId="22" fillId="8" borderId="34" xfId="15" applyNumberFormat="1" applyFont="1" applyFill="1" applyBorder="1" applyAlignment="1" applyProtection="1">
      <alignment horizontal="left" vertical="top"/>
    </xf>
    <xf numFmtId="167" fontId="22" fillId="8" borderId="36" xfId="15" applyFont="1" applyFill="1" applyBorder="1" applyAlignment="1" applyProtection="1">
      <alignment horizontal="left" vertical="top"/>
    </xf>
    <xf numFmtId="166" fontId="22" fillId="0" borderId="45" xfId="15" applyNumberFormat="1" applyFont="1" applyFill="1" applyBorder="1" applyAlignment="1" applyProtection="1">
      <alignment horizontal="left" vertical="top"/>
    </xf>
    <xf numFmtId="167" fontId="22" fillId="0" borderId="46" xfId="15" applyFont="1" applyFill="1" applyBorder="1" applyAlignment="1" applyProtection="1">
      <alignment horizontal="left" vertical="top"/>
    </xf>
    <xf numFmtId="166" fontId="22" fillId="0" borderId="35" xfId="15" applyNumberFormat="1" applyFont="1" applyFill="1" applyBorder="1" applyAlignment="1" applyProtection="1">
      <alignment horizontal="left" vertical="top"/>
    </xf>
    <xf numFmtId="167" fontId="21" fillId="0" borderId="47" xfId="15" applyFont="1" applyFill="1" applyBorder="1" applyAlignment="1" applyProtection="1">
      <alignment vertical="top"/>
    </xf>
    <xf numFmtId="167" fontId="23" fillId="0" borderId="61" xfId="15" applyFont="1" applyFill="1" applyBorder="1" applyAlignment="1" applyProtection="1">
      <alignment vertical="center"/>
    </xf>
    <xf numFmtId="167" fontId="23" fillId="0" borderId="112" xfId="15" applyFont="1" applyFill="1" applyBorder="1" applyAlignment="1" applyProtection="1">
      <alignment vertical="center"/>
    </xf>
    <xf numFmtId="167" fontId="27" fillId="0" borderId="42" xfId="15" applyFont="1" applyFill="1" applyBorder="1" applyAlignment="1" applyProtection="1">
      <alignment horizontal="right" vertical="center"/>
    </xf>
    <xf numFmtId="0" fontId="19" fillId="0" borderId="0" xfId="7" applyFont="1" applyAlignment="1">
      <alignment vertical="top"/>
    </xf>
    <xf numFmtId="0" fontId="19" fillId="0" borderId="0" xfId="7" applyFont="1"/>
    <xf numFmtId="0" fontId="16" fillId="0" borderId="0" xfId="7"/>
    <xf numFmtId="0" fontId="53" fillId="0" borderId="0" xfId="16" applyFont="1" applyAlignment="1"/>
    <xf numFmtId="0" fontId="58" fillId="0" borderId="0" xfId="7" applyFont="1" applyBorder="1" applyAlignment="1">
      <alignment vertical="center"/>
    </xf>
    <xf numFmtId="0" fontId="19" fillId="0" borderId="0" xfId="7" applyFont="1" applyBorder="1"/>
    <xf numFmtId="0" fontId="16" fillId="0" borderId="0" xfId="7" applyBorder="1"/>
    <xf numFmtId="49" fontId="59" fillId="12" borderId="74" xfId="7" applyNumberFormat="1" applyFont="1" applyFill="1" applyBorder="1" applyAlignment="1" applyProtection="1">
      <alignment horizontal="center" vertical="center" wrapText="1"/>
      <protection locked="0"/>
    </xf>
    <xf numFmtId="49" fontId="60" fillId="13" borderId="61" xfId="7" applyNumberFormat="1" applyFont="1" applyFill="1" applyBorder="1" applyAlignment="1" applyProtection="1">
      <alignment horizontal="center" vertical="center" wrapText="1"/>
      <protection locked="0"/>
    </xf>
    <xf numFmtId="49" fontId="59" fillId="13" borderId="61" xfId="7" applyNumberFormat="1" applyFont="1" applyFill="1" applyBorder="1" applyAlignment="1" applyProtection="1">
      <alignment horizontal="center" vertical="center" wrapText="1"/>
      <protection locked="0"/>
    </xf>
    <xf numFmtId="49" fontId="60" fillId="13" borderId="61" xfId="7" applyNumberFormat="1" applyFont="1" applyFill="1" applyBorder="1" applyAlignment="1" applyProtection="1">
      <alignment horizontal="left" vertical="center" wrapText="1"/>
      <protection locked="0"/>
    </xf>
    <xf numFmtId="49" fontId="59" fillId="14" borderId="44" xfId="7" applyNumberFormat="1" applyFont="1" applyFill="1" applyBorder="1" applyAlignment="1" applyProtection="1">
      <alignment horizontal="center" vertical="center" wrapText="1"/>
      <protection locked="0"/>
    </xf>
    <xf numFmtId="49" fontId="60" fillId="14" borderId="44" xfId="7" applyNumberFormat="1" applyFont="1" applyFill="1" applyBorder="1" applyAlignment="1" applyProtection="1">
      <alignment horizontal="left" vertical="center" wrapText="1"/>
      <protection locked="0"/>
    </xf>
    <xf numFmtId="49" fontId="60" fillId="12" borderId="22" xfId="7" applyNumberFormat="1" applyFont="1" applyFill="1" applyBorder="1" applyAlignment="1" applyProtection="1">
      <alignment horizontal="center" vertical="center" wrapText="1"/>
      <protection locked="0"/>
    </xf>
    <xf numFmtId="49" fontId="59" fillId="12" borderId="22" xfId="7" applyNumberFormat="1" applyFont="1" applyFill="1" applyBorder="1" applyAlignment="1" applyProtection="1">
      <alignment horizontal="center" vertical="center" wrapText="1"/>
      <protection locked="0"/>
    </xf>
    <xf numFmtId="49" fontId="61" fillId="12" borderId="34" xfId="7" applyNumberFormat="1" applyFont="1" applyFill="1" applyBorder="1" applyAlignment="1" applyProtection="1">
      <alignment horizontal="left" vertical="center" wrapText="1"/>
      <protection locked="0"/>
    </xf>
    <xf numFmtId="49" fontId="62" fillId="12" borderId="16" xfId="7" applyNumberFormat="1" applyFont="1" applyFill="1" applyBorder="1" applyAlignment="1" applyProtection="1">
      <alignment horizontal="center" vertical="center" wrapText="1"/>
      <protection locked="0"/>
    </xf>
    <xf numFmtId="0" fontId="63" fillId="0" borderId="16" xfId="7" applyFont="1" applyBorder="1" applyAlignment="1">
      <alignment vertical="top" wrapText="1"/>
    </xf>
    <xf numFmtId="49" fontId="59" fillId="12" borderId="96" xfId="7" applyNumberFormat="1" applyFont="1" applyFill="1" applyBorder="1" applyAlignment="1" applyProtection="1">
      <alignment vertical="center" wrapText="1"/>
      <protection locked="0"/>
    </xf>
    <xf numFmtId="49" fontId="62" fillId="12" borderId="61" xfId="7" applyNumberFormat="1" applyFont="1" applyFill="1" applyBorder="1" applyAlignment="1" applyProtection="1">
      <alignment horizontal="center" vertical="center" wrapText="1"/>
      <protection locked="0"/>
    </xf>
    <xf numFmtId="49" fontId="62" fillId="12" borderId="61" xfId="7" applyNumberFormat="1" applyFont="1" applyFill="1" applyBorder="1" applyAlignment="1" applyProtection="1">
      <alignment horizontal="left" vertical="center" wrapText="1"/>
      <protection locked="0"/>
    </xf>
    <xf numFmtId="49" fontId="59" fillId="12" borderId="61" xfId="7" applyNumberFormat="1" applyFont="1" applyFill="1" applyBorder="1" applyAlignment="1" applyProtection="1">
      <alignment vertical="center" wrapText="1"/>
      <protection locked="0"/>
    </xf>
    <xf numFmtId="49" fontId="62" fillId="12" borderId="34" xfId="7" applyNumberFormat="1" applyFont="1" applyFill="1" applyBorder="1" applyAlignment="1" applyProtection="1">
      <alignment horizontal="left" vertical="center" wrapText="1"/>
      <protection locked="0"/>
    </xf>
    <xf numFmtId="49" fontId="61" fillId="15" borderId="34" xfId="7" applyNumberFormat="1" applyFont="1" applyFill="1" applyBorder="1" applyAlignment="1" applyProtection="1">
      <alignment horizontal="center" vertical="center" wrapText="1"/>
      <protection locked="0"/>
    </xf>
    <xf numFmtId="49" fontId="61" fillId="15" borderId="34" xfId="7" applyNumberFormat="1" applyFont="1" applyFill="1" applyBorder="1" applyAlignment="1" applyProtection="1">
      <alignment horizontal="left" vertical="center" wrapText="1"/>
      <protection locked="0"/>
    </xf>
    <xf numFmtId="49" fontId="64" fillId="12" borderId="44" xfId="7" applyNumberFormat="1" applyFont="1" applyFill="1" applyBorder="1" applyAlignment="1" applyProtection="1">
      <alignment horizontal="center" vertical="center" wrapText="1"/>
      <protection locked="0"/>
    </xf>
    <xf numFmtId="49" fontId="61" fillId="16" borderId="34" xfId="7" applyNumberFormat="1" applyFont="1" applyFill="1" applyBorder="1" applyAlignment="1" applyProtection="1">
      <alignment horizontal="center" vertical="center" wrapText="1"/>
      <protection locked="0"/>
    </xf>
    <xf numFmtId="49" fontId="65" fillId="16" borderId="34" xfId="7" applyNumberFormat="1" applyFont="1" applyFill="1" applyBorder="1" applyAlignment="1" applyProtection="1">
      <alignment horizontal="center" vertical="center" wrapText="1"/>
      <protection locked="0"/>
    </xf>
    <xf numFmtId="49" fontId="61" fillId="16" borderId="34" xfId="7" applyNumberFormat="1" applyFont="1" applyFill="1" applyBorder="1" applyAlignment="1" applyProtection="1">
      <alignment horizontal="left" vertical="center" wrapText="1"/>
      <protection locked="0"/>
    </xf>
    <xf numFmtId="49" fontId="66" fillId="12" borderId="44" xfId="7" applyNumberFormat="1" applyFont="1" applyFill="1" applyBorder="1" applyAlignment="1" applyProtection="1">
      <alignment horizontal="center" vertical="center" wrapText="1"/>
      <protection locked="0"/>
    </xf>
    <xf numFmtId="49" fontId="61" fillId="12" borderId="34" xfId="7" applyNumberFormat="1" applyFont="1" applyFill="1" applyBorder="1" applyAlignment="1" applyProtection="1">
      <alignment horizontal="center" vertical="center" wrapText="1"/>
      <protection locked="0"/>
    </xf>
    <xf numFmtId="49" fontId="66" fillId="12" borderId="0" xfId="7" applyNumberFormat="1" applyFont="1" applyFill="1" applyBorder="1" applyAlignment="1" applyProtection="1">
      <alignment horizontal="center" vertical="center" wrapText="1"/>
      <protection locked="0"/>
    </xf>
    <xf numFmtId="49" fontId="62" fillId="12" borderId="34" xfId="7" applyNumberFormat="1" applyFont="1" applyFill="1" applyBorder="1" applyAlignment="1" applyProtection="1">
      <alignment horizontal="center" vertical="center" wrapText="1"/>
      <protection locked="0"/>
    </xf>
    <xf numFmtId="49" fontId="62" fillId="12" borderId="34" xfId="7" applyNumberFormat="1" applyFont="1" applyFill="1" applyBorder="1" applyAlignment="1" applyProtection="1">
      <alignment horizontal="left" wrapText="1"/>
      <protection locked="0"/>
    </xf>
    <xf numFmtId="49" fontId="67" fillId="12" borderId="0" xfId="7" applyNumberFormat="1" applyFont="1" applyFill="1" applyBorder="1" applyAlignment="1" applyProtection="1">
      <alignment horizontal="center" vertical="center" wrapText="1"/>
      <protection locked="0"/>
    </xf>
    <xf numFmtId="49" fontId="66" fillId="12" borderId="34" xfId="7" applyNumberFormat="1" applyFont="1" applyFill="1" applyBorder="1" applyAlignment="1" applyProtection="1">
      <alignment horizontal="center" vertical="center" wrapText="1"/>
      <protection locked="0"/>
    </xf>
    <xf numFmtId="49" fontId="68" fillId="12" borderId="44" xfId="7" applyNumberFormat="1" applyFont="1" applyFill="1" applyBorder="1" applyAlignment="1" applyProtection="1">
      <alignment horizontal="center" vertical="center" wrapText="1"/>
      <protection locked="0"/>
    </xf>
    <xf numFmtId="49" fontId="62" fillId="12" borderId="44" xfId="7" applyNumberFormat="1" applyFont="1" applyFill="1" applyBorder="1" applyAlignment="1" applyProtection="1">
      <alignment horizontal="center" vertical="center" wrapText="1"/>
      <protection locked="0"/>
    </xf>
    <xf numFmtId="49" fontId="62" fillId="12" borderId="0" xfId="7" applyNumberFormat="1" applyFont="1" applyFill="1" applyBorder="1" applyAlignment="1" applyProtection="1">
      <alignment horizontal="center" vertical="center" wrapText="1"/>
      <protection locked="0"/>
    </xf>
    <xf numFmtId="49" fontId="69" fillId="12" borderId="34" xfId="7" applyNumberFormat="1" applyFont="1" applyFill="1" applyBorder="1" applyAlignment="1" applyProtection="1">
      <alignment horizontal="left" vertical="center" wrapText="1"/>
      <protection locked="0"/>
    </xf>
    <xf numFmtId="0" fontId="63" fillId="0" borderId="0" xfId="7" applyFont="1"/>
    <xf numFmtId="167" fontId="70" fillId="0" borderId="36" xfId="15" applyFont="1" applyFill="1" applyBorder="1" applyAlignment="1" applyProtection="1">
      <alignment horizontal="left" vertical="top"/>
    </xf>
    <xf numFmtId="0" fontId="71" fillId="0" borderId="71" xfId="7" applyFont="1" applyBorder="1"/>
    <xf numFmtId="49" fontId="72" fillId="12" borderId="111" xfId="7" applyNumberFormat="1" applyFont="1" applyFill="1" applyBorder="1" applyAlignment="1" applyProtection="1">
      <alignment horizontal="right" vertical="center" wrapText="1"/>
      <protection locked="0"/>
    </xf>
    <xf numFmtId="49" fontId="73" fillId="12" borderId="111" xfId="7" applyNumberFormat="1" applyFont="1" applyFill="1" applyBorder="1" applyAlignment="1" applyProtection="1">
      <alignment horizontal="right" vertical="center" wrapText="1"/>
      <protection locked="0"/>
    </xf>
    <xf numFmtId="49" fontId="73" fillId="12" borderId="45" xfId="7" applyNumberFormat="1" applyFont="1" applyFill="1" applyBorder="1" applyAlignment="1" applyProtection="1">
      <alignment horizontal="right" vertical="center" wrapText="1"/>
      <protection locked="0"/>
    </xf>
    <xf numFmtId="0" fontId="16" fillId="0" borderId="94" xfId="7" applyBorder="1"/>
    <xf numFmtId="0" fontId="74" fillId="0" borderId="25" xfId="7" applyFont="1" applyBorder="1" applyAlignment="1">
      <alignment horizontal="left"/>
    </xf>
    <xf numFmtId="0" fontId="16" fillId="0" borderId="26" xfId="7" applyBorder="1"/>
    <xf numFmtId="0" fontId="16" fillId="0" borderId="110" xfId="7" applyBorder="1"/>
    <xf numFmtId="0" fontId="74" fillId="0" borderId="15" xfId="7" applyFont="1" applyBorder="1" applyAlignment="1">
      <alignment horizontal="left"/>
    </xf>
    <xf numFmtId="171" fontId="19" fillId="0" borderId="0" xfId="7" applyNumberFormat="1" applyFont="1"/>
    <xf numFmtId="0" fontId="16" fillId="0" borderId="0" xfId="17"/>
    <xf numFmtId="0" fontId="28" fillId="0" borderId="22" xfId="17" applyFont="1" applyBorder="1" applyAlignment="1">
      <alignment horizontal="center" vertical="center"/>
    </xf>
    <xf numFmtId="0" fontId="28" fillId="0" borderId="22" xfId="17" applyFont="1" applyBorder="1" applyAlignment="1">
      <alignment vertical="center"/>
    </xf>
    <xf numFmtId="0" fontId="28" fillId="0" borderId="22" xfId="17" applyFont="1" applyBorder="1" applyAlignment="1">
      <alignment horizontal="center" vertical="center" wrapText="1"/>
    </xf>
    <xf numFmtId="0" fontId="28" fillId="0" borderId="21" xfId="17" applyFont="1" applyBorder="1" applyAlignment="1">
      <alignment horizontal="center"/>
    </xf>
    <xf numFmtId="0" fontId="28" fillId="0" borderId="21" xfId="17" applyFont="1" applyBorder="1"/>
    <xf numFmtId="4" fontId="28" fillId="0" borderId="21" xfId="17" applyNumberFormat="1" applyFont="1" applyBorder="1"/>
    <xf numFmtId="0" fontId="16" fillId="0" borderId="24" xfId="17" applyBorder="1" applyAlignment="1">
      <alignment horizontal="center"/>
    </xf>
    <xf numFmtId="0" fontId="75" fillId="0" borderId="24" xfId="17" applyFont="1" applyBorder="1" applyAlignment="1">
      <alignment vertical="top" wrapText="1"/>
    </xf>
    <xf numFmtId="0" fontId="28" fillId="0" borderId="24" xfId="17" applyFont="1" applyBorder="1"/>
    <xf numFmtId="4" fontId="75" fillId="0" borderId="24" xfId="17" applyNumberFormat="1" applyFont="1" applyBorder="1" applyAlignment="1">
      <alignment vertical="top"/>
    </xf>
    <xf numFmtId="0" fontId="75" fillId="0" borderId="24" xfId="17" applyFont="1" applyBorder="1"/>
    <xf numFmtId="4" fontId="75" fillId="0" borderId="24" xfId="17" applyNumberFormat="1" applyFont="1" applyBorder="1"/>
    <xf numFmtId="0" fontId="28" fillId="0" borderId="21" xfId="17" applyFont="1" applyBorder="1" applyAlignment="1">
      <alignment wrapText="1"/>
    </xf>
    <xf numFmtId="4" fontId="28" fillId="0" borderId="21" xfId="17" applyNumberFormat="1" applyFont="1" applyBorder="1" applyAlignment="1">
      <alignment vertical="center"/>
    </xf>
    <xf numFmtId="0" fontId="75" fillId="0" borderId="24" xfId="17" applyFont="1" applyBorder="1" applyAlignment="1">
      <alignment wrapText="1"/>
    </xf>
    <xf numFmtId="4" fontId="75" fillId="0" borderId="24" xfId="17" applyNumberFormat="1" applyFont="1" applyBorder="1" applyAlignment="1">
      <alignment vertical="center"/>
    </xf>
    <xf numFmtId="0" fontId="75" fillId="0" borderId="24" xfId="17" applyFont="1" applyBorder="1" applyAlignment="1">
      <alignment vertical="top"/>
    </xf>
    <xf numFmtId="4" fontId="75" fillId="0" borderId="24" xfId="17" applyNumberFormat="1" applyFont="1" applyBorder="1" applyAlignment="1"/>
    <xf numFmtId="0" fontId="75" fillId="0" borderId="24" xfId="17" applyFont="1" applyBorder="1" applyAlignment="1">
      <alignment horizontal="center"/>
    </xf>
    <xf numFmtId="0" fontId="28" fillId="0" borderId="24" xfId="17" applyFont="1" applyBorder="1" applyAlignment="1">
      <alignment horizontal="center"/>
    </xf>
    <xf numFmtId="0" fontId="16" fillId="0" borderId="16" xfId="17" applyBorder="1" applyAlignment="1">
      <alignment horizontal="center"/>
    </xf>
    <xf numFmtId="0" fontId="75" fillId="0" borderId="16" xfId="17" applyFont="1" applyBorder="1"/>
    <xf numFmtId="0" fontId="76" fillId="0" borderId="16" xfId="17" applyFont="1" applyBorder="1" applyAlignment="1">
      <alignment horizontal="center"/>
    </xf>
    <xf numFmtId="4" fontId="75" fillId="0" borderId="16" xfId="17" applyNumberFormat="1" applyFont="1" applyBorder="1"/>
    <xf numFmtId="0" fontId="75" fillId="0" borderId="16" xfId="17" applyFont="1" applyBorder="1" applyAlignment="1">
      <alignment wrapText="1"/>
    </xf>
    <xf numFmtId="0" fontId="75" fillId="0" borderId="16" xfId="17" applyFont="1" applyBorder="1" applyAlignment="1">
      <alignment horizontal="center"/>
    </xf>
    <xf numFmtId="4" fontId="38" fillId="0" borderId="24" xfId="17" applyNumberFormat="1" applyFont="1" applyBorder="1"/>
    <xf numFmtId="0" fontId="75" fillId="0" borderId="24" xfId="18" applyFont="1" applyBorder="1" applyAlignment="1">
      <alignment vertical="top" wrapText="1"/>
    </xf>
    <xf numFmtId="0" fontId="16" fillId="0" borderId="24" xfId="17" applyBorder="1" applyAlignment="1">
      <alignment horizontal="center" vertical="top"/>
    </xf>
    <xf numFmtId="0" fontId="75" fillId="0" borderId="24" xfId="17" applyFont="1" applyBorder="1" applyAlignment="1">
      <alignment horizontal="center" vertical="top"/>
    </xf>
    <xf numFmtId="0" fontId="16" fillId="0" borderId="24" xfId="17" applyFont="1" applyBorder="1" applyAlignment="1">
      <alignment horizontal="center" vertical="top"/>
    </xf>
    <xf numFmtId="0" fontId="38" fillId="0" borderId="24" xfId="17" applyFont="1" applyBorder="1" applyAlignment="1">
      <alignment horizontal="center" vertical="top"/>
    </xf>
    <xf numFmtId="0" fontId="16" fillId="0" borderId="31" xfId="17" applyBorder="1" applyAlignment="1">
      <alignment horizontal="center"/>
    </xf>
    <xf numFmtId="0" fontId="53" fillId="0" borderId="0" xfId="16" applyFont="1" applyBorder="1" applyAlignment="1">
      <alignment horizontal="left"/>
    </xf>
    <xf numFmtId="167" fontId="22" fillId="8" borderId="34" xfId="15" applyFont="1" applyFill="1" applyBorder="1" applyAlignment="1" applyProtection="1">
      <alignment horizontal="left" vertical="top" wrapText="1"/>
    </xf>
    <xf numFmtId="167" fontId="27" fillId="0" borderId="36" xfId="15" applyFont="1" applyFill="1" applyBorder="1" applyAlignment="1" applyProtection="1">
      <alignment horizontal="center" vertical="center" wrapText="1"/>
    </xf>
    <xf numFmtId="4" fontId="31" fillId="7" borderId="36" xfId="15" applyNumberFormat="1" applyFont="1" applyFill="1" applyBorder="1" applyAlignment="1" applyProtection="1">
      <alignment horizontal="right" vertical="top"/>
    </xf>
    <xf numFmtId="4" fontId="22" fillId="8" borderId="36" xfId="15" applyNumberFormat="1" applyFont="1" applyFill="1" applyBorder="1" applyAlignment="1" applyProtection="1">
      <alignment horizontal="right" vertical="top"/>
    </xf>
    <xf numFmtId="4" fontId="22" fillId="0" borderId="36" xfId="15" applyNumberFormat="1" applyFont="1" applyFill="1" applyBorder="1" applyAlignment="1" applyProtection="1">
      <alignment horizontal="right" vertical="top"/>
    </xf>
    <xf numFmtId="4" fontId="27" fillId="0" borderId="36" xfId="15" applyNumberFormat="1" applyFont="1" applyFill="1" applyBorder="1" applyAlignment="1" applyProtection="1">
      <alignment horizontal="right" vertical="center"/>
    </xf>
    <xf numFmtId="0" fontId="21" fillId="0" borderId="22" xfId="16" applyFont="1" applyBorder="1" applyAlignment="1">
      <alignment vertical="top"/>
    </xf>
    <xf numFmtId="4" fontId="27" fillId="0" borderId="36" xfId="15" applyNumberFormat="1" applyFont="1" applyFill="1" applyBorder="1" applyAlignment="1" applyProtection="1">
      <alignment horizontal="center" vertical="center" wrapText="1"/>
    </xf>
    <xf numFmtId="4" fontId="22" fillId="0" borderId="46" xfId="15" applyNumberFormat="1" applyFont="1" applyFill="1" applyBorder="1" applyAlignment="1" applyProtection="1">
      <alignment horizontal="right" vertical="top"/>
    </xf>
    <xf numFmtId="4" fontId="27" fillId="0" borderId="42" xfId="15" applyNumberFormat="1" applyFont="1" applyFill="1" applyBorder="1" applyAlignment="1" applyProtection="1">
      <alignment horizontal="right" vertical="center"/>
    </xf>
    <xf numFmtId="0" fontId="28" fillId="0" borderId="22" xfId="16" applyFont="1" applyBorder="1" applyAlignment="1">
      <alignment horizontal="center" vertical="center" wrapText="1"/>
    </xf>
    <xf numFmtId="4" fontId="31" fillId="7" borderId="113" xfId="15" applyNumberFormat="1" applyFont="1" applyFill="1" applyBorder="1" applyAlignment="1" applyProtection="1">
      <alignment horizontal="right" vertical="top"/>
    </xf>
    <xf numFmtId="4" fontId="22" fillId="8" borderId="113" xfId="15" applyNumberFormat="1" applyFont="1" applyFill="1" applyBorder="1" applyAlignment="1" applyProtection="1">
      <alignment horizontal="right" vertical="top"/>
    </xf>
    <xf numFmtId="4" fontId="27" fillId="0" borderId="114" xfId="15" applyNumberFormat="1" applyFont="1" applyFill="1" applyBorder="1" applyAlignment="1" applyProtection="1">
      <alignment horizontal="right" vertical="center"/>
    </xf>
    <xf numFmtId="4" fontId="21" fillId="0" borderId="22" xfId="16" applyNumberFormat="1" applyFont="1" applyBorder="1" applyAlignment="1">
      <alignment vertical="top"/>
    </xf>
    <xf numFmtId="4" fontId="28" fillId="0" borderId="22" xfId="16" applyNumberFormat="1" applyFont="1" applyBorder="1" applyAlignment="1">
      <alignment vertical="center"/>
    </xf>
    <xf numFmtId="171" fontId="59" fillId="12" borderId="76" xfId="7" applyNumberFormat="1" applyFont="1" applyFill="1" applyBorder="1" applyAlignment="1" applyProtection="1">
      <alignment horizontal="center" vertical="center" wrapText="1"/>
      <protection locked="0"/>
    </xf>
    <xf numFmtId="171" fontId="60" fillId="13" borderId="40" xfId="7" applyNumberFormat="1" applyFont="1" applyFill="1" applyBorder="1" applyAlignment="1" applyProtection="1">
      <alignment horizontal="right" vertical="center" wrapText="1"/>
      <protection locked="0"/>
    </xf>
    <xf numFmtId="171" fontId="60" fillId="14" borderId="51" xfId="7" applyNumberFormat="1" applyFont="1" applyFill="1" applyBorder="1" applyAlignment="1" applyProtection="1">
      <alignment horizontal="right" vertical="center" wrapText="1"/>
      <protection locked="0"/>
    </xf>
    <xf numFmtId="171" fontId="59" fillId="12" borderId="29" xfId="7" applyNumberFormat="1" applyFont="1" applyFill="1" applyBorder="1" applyAlignment="1" applyProtection="1">
      <alignment horizontal="right" vertical="center" wrapText="1"/>
      <protection locked="0"/>
    </xf>
    <xf numFmtId="171" fontId="62" fillId="12" borderId="26" xfId="7" applyNumberFormat="1" applyFont="1" applyFill="1" applyBorder="1" applyAlignment="1" applyProtection="1">
      <alignment horizontal="right" vertical="center" wrapText="1"/>
      <protection locked="0"/>
    </xf>
    <xf numFmtId="171" fontId="62" fillId="12" borderId="40" xfId="7" applyNumberFormat="1" applyFont="1" applyFill="1" applyBorder="1" applyAlignment="1" applyProtection="1">
      <alignment horizontal="right" vertical="center" wrapText="1"/>
      <protection locked="0"/>
    </xf>
    <xf numFmtId="171" fontId="61" fillId="15" borderId="36" xfId="7" applyNumberFormat="1" applyFont="1" applyFill="1" applyBorder="1" applyAlignment="1" applyProtection="1">
      <alignment horizontal="right" vertical="center" wrapText="1"/>
      <protection locked="0"/>
    </xf>
    <xf numFmtId="171" fontId="61" fillId="16" borderId="36" xfId="7" applyNumberFormat="1" applyFont="1" applyFill="1" applyBorder="1" applyAlignment="1" applyProtection="1">
      <alignment horizontal="right" vertical="center" wrapText="1"/>
      <protection locked="0"/>
    </xf>
    <xf numFmtId="171" fontId="61" fillId="12" borderId="36" xfId="7" applyNumberFormat="1" applyFont="1" applyFill="1" applyBorder="1" applyAlignment="1" applyProtection="1">
      <alignment horizontal="right" vertical="center" wrapText="1"/>
      <protection locked="0"/>
    </xf>
    <xf numFmtId="171" fontId="62" fillId="12" borderId="36" xfId="7" applyNumberFormat="1" applyFont="1" applyFill="1" applyBorder="1" applyAlignment="1" applyProtection="1">
      <alignment horizontal="right" vertical="center" wrapText="1"/>
      <protection locked="0"/>
    </xf>
    <xf numFmtId="171" fontId="73" fillId="12" borderId="111" xfId="7" applyNumberFormat="1" applyFont="1" applyFill="1" applyBorder="1" applyAlignment="1" applyProtection="1">
      <alignment horizontal="right" vertical="center" wrapText="1"/>
      <protection locked="0"/>
    </xf>
    <xf numFmtId="171" fontId="74" fillId="0" borderId="0" xfId="7" applyNumberFormat="1" applyFont="1" applyBorder="1"/>
    <xf numFmtId="171" fontId="74" fillId="0" borderId="110" xfId="7" applyNumberFormat="1" applyFont="1" applyBorder="1"/>
    <xf numFmtId="0" fontId="19" fillId="0" borderId="22" xfId="7" applyFont="1" applyBorder="1" applyAlignment="1">
      <alignment vertical="center" wrapText="1"/>
    </xf>
    <xf numFmtId="171" fontId="60" fillId="13" borderId="57" xfId="7" applyNumberFormat="1" applyFont="1" applyFill="1" applyBorder="1" applyAlignment="1" applyProtection="1">
      <alignment horizontal="right" vertical="center" wrapText="1"/>
      <protection locked="0"/>
    </xf>
    <xf numFmtId="171" fontId="60" fillId="14" borderId="81" xfId="7" applyNumberFormat="1" applyFont="1" applyFill="1" applyBorder="1" applyAlignment="1" applyProtection="1">
      <alignment horizontal="right" vertical="center" wrapText="1"/>
      <protection locked="0"/>
    </xf>
    <xf numFmtId="171" fontId="61" fillId="15" borderId="113" xfId="7" applyNumberFormat="1" applyFont="1" applyFill="1" applyBorder="1" applyAlignment="1" applyProtection="1">
      <alignment horizontal="right" vertical="center" wrapText="1"/>
      <protection locked="0"/>
    </xf>
    <xf numFmtId="171" fontId="61" fillId="16" borderId="113" xfId="7" applyNumberFormat="1" applyFont="1" applyFill="1" applyBorder="1" applyAlignment="1" applyProtection="1">
      <alignment horizontal="right" vertical="center" wrapText="1"/>
      <protection locked="0"/>
    </xf>
    <xf numFmtId="171" fontId="61" fillId="12" borderId="113" xfId="7" applyNumberFormat="1" applyFont="1" applyFill="1" applyBorder="1" applyAlignment="1" applyProtection="1">
      <alignment horizontal="right" vertical="center" wrapText="1"/>
      <protection locked="0"/>
    </xf>
    <xf numFmtId="171" fontId="73" fillId="12" borderId="115" xfId="7" applyNumberFormat="1" applyFont="1" applyFill="1" applyBorder="1" applyAlignment="1" applyProtection="1">
      <alignment horizontal="right" vertical="center" wrapText="1"/>
      <protection locked="0"/>
    </xf>
    <xf numFmtId="0" fontId="19" fillId="0" borderId="25" xfId="7" applyFont="1" applyBorder="1"/>
    <xf numFmtId="171" fontId="74" fillId="0" borderId="25" xfId="7" applyNumberFormat="1" applyFont="1" applyBorder="1"/>
    <xf numFmtId="171" fontId="74" fillId="0" borderId="15" xfId="7" applyNumberFormat="1" applyFont="1" applyBorder="1"/>
    <xf numFmtId="171" fontId="19" fillId="0" borderId="22" xfId="7" applyNumberFormat="1" applyFont="1" applyBorder="1"/>
    <xf numFmtId="171" fontId="77" fillId="0" borderId="22" xfId="7" applyNumberFormat="1" applyFont="1" applyBorder="1"/>
    <xf numFmtId="171" fontId="77" fillId="0" borderId="22" xfId="7" applyNumberFormat="1" applyFont="1" applyBorder="1" applyAlignment="1">
      <alignment vertical="center"/>
    </xf>
    <xf numFmtId="4" fontId="19" fillId="0" borderId="22" xfId="7" applyNumberFormat="1" applyFont="1" applyBorder="1" applyAlignment="1">
      <alignment vertical="center"/>
    </xf>
    <xf numFmtId="171" fontId="45" fillId="0" borderId="0" xfId="7" applyNumberFormat="1" applyFont="1" applyBorder="1"/>
    <xf numFmtId="0" fontId="63" fillId="0" borderId="0" xfId="7" applyFont="1" applyBorder="1" applyAlignment="1">
      <alignment vertical="top" wrapText="1"/>
    </xf>
    <xf numFmtId="49" fontId="60" fillId="12" borderId="16" xfId="7" applyNumberFormat="1" applyFont="1" applyFill="1" applyBorder="1" applyAlignment="1" applyProtection="1">
      <alignment horizontal="center" vertical="center" wrapText="1"/>
      <protection locked="0"/>
    </xf>
    <xf numFmtId="49" fontId="62" fillId="12" borderId="22" xfId="7" applyNumberFormat="1" applyFont="1" applyFill="1" applyBorder="1" applyAlignment="1" applyProtection="1">
      <alignment horizontal="center" vertical="center" wrapText="1"/>
      <protection locked="0"/>
    </xf>
    <xf numFmtId="171" fontId="62" fillId="12" borderId="22" xfId="7" applyNumberFormat="1" applyFont="1" applyFill="1" applyBorder="1" applyAlignment="1" applyProtection="1">
      <alignment horizontal="right" vertical="center" wrapText="1"/>
      <protection locked="0"/>
    </xf>
    <xf numFmtId="0" fontId="78" fillId="0" borderId="68" xfId="7" applyFont="1" applyBorder="1" applyAlignment="1">
      <alignment vertical="top" wrapText="1"/>
    </xf>
    <xf numFmtId="171" fontId="61" fillId="12" borderId="22" xfId="7" applyNumberFormat="1" applyFont="1" applyFill="1" applyBorder="1" applyAlignment="1" applyProtection="1">
      <alignment horizontal="right" vertical="center" wrapText="1"/>
      <protection locked="0"/>
    </xf>
    <xf numFmtId="4" fontId="62" fillId="12" borderId="26" xfId="7" applyNumberFormat="1" applyFont="1" applyFill="1" applyBorder="1" applyAlignment="1" applyProtection="1">
      <alignment horizontal="right" vertical="center" wrapText="1"/>
      <protection locked="0"/>
    </xf>
    <xf numFmtId="49" fontId="60" fillId="12" borderId="61" xfId="7" applyNumberFormat="1" applyFont="1" applyFill="1" applyBorder="1" applyAlignment="1" applyProtection="1">
      <alignment horizontal="center" vertical="center" wrapText="1"/>
      <protection locked="0"/>
    </xf>
    <xf numFmtId="49" fontId="59" fillId="12" borderId="40" xfId="7" applyNumberFormat="1" applyFont="1" applyFill="1" applyBorder="1" applyAlignment="1" applyProtection="1">
      <alignment horizontal="center" vertical="center" wrapText="1"/>
      <protection locked="0"/>
    </xf>
    <xf numFmtId="49" fontId="60" fillId="14" borderId="34" xfId="7" applyNumberFormat="1" applyFont="1" applyFill="1" applyBorder="1" applyAlignment="1" applyProtection="1">
      <alignment horizontal="center" vertical="center" wrapText="1"/>
      <protection locked="0"/>
    </xf>
    <xf numFmtId="49" fontId="59" fillId="14" borderId="43" xfId="7" applyNumberFormat="1" applyFont="1" applyFill="1" applyBorder="1" applyAlignment="1" applyProtection="1">
      <alignment horizontal="center" vertical="center" wrapText="1"/>
      <protection locked="0"/>
    </xf>
    <xf numFmtId="49" fontId="59" fillId="12" borderId="44" xfId="7" applyNumberFormat="1" applyFont="1" applyFill="1" applyBorder="1" applyAlignment="1" applyProtection="1">
      <alignment vertical="center" wrapText="1"/>
      <protection locked="0"/>
    </xf>
    <xf numFmtId="49" fontId="62" fillId="12" borderId="36" xfId="7" applyNumberFormat="1" applyFont="1" applyFill="1" applyBorder="1" applyAlignment="1" applyProtection="1">
      <alignment horizontal="left" vertical="center" wrapText="1"/>
      <protection locked="0"/>
    </xf>
    <xf numFmtId="171" fontId="62" fillId="12" borderId="51" xfId="7" applyNumberFormat="1" applyFont="1" applyFill="1" applyBorder="1" applyAlignment="1" applyProtection="1">
      <alignment horizontal="right" vertical="center" wrapText="1"/>
      <protection locked="0"/>
    </xf>
    <xf numFmtId="171" fontId="19" fillId="0" borderId="21" xfId="7" applyNumberFormat="1" applyFont="1" applyBorder="1"/>
    <xf numFmtId="171" fontId="61" fillId="15" borderId="40" xfId="7" applyNumberFormat="1" applyFont="1" applyFill="1" applyBorder="1" applyAlignment="1" applyProtection="1">
      <alignment horizontal="right" vertical="center" wrapText="1"/>
      <protection locked="0"/>
    </xf>
    <xf numFmtId="171" fontId="61" fillId="15" borderId="57" xfId="7" applyNumberFormat="1" applyFont="1" applyFill="1" applyBorder="1" applyAlignment="1" applyProtection="1">
      <alignment horizontal="right" vertical="center" wrapText="1"/>
      <protection locked="0"/>
    </xf>
    <xf numFmtId="4" fontId="19" fillId="0" borderId="21" xfId="7" applyNumberFormat="1" applyFont="1" applyBorder="1" applyAlignment="1">
      <alignment vertical="center"/>
    </xf>
    <xf numFmtId="4" fontId="60" fillId="13" borderId="40" xfId="7" applyNumberFormat="1" applyFont="1" applyFill="1" applyBorder="1" applyAlignment="1" applyProtection="1">
      <alignment horizontal="right" vertical="center" wrapText="1"/>
      <protection locked="0"/>
    </xf>
    <xf numFmtId="4" fontId="60" fillId="14" borderId="51" xfId="7" applyNumberFormat="1" applyFont="1" applyFill="1" applyBorder="1" applyAlignment="1" applyProtection="1">
      <alignment horizontal="right" vertical="center" wrapText="1"/>
      <protection locked="0"/>
    </xf>
    <xf numFmtId="4" fontId="61" fillId="12" borderId="22" xfId="7" applyNumberFormat="1" applyFont="1" applyFill="1" applyBorder="1" applyAlignment="1" applyProtection="1">
      <alignment horizontal="right" vertical="center" wrapText="1"/>
      <protection locked="0"/>
    </xf>
    <xf numFmtId="4" fontId="61" fillId="15" borderId="40" xfId="7" applyNumberFormat="1" applyFont="1" applyFill="1" applyBorder="1" applyAlignment="1" applyProtection="1">
      <alignment horizontal="right" vertical="center" wrapText="1"/>
      <protection locked="0"/>
    </xf>
    <xf numFmtId="4" fontId="61" fillId="16" borderId="36" xfId="7" applyNumberFormat="1" applyFont="1" applyFill="1" applyBorder="1" applyAlignment="1" applyProtection="1">
      <alignment horizontal="right" vertical="center" wrapText="1"/>
      <protection locked="0"/>
    </xf>
    <xf numFmtId="4" fontId="61" fillId="12" borderId="36" xfId="7" applyNumberFormat="1" applyFont="1" applyFill="1" applyBorder="1" applyAlignment="1" applyProtection="1">
      <alignment horizontal="right" vertical="center" wrapText="1"/>
      <protection locked="0"/>
    </xf>
    <xf numFmtId="4" fontId="61" fillId="15" borderId="36" xfId="7" applyNumberFormat="1" applyFont="1" applyFill="1" applyBorder="1" applyAlignment="1" applyProtection="1">
      <alignment horizontal="right" vertical="center" wrapText="1"/>
      <protection locked="0"/>
    </xf>
    <xf numFmtId="4" fontId="63" fillId="0" borderId="22" xfId="7" applyNumberFormat="1" applyFont="1" applyBorder="1" applyAlignment="1">
      <alignment vertical="center"/>
    </xf>
    <xf numFmtId="0" fontId="4" fillId="0" borderId="22" xfId="17" applyFont="1" applyBorder="1" applyAlignment="1">
      <alignment horizontal="center" vertical="center" wrapText="1"/>
    </xf>
    <xf numFmtId="0" fontId="28" fillId="0" borderId="22" xfId="7" applyFont="1" applyBorder="1" applyAlignment="1">
      <alignment vertical="center" wrapText="1"/>
    </xf>
    <xf numFmtId="0" fontId="38" fillId="0" borderId="24" xfId="7" applyFont="1" applyBorder="1" applyAlignment="1">
      <alignment vertical="center" wrapText="1"/>
    </xf>
    <xf numFmtId="4" fontId="38" fillId="0" borderId="24" xfId="7" applyNumberFormat="1" applyFont="1" applyBorder="1" applyAlignment="1">
      <alignment vertical="center" wrapText="1"/>
    </xf>
    <xf numFmtId="0" fontId="38" fillId="0" borderId="16" xfId="7" applyFont="1" applyBorder="1"/>
    <xf numFmtId="4" fontId="38" fillId="0" borderId="24" xfId="7" applyNumberFormat="1" applyFont="1" applyBorder="1" applyAlignment="1">
      <alignment vertical="center"/>
    </xf>
    <xf numFmtId="4" fontId="38" fillId="0" borderId="16" xfId="7" applyNumberFormat="1" applyFont="1" applyBorder="1" applyAlignment="1">
      <alignment vertical="center"/>
    </xf>
    <xf numFmtId="4" fontId="38" fillId="0" borderId="24" xfId="7" applyNumberFormat="1" applyFont="1" applyBorder="1"/>
    <xf numFmtId="4" fontId="38" fillId="0" borderId="16" xfId="7" applyNumberFormat="1" applyFont="1" applyBorder="1"/>
    <xf numFmtId="4" fontId="28" fillId="0" borderId="24" xfId="17" applyNumberFormat="1" applyFont="1" applyBorder="1"/>
    <xf numFmtId="4" fontId="75" fillId="0" borderId="24" xfId="17" applyNumberFormat="1" applyFont="1" applyBorder="1" applyAlignment="1">
      <alignment vertical="center" wrapText="1"/>
    </xf>
    <xf numFmtId="4" fontId="75" fillId="0" borderId="16" xfId="17" applyNumberFormat="1" applyFont="1" applyBorder="1" applyAlignment="1">
      <alignment vertical="center" wrapText="1"/>
    </xf>
    <xf numFmtId="4" fontId="38" fillId="0" borderId="16" xfId="7" applyNumberFormat="1" applyFont="1" applyBorder="1" applyAlignment="1">
      <alignment vertical="center" wrapText="1"/>
    </xf>
    <xf numFmtId="4" fontId="38" fillId="0" borderId="24" xfId="7" applyNumberFormat="1" applyFont="1" applyBorder="1" applyAlignment="1">
      <alignment vertical="top"/>
    </xf>
    <xf numFmtId="4" fontId="38" fillId="0" borderId="16" xfId="7" applyNumberFormat="1" applyFont="1" applyBorder="1" applyAlignment="1">
      <alignment vertical="top"/>
    </xf>
    <xf numFmtId="0" fontId="79" fillId="0" borderId="31" xfId="17" applyFont="1" applyBorder="1" applyAlignment="1">
      <alignment horizontal="right"/>
    </xf>
    <xf numFmtId="0" fontId="79" fillId="0" borderId="31" xfId="17" applyFont="1" applyBorder="1" applyAlignment="1">
      <alignment horizontal="center"/>
    </xf>
    <xf numFmtId="4" fontId="79" fillId="0" borderId="31" xfId="17" applyNumberFormat="1" applyFont="1" applyBorder="1"/>
    <xf numFmtId="0" fontId="53" fillId="0" borderId="0" xfId="16" applyFont="1" applyBorder="1" applyAlignment="1"/>
    <xf numFmtId="0" fontId="19" fillId="0" borderId="0" xfId="7" applyFont="1" applyAlignment="1">
      <alignment horizontal="left"/>
    </xf>
    <xf numFmtId="0" fontId="4" fillId="0" borderId="0" xfId="16" applyFont="1" applyAlignment="1">
      <alignment horizontal="left"/>
    </xf>
    <xf numFmtId="0" fontId="38" fillId="0" borderId="0" xfId="16" applyFont="1" applyAlignment="1">
      <alignment horizontal="left"/>
    </xf>
    <xf numFmtId="0" fontId="81" fillId="0" borderId="0" xfId="19" applyNumberFormat="1" applyFont="1" applyFill="1" applyBorder="1" applyAlignment="1" applyProtection="1">
      <alignment horizontal="left"/>
      <protection locked="0"/>
    </xf>
    <xf numFmtId="49" fontId="83" fillId="18" borderId="34" xfId="19" applyNumberFormat="1" applyFont="1" applyFill="1" applyBorder="1" applyAlignment="1" applyProtection="1">
      <alignment horizontal="center" vertical="center" wrapText="1"/>
      <protection locked="0"/>
    </xf>
    <xf numFmtId="49" fontId="83" fillId="18" borderId="34" xfId="19" applyNumberFormat="1" applyFont="1" applyFill="1" applyBorder="1" applyAlignment="1" applyProtection="1">
      <alignment horizontal="left" vertical="center" wrapText="1"/>
      <protection locked="0"/>
    </xf>
    <xf numFmtId="49" fontId="83" fillId="18" borderId="34" xfId="19" applyNumberFormat="1" applyFont="1" applyFill="1" applyBorder="1" applyAlignment="1" applyProtection="1">
      <alignment horizontal="right" vertical="center" wrapText="1"/>
      <protection locked="0"/>
    </xf>
    <xf numFmtId="49" fontId="84" fillId="17" borderId="44" xfId="19" applyNumberFormat="1" applyFont="1" applyFill="1" applyBorder="1" applyAlignment="1" applyProtection="1">
      <alignment horizontal="center" vertical="center" wrapText="1"/>
      <protection locked="0"/>
    </xf>
    <xf numFmtId="49" fontId="84" fillId="19" borderId="34" xfId="19" applyNumberFormat="1" applyFont="1" applyFill="1" applyBorder="1" applyAlignment="1" applyProtection="1">
      <alignment horizontal="center" vertical="center" wrapText="1"/>
      <protection locked="0"/>
    </xf>
    <xf numFmtId="49" fontId="85" fillId="19" borderId="34" xfId="19" applyNumberFormat="1" applyFont="1" applyFill="1" applyBorder="1" applyAlignment="1" applyProtection="1">
      <alignment horizontal="left" vertical="center" wrapText="1"/>
      <protection locked="0"/>
    </xf>
    <xf numFmtId="49" fontId="85" fillId="19" borderId="34" xfId="19" applyNumberFormat="1" applyFont="1" applyFill="1" applyBorder="1" applyAlignment="1" applyProtection="1">
      <alignment horizontal="right" vertical="center" wrapText="1"/>
      <protection locked="0"/>
    </xf>
    <xf numFmtId="49" fontId="85" fillId="17" borderId="44" xfId="19" applyNumberFormat="1" applyFont="1" applyFill="1" applyBorder="1" applyAlignment="1" applyProtection="1">
      <alignment horizontal="center" vertical="center" wrapText="1"/>
      <protection locked="0"/>
    </xf>
    <xf numFmtId="49" fontId="85" fillId="17" borderId="34" xfId="19" applyNumberFormat="1" applyFont="1" applyFill="1" applyBorder="1" applyAlignment="1" applyProtection="1">
      <alignment horizontal="center" vertical="center" wrapText="1"/>
      <protection locked="0"/>
    </xf>
    <xf numFmtId="49" fontId="85" fillId="17" borderId="34" xfId="19" applyNumberFormat="1" applyFont="1" applyFill="1" applyBorder="1" applyAlignment="1" applyProtection="1">
      <alignment horizontal="left" vertical="center" wrapText="1"/>
      <protection locked="0"/>
    </xf>
    <xf numFmtId="49" fontId="85" fillId="17" borderId="34" xfId="19" applyNumberFormat="1" applyFont="1" applyFill="1" applyBorder="1" applyAlignment="1" applyProtection="1">
      <alignment horizontal="right" vertical="center" wrapText="1"/>
      <protection locked="0"/>
    </xf>
    <xf numFmtId="49" fontId="6" fillId="17" borderId="34" xfId="19" applyNumberFormat="1" applyFont="1" applyFill="1" applyBorder="1" applyAlignment="1" applyProtection="1">
      <alignment horizontal="center" vertical="center" wrapText="1"/>
      <protection locked="0"/>
    </xf>
    <xf numFmtId="49" fontId="85" fillId="19" borderId="34" xfId="19" applyNumberFormat="1" applyFont="1" applyFill="1" applyBorder="1" applyAlignment="1" applyProtection="1">
      <alignment horizontal="center" vertical="center" wrapText="1"/>
      <protection locked="0"/>
    </xf>
    <xf numFmtId="49" fontId="35" fillId="17" borderId="35" xfId="19" applyNumberFormat="1" applyFont="1" applyFill="1" applyBorder="1" applyAlignment="1" applyProtection="1">
      <alignment horizontal="right" vertical="center" wrapText="1"/>
      <protection locked="0"/>
    </xf>
    <xf numFmtId="168" fontId="12" fillId="5" borderId="16" xfId="1" applyNumberFormat="1" applyFont="1" applyFill="1" applyBorder="1" applyAlignment="1">
      <alignment horizontal="right" vertical="center" wrapText="1"/>
    </xf>
    <xf numFmtId="168" fontId="8" fillId="9" borderId="4" xfId="1" applyNumberFormat="1" applyFont="1" applyFill="1" applyBorder="1" applyAlignment="1">
      <alignment horizontal="right" vertical="center" wrapText="1"/>
    </xf>
    <xf numFmtId="168" fontId="12" fillId="5" borderId="22" xfId="1" applyNumberFormat="1" applyFont="1" applyFill="1" applyBorder="1" applyAlignment="1">
      <alignment horizontal="right" vertical="center" wrapText="1"/>
    </xf>
    <xf numFmtId="49" fontId="82" fillId="17" borderId="34" xfId="19" applyNumberFormat="1" applyFont="1" applyFill="1" applyBorder="1" applyAlignment="1" applyProtection="1">
      <alignment horizontal="right" vertical="center" wrapText="1"/>
      <protection locked="0"/>
    </xf>
    <xf numFmtId="0" fontId="88" fillId="0" borderId="0" xfId="19" applyNumberFormat="1" applyFont="1" applyFill="1" applyBorder="1" applyAlignment="1" applyProtection="1">
      <alignment horizontal="left" vertical="top"/>
      <protection locked="0"/>
    </xf>
    <xf numFmtId="49" fontId="87" fillId="17" borderId="0" xfId="19" applyNumberFormat="1" applyFont="1" applyFill="1" applyAlignment="1" applyProtection="1">
      <alignment horizontal="left" vertical="top" wrapText="1"/>
      <protection locked="0"/>
    </xf>
    <xf numFmtId="0" fontId="87" fillId="0" borderId="0" xfId="19" applyNumberFormat="1" applyFont="1" applyFill="1" applyBorder="1" applyAlignment="1" applyProtection="1">
      <alignment horizontal="left" vertical="top"/>
      <protection locked="0"/>
    </xf>
    <xf numFmtId="49" fontId="86" fillId="17" borderId="34" xfId="19" applyNumberFormat="1" applyFont="1" applyFill="1" applyBorder="1" applyAlignment="1" applyProtection="1">
      <alignment horizontal="right" vertical="center" wrapText="1"/>
      <protection locked="0"/>
    </xf>
    <xf numFmtId="4" fontId="14" fillId="11" borderId="90" xfId="13" applyNumberFormat="1" applyFont="1" applyFill="1" applyBorder="1" applyAlignment="1">
      <alignment horizontal="center" vertical="center"/>
    </xf>
    <xf numFmtId="0" fontId="4" fillId="0" borderId="0" xfId="13" applyFont="1" applyBorder="1" applyAlignment="1">
      <alignment horizontal="left" vertical="top" wrapText="1"/>
    </xf>
    <xf numFmtId="0" fontId="14" fillId="0" borderId="0" xfId="13" applyFont="1" applyBorder="1" applyAlignment="1">
      <alignment horizontal="center" vertical="center"/>
    </xf>
    <xf numFmtId="0" fontId="14" fillId="0" borderId="0" xfId="13" applyFont="1" applyBorder="1" applyAlignment="1">
      <alignment horizontal="center" vertical="top" wrapText="1"/>
    </xf>
    <xf numFmtId="0" fontId="14" fillId="0" borderId="82" xfId="13" applyFont="1" applyBorder="1" applyAlignment="1">
      <alignment horizontal="center" vertical="center"/>
    </xf>
    <xf numFmtId="0" fontId="14" fillId="0" borderId="83" xfId="13" applyFont="1" applyBorder="1" applyAlignment="1">
      <alignment horizontal="center" vertical="center"/>
    </xf>
    <xf numFmtId="0" fontId="14" fillId="0" borderId="83" xfId="13" applyFont="1" applyBorder="1" applyAlignment="1">
      <alignment horizontal="center" vertical="center" wrapText="1"/>
    </xf>
    <xf numFmtId="0" fontId="14" fillId="0" borderId="84" xfId="13" applyFont="1" applyBorder="1" applyAlignment="1">
      <alignment horizontal="center" vertical="center" wrapText="1"/>
    </xf>
    <xf numFmtId="0" fontId="42" fillId="0" borderId="22" xfId="2" applyFont="1" applyBorder="1" applyAlignment="1">
      <alignment horizontal="center" vertical="center" wrapText="1"/>
    </xf>
    <xf numFmtId="0" fontId="43" fillId="0" borderId="22" xfId="2" applyFont="1" applyBorder="1" applyAlignment="1">
      <alignment horizontal="center" vertical="center" wrapText="1"/>
    </xf>
    <xf numFmtId="0" fontId="14" fillId="0" borderId="0" xfId="2" applyFont="1" applyBorder="1" applyAlignment="1">
      <alignment horizontal="center" vertical="center"/>
    </xf>
    <xf numFmtId="49" fontId="41" fillId="0" borderId="22" xfId="2" applyNumberFormat="1" applyFont="1" applyBorder="1" applyAlignment="1">
      <alignment horizontal="center"/>
    </xf>
    <xf numFmtId="0" fontId="42" fillId="0" borderId="22" xfId="2" applyFont="1" applyBorder="1" applyAlignment="1">
      <alignment horizontal="right" vertical="center"/>
    </xf>
    <xf numFmtId="0" fontId="42" fillId="0" borderId="22" xfId="2" applyFont="1" applyBorder="1" applyAlignment="1">
      <alignment horizontal="center" vertical="center"/>
    </xf>
    <xf numFmtId="43" fontId="8" fillId="0" borderId="5" xfId="1" applyNumberFormat="1" applyFont="1" applyFill="1" applyBorder="1" applyAlignment="1">
      <alignment horizontal="center" vertical="center" wrapText="1"/>
    </xf>
    <xf numFmtId="43" fontId="8" fillId="0" borderId="6" xfId="1" applyNumberFormat="1" applyFont="1" applyFill="1" applyBorder="1" applyAlignment="1">
      <alignment horizontal="center" vertical="center" wrapText="1"/>
    </xf>
    <xf numFmtId="43" fontId="8" fillId="0" borderId="7" xfId="1" applyNumberFormat="1" applyFont="1" applyFill="1" applyBorder="1" applyAlignment="1">
      <alignment horizontal="center" vertical="center" wrapText="1"/>
    </xf>
    <xf numFmtId="0" fontId="9" fillId="0" borderId="21" xfId="1" applyFont="1" applyBorder="1" applyAlignment="1">
      <alignment horizontal="center" vertical="top" wrapText="1"/>
    </xf>
    <xf numFmtId="0" fontId="9" fillId="0" borderId="24" xfId="1" applyFont="1" applyBorder="1" applyAlignment="1">
      <alignment horizontal="center" vertical="top" wrapText="1"/>
    </xf>
    <xf numFmtId="0" fontId="9" fillId="0" borderId="16" xfId="1" applyFont="1" applyBorder="1" applyAlignment="1">
      <alignment horizontal="center" vertical="top" wrapText="1"/>
    </xf>
    <xf numFmtId="0" fontId="5" fillId="0" borderId="0" xfId="2" applyFont="1" applyAlignment="1">
      <alignment horizontal="left"/>
    </xf>
    <xf numFmtId="0" fontId="6" fillId="0" borderId="0" xfId="2" applyFont="1" applyAlignment="1">
      <alignment horizontal="left" vertical="top" wrapText="1"/>
    </xf>
    <xf numFmtId="0" fontId="7" fillId="0" borderId="0" xfId="1" applyFont="1" applyAlignment="1">
      <alignment horizontal="center" wrapText="1"/>
    </xf>
    <xf numFmtId="0" fontId="7" fillId="0" borderId="1" xfId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43" fontId="8" fillId="0" borderId="4" xfId="1" applyNumberFormat="1" applyFont="1" applyFill="1" applyBorder="1" applyAlignment="1">
      <alignment horizontal="center" vertical="center" wrapText="1"/>
    </xf>
    <xf numFmtId="43" fontId="8" fillId="0" borderId="100" xfId="1" applyNumberFormat="1" applyFont="1" applyFill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top" wrapText="1"/>
    </xf>
    <xf numFmtId="0" fontId="9" fillId="0" borderId="20" xfId="1" applyFont="1" applyBorder="1" applyAlignment="1">
      <alignment horizontal="center" vertical="top" wrapText="1"/>
    </xf>
    <xf numFmtId="0" fontId="9" fillId="0" borderId="92" xfId="1" applyFont="1" applyBorder="1" applyAlignment="1">
      <alignment horizontal="center" vertical="top" wrapText="1"/>
    </xf>
    <xf numFmtId="0" fontId="9" fillId="0" borderId="8" xfId="1" applyFont="1" applyBorder="1" applyAlignment="1">
      <alignment horizontal="center" vertical="top" wrapText="1"/>
    </xf>
    <xf numFmtId="0" fontId="2" fillId="0" borderId="0" xfId="1" applyAlignment="1">
      <alignment horizontal="center"/>
    </xf>
    <xf numFmtId="43" fontId="8" fillId="0" borderId="107" xfId="1" applyNumberFormat="1" applyFont="1" applyFill="1" applyBorder="1" applyAlignment="1">
      <alignment horizontal="center" vertical="center" wrapText="1"/>
    </xf>
    <xf numFmtId="0" fontId="23" fillId="0" borderId="21" xfId="13" applyFont="1" applyBorder="1" applyAlignment="1">
      <alignment horizontal="center"/>
    </xf>
    <xf numFmtId="0" fontId="23" fillId="0" borderId="16" xfId="13" applyFont="1" applyBorder="1" applyAlignment="1">
      <alignment horizontal="center"/>
    </xf>
    <xf numFmtId="0" fontId="23" fillId="0" borderId="54" xfId="13" applyFont="1" applyBorder="1" applyAlignment="1">
      <alignment horizontal="center"/>
    </xf>
    <xf numFmtId="0" fontId="23" fillId="0" borderId="81" xfId="13" applyFont="1" applyBorder="1" applyAlignment="1">
      <alignment horizontal="center"/>
    </xf>
    <xf numFmtId="0" fontId="23" fillId="0" borderId="55" xfId="13" applyFont="1" applyBorder="1" applyAlignment="1">
      <alignment horizontal="center"/>
    </xf>
    <xf numFmtId="0" fontId="27" fillId="0" borderId="78" xfId="13" applyFont="1" applyBorder="1" applyAlignment="1">
      <alignment horizontal="left" vertical="center" wrapText="1"/>
    </xf>
    <xf numFmtId="0" fontId="23" fillId="0" borderId="80" xfId="13" applyFont="1" applyFill="1" applyBorder="1" applyAlignment="1">
      <alignment horizontal="left" vertical="center" wrapText="1"/>
    </xf>
    <xf numFmtId="0" fontId="23" fillId="0" borderId="54" xfId="13" applyFont="1" applyFill="1" applyBorder="1" applyAlignment="1">
      <alignment horizontal="center" vertical="center" wrapText="1"/>
    </xf>
    <xf numFmtId="0" fontId="23" fillId="0" borderId="39" xfId="13" applyFont="1" applyFill="1" applyBorder="1" applyAlignment="1">
      <alignment horizontal="center" vertical="center" wrapText="1"/>
    </xf>
    <xf numFmtId="0" fontId="28" fillId="0" borderId="40" xfId="13" applyFont="1" applyBorder="1" applyAlignment="1">
      <alignment horizontal="right" vertical="center"/>
    </xf>
    <xf numFmtId="0" fontId="28" fillId="0" borderId="41" xfId="13" applyFont="1" applyBorder="1" applyAlignment="1">
      <alignment horizontal="right" vertical="center"/>
    </xf>
    <xf numFmtId="0" fontId="24" fillId="0" borderId="0" xfId="13" applyFont="1" applyBorder="1" applyAlignment="1">
      <alignment horizontal="center" vertical="center"/>
    </xf>
    <xf numFmtId="0" fontId="21" fillId="0" borderId="43" xfId="13" applyFont="1" applyFill="1" applyBorder="1" applyAlignment="1">
      <alignment horizontal="center" vertical="top" wrapText="1"/>
    </xf>
    <xf numFmtId="0" fontId="21" fillId="0" borderId="64" xfId="13" applyFont="1" applyFill="1" applyBorder="1" applyAlignment="1">
      <alignment horizontal="center" vertical="top" wrapText="1"/>
    </xf>
    <xf numFmtId="0" fontId="23" fillId="0" borderId="57" xfId="13" applyFont="1" applyFill="1" applyBorder="1" applyAlignment="1">
      <alignment horizontal="center" vertical="center" wrapText="1"/>
    </xf>
    <xf numFmtId="0" fontId="27" fillId="0" borderId="77" xfId="13" applyFont="1" applyBorder="1" applyAlignment="1">
      <alignment horizontal="right" vertical="center" wrapText="1"/>
    </xf>
    <xf numFmtId="0" fontId="27" fillId="0" borderId="78" xfId="13" applyFont="1" applyBorder="1" applyAlignment="1">
      <alignment horizontal="right" vertical="center" wrapText="1"/>
    </xf>
    <xf numFmtId="0" fontId="27" fillId="0" borderId="79" xfId="13" applyFont="1" applyBorder="1" applyAlignment="1">
      <alignment horizontal="right" vertical="center" wrapText="1"/>
    </xf>
    <xf numFmtId="0" fontId="27" fillId="0" borderId="38" xfId="13" applyFont="1" applyBorder="1" applyAlignment="1">
      <alignment horizontal="left" vertical="center"/>
    </xf>
    <xf numFmtId="0" fontId="23" fillId="0" borderId="80" xfId="13" applyFont="1" applyBorder="1" applyAlignment="1">
      <alignment horizontal="left" vertical="center" wrapText="1"/>
    </xf>
    <xf numFmtId="0" fontId="23" fillId="0" borderId="68" xfId="13" applyFont="1" applyBorder="1" applyAlignment="1">
      <alignment horizontal="left" vertical="top" wrapText="1"/>
    </xf>
    <xf numFmtId="0" fontId="23" fillId="0" borderId="69" xfId="13" applyFont="1" applyBorder="1" applyAlignment="1">
      <alignment horizontal="left" vertical="top" wrapText="1"/>
    </xf>
    <xf numFmtId="0" fontId="32" fillId="10" borderId="54" xfId="13" applyFont="1" applyFill="1" applyBorder="1" applyAlignment="1">
      <alignment horizontal="center" vertical="top" wrapText="1"/>
    </xf>
    <xf numFmtId="0" fontId="32" fillId="10" borderId="55" xfId="13" applyFont="1" applyFill="1" applyBorder="1" applyAlignment="1">
      <alignment horizontal="center" vertical="top" wrapText="1"/>
    </xf>
    <xf numFmtId="0" fontId="27" fillId="0" borderId="38" xfId="13" applyFont="1" applyBorder="1" applyAlignment="1">
      <alignment horizontal="left" vertical="center" wrapText="1"/>
    </xf>
    <xf numFmtId="0" fontId="23" fillId="0" borderId="70" xfId="13" applyFont="1" applyFill="1" applyBorder="1" applyAlignment="1">
      <alignment horizontal="left" vertical="center" wrapText="1"/>
    </xf>
    <xf numFmtId="0" fontId="23" fillId="0" borderId="41" xfId="13" applyFont="1" applyFill="1" applyBorder="1" applyAlignment="1">
      <alignment horizontal="left" vertical="center" wrapText="1"/>
    </xf>
    <xf numFmtId="0" fontId="30" fillId="0" borderId="41" xfId="13" applyFont="1" applyBorder="1" applyAlignment="1">
      <alignment horizontal="left" vertical="center" wrapText="1"/>
    </xf>
    <xf numFmtId="0" fontId="21" fillId="0" borderId="44" xfId="13" applyFont="1" applyFill="1" applyBorder="1" applyAlignment="1">
      <alignment horizontal="center" vertical="top" wrapText="1"/>
    </xf>
    <xf numFmtId="0" fontId="21" fillId="0" borderId="47" xfId="13" applyFont="1" applyFill="1" applyBorder="1" applyAlignment="1">
      <alignment horizontal="center" vertical="top" wrapText="1"/>
    </xf>
    <xf numFmtId="0" fontId="4" fillId="0" borderId="0" xfId="13" applyFont="1" applyAlignment="1">
      <alignment horizontal="left" wrapText="1"/>
    </xf>
    <xf numFmtId="0" fontId="4" fillId="0" borderId="0" xfId="2" applyFont="1" applyAlignment="1">
      <alignment horizontal="left"/>
    </xf>
    <xf numFmtId="0" fontId="21" fillId="0" borderId="96" xfId="13" applyFont="1" applyBorder="1" applyAlignment="1">
      <alignment horizontal="center" vertical="top" wrapText="1"/>
    </xf>
    <xf numFmtId="0" fontId="21" fillId="0" borderId="44" xfId="13" applyFont="1" applyBorder="1" applyAlignment="1">
      <alignment horizontal="center" vertical="top" wrapText="1"/>
    </xf>
    <xf numFmtId="0" fontId="21" fillId="0" borderId="61" xfId="13" applyFont="1" applyBorder="1" applyAlignment="1">
      <alignment horizontal="center" vertical="top" wrapText="1"/>
    </xf>
    <xf numFmtId="0" fontId="32" fillId="10" borderId="58" xfId="13" applyFont="1" applyFill="1" applyBorder="1" applyAlignment="1">
      <alignment horizontal="center" vertical="center" wrapText="1"/>
    </xf>
    <xf numFmtId="0" fontId="32" fillId="10" borderId="51" xfId="13" applyFont="1" applyFill="1" applyBorder="1" applyAlignment="1">
      <alignment horizontal="center" vertical="center" wrapText="1"/>
    </xf>
    <xf numFmtId="0" fontId="32" fillId="10" borderId="40" xfId="13" applyFont="1" applyFill="1" applyBorder="1" applyAlignment="1">
      <alignment horizontal="center" vertical="center" wrapText="1"/>
    </xf>
    <xf numFmtId="0" fontId="21" fillId="0" borderId="61" xfId="13" applyFont="1" applyFill="1" applyBorder="1" applyAlignment="1">
      <alignment horizontal="center" vertical="top" wrapText="1"/>
    </xf>
    <xf numFmtId="0" fontId="23" fillId="0" borderId="0" xfId="13" applyFont="1" applyBorder="1" applyAlignment="1">
      <alignment horizontal="left" vertical="center" wrapText="1"/>
    </xf>
    <xf numFmtId="0" fontId="23" fillId="0" borderId="54" xfId="13" applyFont="1" applyBorder="1" applyAlignment="1">
      <alignment horizontal="center" vertical="center" wrapText="1"/>
    </xf>
    <xf numFmtId="0" fontId="23" fillId="0" borderId="55" xfId="13" applyFont="1" applyBorder="1" applyAlignment="1">
      <alignment horizontal="center" vertical="center" wrapText="1"/>
    </xf>
    <xf numFmtId="0" fontId="21" fillId="0" borderId="43" xfId="13" applyFont="1" applyBorder="1" applyAlignment="1">
      <alignment horizontal="center" vertical="top" wrapText="1"/>
    </xf>
    <xf numFmtId="0" fontId="21" fillId="0" borderId="64" xfId="13" applyFont="1" applyBorder="1" applyAlignment="1">
      <alignment horizontal="center" vertical="top" wrapText="1"/>
    </xf>
    <xf numFmtId="0" fontId="32" fillId="0" borderId="34" xfId="14" applyFont="1" applyBorder="1" applyAlignment="1">
      <alignment horizontal="center" vertical="center"/>
    </xf>
    <xf numFmtId="0" fontId="32" fillId="0" borderId="34" xfId="14" applyFont="1" applyBorder="1" applyAlignment="1">
      <alignment horizontal="center" vertical="center" wrapText="1"/>
    </xf>
    <xf numFmtId="0" fontId="4" fillId="0" borderId="0" xfId="14" applyFont="1" applyBorder="1" applyAlignment="1"/>
    <xf numFmtId="0" fontId="37" fillId="0" borderId="0" xfId="14" applyFont="1" applyBorder="1" applyAlignment="1">
      <alignment horizontal="center" vertical="center"/>
    </xf>
    <xf numFmtId="0" fontId="32" fillId="0" borderId="34" xfId="14" applyFont="1" applyBorder="1" applyAlignment="1">
      <alignment vertical="center"/>
    </xf>
    <xf numFmtId="0" fontId="32" fillId="0" borderId="35" xfId="14" applyFont="1" applyBorder="1" applyAlignment="1">
      <alignment horizontal="center" vertical="center" wrapText="1"/>
    </xf>
    <xf numFmtId="0" fontId="37" fillId="0" borderId="0" xfId="14" applyFont="1" applyAlignment="1">
      <alignment horizontal="center"/>
    </xf>
    <xf numFmtId="0" fontId="6" fillId="0" borderId="0" xfId="16" applyFont="1" applyBorder="1" applyAlignment="1">
      <alignment horizontal="left" wrapText="1"/>
    </xf>
    <xf numFmtId="0" fontId="4" fillId="0" borderId="0" xfId="16" applyFont="1" applyBorder="1" applyAlignment="1">
      <alignment horizontal="left"/>
    </xf>
    <xf numFmtId="167" fontId="21" fillId="0" borderId="43" xfId="15" applyFont="1" applyFill="1" applyBorder="1" applyAlignment="1" applyProtection="1">
      <alignment horizontal="center" vertical="top"/>
    </xf>
    <xf numFmtId="167" fontId="21" fillId="0" borderId="61" xfId="15" applyFont="1" applyFill="1" applyBorder="1" applyAlignment="1" applyProtection="1">
      <alignment horizontal="center" vertical="top"/>
    </xf>
    <xf numFmtId="167" fontId="56" fillId="0" borderId="0" xfId="15" applyFont="1" applyFill="1" applyBorder="1" applyAlignment="1" applyProtection="1">
      <alignment horizontal="center" vertical="center"/>
    </xf>
    <xf numFmtId="0" fontId="74" fillId="0" borderId="94" xfId="7" applyFont="1" applyBorder="1" applyAlignment="1">
      <alignment horizontal="right"/>
    </xf>
    <xf numFmtId="0" fontId="74" fillId="0" borderId="0" xfId="7" applyFont="1" applyBorder="1" applyAlignment="1">
      <alignment horizontal="right"/>
    </xf>
    <xf numFmtId="0" fontId="74" fillId="0" borderId="25" xfId="7" applyFont="1" applyBorder="1" applyAlignment="1">
      <alignment horizontal="right"/>
    </xf>
    <xf numFmtId="0" fontId="54" fillId="0" borderId="0" xfId="16" applyFont="1" applyBorder="1" applyAlignment="1">
      <alignment horizontal="center" wrapText="1"/>
    </xf>
    <xf numFmtId="49" fontId="60" fillId="12" borderId="43" xfId="7" applyNumberFormat="1" applyFont="1" applyFill="1" applyBorder="1" applyAlignment="1" applyProtection="1">
      <alignment horizontal="center" vertical="center" wrapText="1"/>
      <protection locked="0"/>
    </xf>
    <xf numFmtId="49" fontId="60" fillId="12" borderId="44" xfId="7" applyNumberFormat="1" applyFont="1" applyFill="1" applyBorder="1" applyAlignment="1" applyProtection="1">
      <alignment horizontal="center" vertical="center" wrapText="1"/>
      <protection locked="0"/>
    </xf>
    <xf numFmtId="49" fontId="59" fillId="12" borderId="46" xfId="7" applyNumberFormat="1" applyFont="1" applyFill="1" applyBorder="1" applyAlignment="1" applyProtection="1">
      <alignment horizontal="center" vertical="center" wrapText="1"/>
      <protection locked="0"/>
    </xf>
    <xf numFmtId="49" fontId="59" fillId="12" borderId="51" xfId="7" applyNumberFormat="1" applyFont="1" applyFill="1" applyBorder="1" applyAlignment="1" applyProtection="1">
      <alignment horizontal="center" vertical="center" wrapText="1"/>
      <protection locked="0"/>
    </xf>
    <xf numFmtId="0" fontId="53" fillId="0" borderId="0" xfId="16" applyFont="1" applyAlignment="1">
      <alignment horizontal="left"/>
    </xf>
    <xf numFmtId="0" fontId="58" fillId="0" borderId="0" xfId="7" applyFont="1" applyBorder="1" applyAlignment="1">
      <alignment horizontal="center" vertical="center"/>
    </xf>
    <xf numFmtId="49" fontId="67" fillId="12" borderId="43" xfId="7" applyNumberFormat="1" applyFont="1" applyFill="1" applyBorder="1" applyAlignment="1" applyProtection="1">
      <alignment horizontal="center" vertical="center" wrapText="1"/>
      <protection locked="0"/>
    </xf>
    <xf numFmtId="49" fontId="67" fillId="12" borderId="61" xfId="7" applyNumberFormat="1" applyFont="1" applyFill="1" applyBorder="1" applyAlignment="1" applyProtection="1">
      <alignment horizontal="center" vertical="center" wrapText="1"/>
      <protection locked="0"/>
    </xf>
    <xf numFmtId="49" fontId="67" fillId="12" borderId="44" xfId="7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17" applyFont="1" applyBorder="1" applyAlignment="1">
      <alignment horizontal="left"/>
    </xf>
    <xf numFmtId="0" fontId="58" fillId="0" borderId="110" xfId="17" applyFont="1" applyBorder="1" applyAlignment="1">
      <alignment horizontal="center" vertical="center" wrapText="1"/>
    </xf>
    <xf numFmtId="0" fontId="58" fillId="0" borderId="110" xfId="17" applyFont="1" applyBorder="1" applyAlignment="1">
      <alignment horizontal="center" vertical="center"/>
    </xf>
  </cellXfs>
  <cellStyles count="20">
    <cellStyle name="ConditionalStyle_1" xfId="4"/>
    <cellStyle name="Dziesiętny_załączniki  nr 1,2,3,4,5,6,7,8,9,10,11  2008" xfId="15"/>
    <cellStyle name="Excel Built-in Normal" xfId="5"/>
    <cellStyle name="Normalny" xfId="0" builtinId="0"/>
    <cellStyle name="Normalny 2" xfId="6"/>
    <cellStyle name="Normalny 3" xfId="7"/>
    <cellStyle name="Normalny 4" xfId="8"/>
    <cellStyle name="Normalny 5" xfId="9"/>
    <cellStyle name="Normalny 6" xfId="10"/>
    <cellStyle name="Normalny 7" xfId="11"/>
    <cellStyle name="Normalny 8" xfId="12"/>
    <cellStyle name="Normalny 9" xfId="19"/>
    <cellStyle name="Normalny_Kwiecień" xfId="16"/>
    <cellStyle name="Normalny_Przedsiewzięcia FS Zbiorcze 2" xfId="17"/>
    <cellStyle name="Normalny_załaczniki maj" xfId="13"/>
    <cellStyle name="Normalny_załaczniki maj_sołectwa - podział środków 2010" xfId="18"/>
    <cellStyle name="Normalny_załączniki  nr 1,2,3,4,5,6,7,8,9,10,11  2008" xfId="14"/>
    <cellStyle name="Normalny_Załączniki budżet 2010" xfId="1"/>
    <cellStyle name="Normalny_Zeszyt1" xfId="2"/>
    <cellStyle name="Walutowy_Załączniki budżet 20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4"/>
  <sheetViews>
    <sheetView showGridLines="0" topLeftCell="A97" workbookViewId="0">
      <selection activeCell="D137" sqref="D137"/>
    </sheetView>
  </sheetViews>
  <sheetFormatPr defaultRowHeight="12.75" x14ac:dyDescent="0.2"/>
  <cols>
    <col min="1" max="1" width="4.42578125" style="694" customWidth="1"/>
    <col min="2" max="2" width="7.7109375" style="694" customWidth="1"/>
    <col min="3" max="3" width="8.140625" style="694" customWidth="1"/>
    <col min="4" max="4" width="33" style="694" customWidth="1"/>
    <col min="5" max="5" width="13" style="694" customWidth="1"/>
    <col min="6" max="6" width="10" style="694" customWidth="1"/>
    <col min="7" max="7" width="12.42578125" style="694" customWidth="1"/>
    <col min="8" max="252" width="9.140625" style="694"/>
    <col min="253" max="253" width="8.7109375" style="694" customWidth="1"/>
    <col min="254" max="254" width="9.85546875" style="694" customWidth="1"/>
    <col min="255" max="255" width="1" style="694" customWidth="1"/>
    <col min="256" max="256" width="10.85546875" style="694" customWidth="1"/>
    <col min="257" max="257" width="54.5703125" style="694" customWidth="1"/>
    <col min="258" max="259" width="22.85546875" style="694" customWidth="1"/>
    <col min="260" max="260" width="9.85546875" style="694" customWidth="1"/>
    <col min="261" max="261" width="13" style="694" customWidth="1"/>
    <col min="262" max="262" width="1" style="694" customWidth="1"/>
    <col min="263" max="508" width="9.140625" style="694"/>
    <col min="509" max="509" width="8.7109375" style="694" customWidth="1"/>
    <col min="510" max="510" width="9.85546875" style="694" customWidth="1"/>
    <col min="511" max="511" width="1" style="694" customWidth="1"/>
    <col min="512" max="512" width="10.85546875" style="694" customWidth="1"/>
    <col min="513" max="513" width="54.5703125" style="694" customWidth="1"/>
    <col min="514" max="515" width="22.85546875" style="694" customWidth="1"/>
    <col min="516" max="516" width="9.85546875" style="694" customWidth="1"/>
    <col min="517" max="517" width="13" style="694" customWidth="1"/>
    <col min="518" max="518" width="1" style="694" customWidth="1"/>
    <col min="519" max="764" width="9.140625" style="694"/>
    <col min="765" max="765" width="8.7109375" style="694" customWidth="1"/>
    <col min="766" max="766" width="9.85546875" style="694" customWidth="1"/>
    <col min="767" max="767" width="1" style="694" customWidth="1"/>
    <col min="768" max="768" width="10.85546875" style="694" customWidth="1"/>
    <col min="769" max="769" width="54.5703125" style="694" customWidth="1"/>
    <col min="770" max="771" width="22.85546875" style="694" customWidth="1"/>
    <col min="772" max="772" width="9.85546875" style="694" customWidth="1"/>
    <col min="773" max="773" width="13" style="694" customWidth="1"/>
    <col min="774" max="774" width="1" style="694" customWidth="1"/>
    <col min="775" max="1020" width="9.140625" style="694"/>
    <col min="1021" max="1021" width="8.7109375" style="694" customWidth="1"/>
    <col min="1022" max="1022" width="9.85546875" style="694" customWidth="1"/>
    <col min="1023" max="1023" width="1" style="694" customWidth="1"/>
    <col min="1024" max="1024" width="10.85546875" style="694" customWidth="1"/>
    <col min="1025" max="1025" width="54.5703125" style="694" customWidth="1"/>
    <col min="1026" max="1027" width="22.85546875" style="694" customWidth="1"/>
    <col min="1028" max="1028" width="9.85546875" style="694" customWidth="1"/>
    <col min="1029" max="1029" width="13" style="694" customWidth="1"/>
    <col min="1030" max="1030" width="1" style="694" customWidth="1"/>
    <col min="1031" max="1276" width="9.140625" style="694"/>
    <col min="1277" max="1277" width="8.7109375" style="694" customWidth="1"/>
    <col min="1278" max="1278" width="9.85546875" style="694" customWidth="1"/>
    <col min="1279" max="1279" width="1" style="694" customWidth="1"/>
    <col min="1280" max="1280" width="10.85546875" style="694" customWidth="1"/>
    <col min="1281" max="1281" width="54.5703125" style="694" customWidth="1"/>
    <col min="1282" max="1283" width="22.85546875" style="694" customWidth="1"/>
    <col min="1284" max="1284" width="9.85546875" style="694" customWidth="1"/>
    <col min="1285" max="1285" width="13" style="694" customWidth="1"/>
    <col min="1286" max="1286" width="1" style="694" customWidth="1"/>
    <col min="1287" max="1532" width="9.140625" style="694"/>
    <col min="1533" max="1533" width="8.7109375" style="694" customWidth="1"/>
    <col min="1534" max="1534" width="9.85546875" style="694" customWidth="1"/>
    <col min="1535" max="1535" width="1" style="694" customWidth="1"/>
    <col min="1536" max="1536" width="10.85546875" style="694" customWidth="1"/>
    <col min="1537" max="1537" width="54.5703125" style="694" customWidth="1"/>
    <col min="1538" max="1539" width="22.85546875" style="694" customWidth="1"/>
    <col min="1540" max="1540" width="9.85546875" style="694" customWidth="1"/>
    <col min="1541" max="1541" width="13" style="694" customWidth="1"/>
    <col min="1542" max="1542" width="1" style="694" customWidth="1"/>
    <col min="1543" max="1788" width="9.140625" style="694"/>
    <col min="1789" max="1789" width="8.7109375" style="694" customWidth="1"/>
    <col min="1790" max="1790" width="9.85546875" style="694" customWidth="1"/>
    <col min="1791" max="1791" width="1" style="694" customWidth="1"/>
    <col min="1792" max="1792" width="10.85546875" style="694" customWidth="1"/>
    <col min="1793" max="1793" width="54.5703125" style="694" customWidth="1"/>
    <col min="1794" max="1795" width="22.85546875" style="694" customWidth="1"/>
    <col min="1796" max="1796" width="9.85546875" style="694" customWidth="1"/>
    <col min="1797" max="1797" width="13" style="694" customWidth="1"/>
    <col min="1798" max="1798" width="1" style="694" customWidth="1"/>
    <col min="1799" max="2044" width="9.140625" style="694"/>
    <col min="2045" max="2045" width="8.7109375" style="694" customWidth="1"/>
    <col min="2046" max="2046" width="9.85546875" style="694" customWidth="1"/>
    <col min="2047" max="2047" width="1" style="694" customWidth="1"/>
    <col min="2048" max="2048" width="10.85546875" style="694" customWidth="1"/>
    <col min="2049" max="2049" width="54.5703125" style="694" customWidth="1"/>
    <col min="2050" max="2051" width="22.85546875" style="694" customWidth="1"/>
    <col min="2052" max="2052" width="9.85546875" style="694" customWidth="1"/>
    <col min="2053" max="2053" width="13" style="694" customWidth="1"/>
    <col min="2054" max="2054" width="1" style="694" customWidth="1"/>
    <col min="2055" max="2300" width="9.140625" style="694"/>
    <col min="2301" max="2301" width="8.7109375" style="694" customWidth="1"/>
    <col min="2302" max="2302" width="9.85546875" style="694" customWidth="1"/>
    <col min="2303" max="2303" width="1" style="694" customWidth="1"/>
    <col min="2304" max="2304" width="10.85546875" style="694" customWidth="1"/>
    <col min="2305" max="2305" width="54.5703125" style="694" customWidth="1"/>
    <col min="2306" max="2307" width="22.85546875" style="694" customWidth="1"/>
    <col min="2308" max="2308" width="9.85546875" style="694" customWidth="1"/>
    <col min="2309" max="2309" width="13" style="694" customWidth="1"/>
    <col min="2310" max="2310" width="1" style="694" customWidth="1"/>
    <col min="2311" max="2556" width="9.140625" style="694"/>
    <col min="2557" max="2557" width="8.7109375" style="694" customWidth="1"/>
    <col min="2558" max="2558" width="9.85546875" style="694" customWidth="1"/>
    <col min="2559" max="2559" width="1" style="694" customWidth="1"/>
    <col min="2560" max="2560" width="10.85546875" style="694" customWidth="1"/>
    <col min="2561" max="2561" width="54.5703125" style="694" customWidth="1"/>
    <col min="2562" max="2563" width="22.85546875" style="694" customWidth="1"/>
    <col min="2564" max="2564" width="9.85546875" style="694" customWidth="1"/>
    <col min="2565" max="2565" width="13" style="694" customWidth="1"/>
    <col min="2566" max="2566" width="1" style="694" customWidth="1"/>
    <col min="2567" max="2812" width="9.140625" style="694"/>
    <col min="2813" max="2813" width="8.7109375" style="694" customWidth="1"/>
    <col min="2814" max="2814" width="9.85546875" style="694" customWidth="1"/>
    <col min="2815" max="2815" width="1" style="694" customWidth="1"/>
    <col min="2816" max="2816" width="10.85546875" style="694" customWidth="1"/>
    <col min="2817" max="2817" width="54.5703125" style="694" customWidth="1"/>
    <col min="2818" max="2819" width="22.85546875" style="694" customWidth="1"/>
    <col min="2820" max="2820" width="9.85546875" style="694" customWidth="1"/>
    <col min="2821" max="2821" width="13" style="694" customWidth="1"/>
    <col min="2822" max="2822" width="1" style="694" customWidth="1"/>
    <col min="2823" max="3068" width="9.140625" style="694"/>
    <col min="3069" max="3069" width="8.7109375" style="694" customWidth="1"/>
    <col min="3070" max="3070" width="9.85546875" style="694" customWidth="1"/>
    <col min="3071" max="3071" width="1" style="694" customWidth="1"/>
    <col min="3072" max="3072" width="10.85546875" style="694" customWidth="1"/>
    <col min="3073" max="3073" width="54.5703125" style="694" customWidth="1"/>
    <col min="3074" max="3075" width="22.85546875" style="694" customWidth="1"/>
    <col min="3076" max="3076" width="9.85546875" style="694" customWidth="1"/>
    <col min="3077" max="3077" width="13" style="694" customWidth="1"/>
    <col min="3078" max="3078" width="1" style="694" customWidth="1"/>
    <col min="3079" max="3324" width="9.140625" style="694"/>
    <col min="3325" max="3325" width="8.7109375" style="694" customWidth="1"/>
    <col min="3326" max="3326" width="9.85546875" style="694" customWidth="1"/>
    <col min="3327" max="3327" width="1" style="694" customWidth="1"/>
    <col min="3328" max="3328" width="10.85546875" style="694" customWidth="1"/>
    <col min="3329" max="3329" width="54.5703125" style="694" customWidth="1"/>
    <col min="3330" max="3331" width="22.85546875" style="694" customWidth="1"/>
    <col min="3332" max="3332" width="9.85546875" style="694" customWidth="1"/>
    <col min="3333" max="3333" width="13" style="694" customWidth="1"/>
    <col min="3334" max="3334" width="1" style="694" customWidth="1"/>
    <col min="3335" max="3580" width="9.140625" style="694"/>
    <col min="3581" max="3581" width="8.7109375" style="694" customWidth="1"/>
    <col min="3582" max="3582" width="9.85546875" style="694" customWidth="1"/>
    <col min="3583" max="3583" width="1" style="694" customWidth="1"/>
    <col min="3584" max="3584" width="10.85546875" style="694" customWidth="1"/>
    <col min="3585" max="3585" width="54.5703125" style="694" customWidth="1"/>
    <col min="3586" max="3587" width="22.85546875" style="694" customWidth="1"/>
    <col min="3588" max="3588" width="9.85546875" style="694" customWidth="1"/>
    <col min="3589" max="3589" width="13" style="694" customWidth="1"/>
    <col min="3590" max="3590" width="1" style="694" customWidth="1"/>
    <col min="3591" max="3836" width="9.140625" style="694"/>
    <col min="3837" max="3837" width="8.7109375" style="694" customWidth="1"/>
    <col min="3838" max="3838" width="9.85546875" style="694" customWidth="1"/>
    <col min="3839" max="3839" width="1" style="694" customWidth="1"/>
    <col min="3840" max="3840" width="10.85546875" style="694" customWidth="1"/>
    <col min="3841" max="3841" width="54.5703125" style="694" customWidth="1"/>
    <col min="3842" max="3843" width="22.85546875" style="694" customWidth="1"/>
    <col min="3844" max="3844" width="9.85546875" style="694" customWidth="1"/>
    <col min="3845" max="3845" width="13" style="694" customWidth="1"/>
    <col min="3846" max="3846" width="1" style="694" customWidth="1"/>
    <col min="3847" max="4092" width="9.140625" style="694"/>
    <col min="4093" max="4093" width="8.7109375" style="694" customWidth="1"/>
    <col min="4094" max="4094" width="9.85546875" style="694" customWidth="1"/>
    <col min="4095" max="4095" width="1" style="694" customWidth="1"/>
    <col min="4096" max="4096" width="10.85546875" style="694" customWidth="1"/>
    <col min="4097" max="4097" width="54.5703125" style="694" customWidth="1"/>
    <col min="4098" max="4099" width="22.85546875" style="694" customWidth="1"/>
    <col min="4100" max="4100" width="9.85546875" style="694" customWidth="1"/>
    <col min="4101" max="4101" width="13" style="694" customWidth="1"/>
    <col min="4102" max="4102" width="1" style="694" customWidth="1"/>
    <col min="4103" max="4348" width="9.140625" style="694"/>
    <col min="4349" max="4349" width="8.7109375" style="694" customWidth="1"/>
    <col min="4350" max="4350" width="9.85546875" style="694" customWidth="1"/>
    <col min="4351" max="4351" width="1" style="694" customWidth="1"/>
    <col min="4352" max="4352" width="10.85546875" style="694" customWidth="1"/>
    <col min="4353" max="4353" width="54.5703125" style="694" customWidth="1"/>
    <col min="4354" max="4355" width="22.85546875" style="694" customWidth="1"/>
    <col min="4356" max="4356" width="9.85546875" style="694" customWidth="1"/>
    <col min="4357" max="4357" width="13" style="694" customWidth="1"/>
    <col min="4358" max="4358" width="1" style="694" customWidth="1"/>
    <col min="4359" max="4604" width="9.140625" style="694"/>
    <col min="4605" max="4605" width="8.7109375" style="694" customWidth="1"/>
    <col min="4606" max="4606" width="9.85546875" style="694" customWidth="1"/>
    <col min="4607" max="4607" width="1" style="694" customWidth="1"/>
    <col min="4608" max="4608" width="10.85546875" style="694" customWidth="1"/>
    <col min="4609" max="4609" width="54.5703125" style="694" customWidth="1"/>
    <col min="4610" max="4611" width="22.85546875" style="694" customWidth="1"/>
    <col min="4612" max="4612" width="9.85546875" style="694" customWidth="1"/>
    <col min="4613" max="4613" width="13" style="694" customWidth="1"/>
    <col min="4614" max="4614" width="1" style="694" customWidth="1"/>
    <col min="4615" max="4860" width="9.140625" style="694"/>
    <col min="4861" max="4861" width="8.7109375" style="694" customWidth="1"/>
    <col min="4862" max="4862" width="9.85546875" style="694" customWidth="1"/>
    <col min="4863" max="4863" width="1" style="694" customWidth="1"/>
    <col min="4864" max="4864" width="10.85546875" style="694" customWidth="1"/>
    <col min="4865" max="4865" width="54.5703125" style="694" customWidth="1"/>
    <col min="4866" max="4867" width="22.85546875" style="694" customWidth="1"/>
    <col min="4868" max="4868" width="9.85546875" style="694" customWidth="1"/>
    <col min="4869" max="4869" width="13" style="694" customWidth="1"/>
    <col min="4870" max="4870" width="1" style="694" customWidth="1"/>
    <col min="4871" max="5116" width="9.140625" style="694"/>
    <col min="5117" max="5117" width="8.7109375" style="694" customWidth="1"/>
    <col min="5118" max="5118" width="9.85546875" style="694" customWidth="1"/>
    <col min="5119" max="5119" width="1" style="694" customWidth="1"/>
    <col min="5120" max="5120" width="10.85546875" style="694" customWidth="1"/>
    <col min="5121" max="5121" width="54.5703125" style="694" customWidth="1"/>
    <col min="5122" max="5123" width="22.85546875" style="694" customWidth="1"/>
    <col min="5124" max="5124" width="9.85546875" style="694" customWidth="1"/>
    <col min="5125" max="5125" width="13" style="694" customWidth="1"/>
    <col min="5126" max="5126" width="1" style="694" customWidth="1"/>
    <col min="5127" max="5372" width="9.140625" style="694"/>
    <col min="5373" max="5373" width="8.7109375" style="694" customWidth="1"/>
    <col min="5374" max="5374" width="9.85546875" style="694" customWidth="1"/>
    <col min="5375" max="5375" width="1" style="694" customWidth="1"/>
    <col min="5376" max="5376" width="10.85546875" style="694" customWidth="1"/>
    <col min="5377" max="5377" width="54.5703125" style="694" customWidth="1"/>
    <col min="5378" max="5379" width="22.85546875" style="694" customWidth="1"/>
    <col min="5380" max="5380" width="9.85546875" style="694" customWidth="1"/>
    <col min="5381" max="5381" width="13" style="694" customWidth="1"/>
    <col min="5382" max="5382" width="1" style="694" customWidth="1"/>
    <col min="5383" max="5628" width="9.140625" style="694"/>
    <col min="5629" max="5629" width="8.7109375" style="694" customWidth="1"/>
    <col min="5630" max="5630" width="9.85546875" style="694" customWidth="1"/>
    <col min="5631" max="5631" width="1" style="694" customWidth="1"/>
    <col min="5632" max="5632" width="10.85546875" style="694" customWidth="1"/>
    <col min="5633" max="5633" width="54.5703125" style="694" customWidth="1"/>
    <col min="5634" max="5635" width="22.85546875" style="694" customWidth="1"/>
    <col min="5636" max="5636" width="9.85546875" style="694" customWidth="1"/>
    <col min="5637" max="5637" width="13" style="694" customWidth="1"/>
    <col min="5638" max="5638" width="1" style="694" customWidth="1"/>
    <col min="5639" max="5884" width="9.140625" style="694"/>
    <col min="5885" max="5885" width="8.7109375" style="694" customWidth="1"/>
    <col min="5886" max="5886" width="9.85546875" style="694" customWidth="1"/>
    <col min="5887" max="5887" width="1" style="694" customWidth="1"/>
    <col min="5888" max="5888" width="10.85546875" style="694" customWidth="1"/>
    <col min="5889" max="5889" width="54.5703125" style="694" customWidth="1"/>
    <col min="5890" max="5891" width="22.85546875" style="694" customWidth="1"/>
    <col min="5892" max="5892" width="9.85546875" style="694" customWidth="1"/>
    <col min="5893" max="5893" width="13" style="694" customWidth="1"/>
    <col min="5894" max="5894" width="1" style="694" customWidth="1"/>
    <col min="5895" max="6140" width="9.140625" style="694"/>
    <col min="6141" max="6141" width="8.7109375" style="694" customWidth="1"/>
    <col min="6142" max="6142" width="9.85546875" style="694" customWidth="1"/>
    <col min="6143" max="6143" width="1" style="694" customWidth="1"/>
    <col min="6144" max="6144" width="10.85546875" style="694" customWidth="1"/>
    <col min="6145" max="6145" width="54.5703125" style="694" customWidth="1"/>
    <col min="6146" max="6147" width="22.85546875" style="694" customWidth="1"/>
    <col min="6148" max="6148" width="9.85546875" style="694" customWidth="1"/>
    <col min="6149" max="6149" width="13" style="694" customWidth="1"/>
    <col min="6150" max="6150" width="1" style="694" customWidth="1"/>
    <col min="6151" max="6396" width="9.140625" style="694"/>
    <col min="6397" max="6397" width="8.7109375" style="694" customWidth="1"/>
    <col min="6398" max="6398" width="9.85546875" style="694" customWidth="1"/>
    <col min="6399" max="6399" width="1" style="694" customWidth="1"/>
    <col min="6400" max="6400" width="10.85546875" style="694" customWidth="1"/>
    <col min="6401" max="6401" width="54.5703125" style="694" customWidth="1"/>
    <col min="6402" max="6403" width="22.85546875" style="694" customWidth="1"/>
    <col min="6404" max="6404" width="9.85546875" style="694" customWidth="1"/>
    <col min="6405" max="6405" width="13" style="694" customWidth="1"/>
    <col min="6406" max="6406" width="1" style="694" customWidth="1"/>
    <col min="6407" max="6652" width="9.140625" style="694"/>
    <col min="6653" max="6653" width="8.7109375" style="694" customWidth="1"/>
    <col min="6654" max="6654" width="9.85546875" style="694" customWidth="1"/>
    <col min="6655" max="6655" width="1" style="694" customWidth="1"/>
    <col min="6656" max="6656" width="10.85546875" style="694" customWidth="1"/>
    <col min="6657" max="6657" width="54.5703125" style="694" customWidth="1"/>
    <col min="6658" max="6659" width="22.85546875" style="694" customWidth="1"/>
    <col min="6660" max="6660" width="9.85546875" style="694" customWidth="1"/>
    <col min="6661" max="6661" width="13" style="694" customWidth="1"/>
    <col min="6662" max="6662" width="1" style="694" customWidth="1"/>
    <col min="6663" max="6908" width="9.140625" style="694"/>
    <col min="6909" max="6909" width="8.7109375" style="694" customWidth="1"/>
    <col min="6910" max="6910" width="9.85546875" style="694" customWidth="1"/>
    <col min="6911" max="6911" width="1" style="694" customWidth="1"/>
    <col min="6912" max="6912" width="10.85546875" style="694" customWidth="1"/>
    <col min="6913" max="6913" width="54.5703125" style="694" customWidth="1"/>
    <col min="6914" max="6915" width="22.85546875" style="694" customWidth="1"/>
    <col min="6916" max="6916" width="9.85546875" style="694" customWidth="1"/>
    <col min="6917" max="6917" width="13" style="694" customWidth="1"/>
    <col min="6918" max="6918" width="1" style="694" customWidth="1"/>
    <col min="6919" max="7164" width="9.140625" style="694"/>
    <col min="7165" max="7165" width="8.7109375" style="694" customWidth="1"/>
    <col min="7166" max="7166" width="9.85546875" style="694" customWidth="1"/>
    <col min="7167" max="7167" width="1" style="694" customWidth="1"/>
    <col min="7168" max="7168" width="10.85546875" style="694" customWidth="1"/>
    <col min="7169" max="7169" width="54.5703125" style="694" customWidth="1"/>
    <col min="7170" max="7171" width="22.85546875" style="694" customWidth="1"/>
    <col min="7172" max="7172" width="9.85546875" style="694" customWidth="1"/>
    <col min="7173" max="7173" width="13" style="694" customWidth="1"/>
    <col min="7174" max="7174" width="1" style="694" customWidth="1"/>
    <col min="7175" max="7420" width="9.140625" style="694"/>
    <col min="7421" max="7421" width="8.7109375" style="694" customWidth="1"/>
    <col min="7422" max="7422" width="9.85546875" style="694" customWidth="1"/>
    <col min="7423" max="7423" width="1" style="694" customWidth="1"/>
    <col min="7424" max="7424" width="10.85546875" style="694" customWidth="1"/>
    <col min="7425" max="7425" width="54.5703125" style="694" customWidth="1"/>
    <col min="7426" max="7427" width="22.85546875" style="694" customWidth="1"/>
    <col min="7428" max="7428" width="9.85546875" style="694" customWidth="1"/>
    <col min="7429" max="7429" width="13" style="694" customWidth="1"/>
    <col min="7430" max="7430" width="1" style="694" customWidth="1"/>
    <col min="7431" max="7676" width="9.140625" style="694"/>
    <col min="7677" max="7677" width="8.7109375" style="694" customWidth="1"/>
    <col min="7678" max="7678" width="9.85546875" style="694" customWidth="1"/>
    <col min="7679" max="7679" width="1" style="694" customWidth="1"/>
    <col min="7680" max="7680" width="10.85546875" style="694" customWidth="1"/>
    <col min="7681" max="7681" width="54.5703125" style="694" customWidth="1"/>
    <col min="7682" max="7683" width="22.85546875" style="694" customWidth="1"/>
    <col min="7684" max="7684" width="9.85546875" style="694" customWidth="1"/>
    <col min="7685" max="7685" width="13" style="694" customWidth="1"/>
    <col min="7686" max="7686" width="1" style="694" customWidth="1"/>
    <col min="7687" max="7932" width="9.140625" style="694"/>
    <col min="7933" max="7933" width="8.7109375" style="694" customWidth="1"/>
    <col min="7934" max="7934" width="9.85546875" style="694" customWidth="1"/>
    <col min="7935" max="7935" width="1" style="694" customWidth="1"/>
    <col min="7936" max="7936" width="10.85546875" style="694" customWidth="1"/>
    <col min="7937" max="7937" width="54.5703125" style="694" customWidth="1"/>
    <col min="7938" max="7939" width="22.85546875" style="694" customWidth="1"/>
    <col min="7940" max="7940" width="9.85546875" style="694" customWidth="1"/>
    <col min="7941" max="7941" width="13" style="694" customWidth="1"/>
    <col min="7942" max="7942" width="1" style="694" customWidth="1"/>
    <col min="7943" max="8188" width="9.140625" style="694"/>
    <col min="8189" max="8189" width="8.7109375" style="694" customWidth="1"/>
    <col min="8190" max="8190" width="9.85546875" style="694" customWidth="1"/>
    <col min="8191" max="8191" width="1" style="694" customWidth="1"/>
    <col min="8192" max="8192" width="10.85546875" style="694" customWidth="1"/>
    <col min="8193" max="8193" width="54.5703125" style="694" customWidth="1"/>
    <col min="8194" max="8195" width="22.85546875" style="694" customWidth="1"/>
    <col min="8196" max="8196" width="9.85546875" style="694" customWidth="1"/>
    <col min="8197" max="8197" width="13" style="694" customWidth="1"/>
    <col min="8198" max="8198" width="1" style="694" customWidth="1"/>
    <col min="8199" max="8444" width="9.140625" style="694"/>
    <col min="8445" max="8445" width="8.7109375" style="694" customWidth="1"/>
    <col min="8446" max="8446" width="9.85546875" style="694" customWidth="1"/>
    <col min="8447" max="8447" width="1" style="694" customWidth="1"/>
    <col min="8448" max="8448" width="10.85546875" style="694" customWidth="1"/>
    <col min="8449" max="8449" width="54.5703125" style="694" customWidth="1"/>
    <col min="8450" max="8451" width="22.85546875" style="694" customWidth="1"/>
    <col min="8452" max="8452" width="9.85546875" style="694" customWidth="1"/>
    <col min="8453" max="8453" width="13" style="694" customWidth="1"/>
    <col min="8454" max="8454" width="1" style="694" customWidth="1"/>
    <col min="8455" max="8700" width="9.140625" style="694"/>
    <col min="8701" max="8701" width="8.7109375" style="694" customWidth="1"/>
    <col min="8702" max="8702" width="9.85546875" style="694" customWidth="1"/>
    <col min="8703" max="8703" width="1" style="694" customWidth="1"/>
    <col min="8704" max="8704" width="10.85546875" style="694" customWidth="1"/>
    <col min="8705" max="8705" width="54.5703125" style="694" customWidth="1"/>
    <col min="8706" max="8707" width="22.85546875" style="694" customWidth="1"/>
    <col min="8708" max="8708" width="9.85546875" style="694" customWidth="1"/>
    <col min="8709" max="8709" width="13" style="694" customWidth="1"/>
    <col min="8710" max="8710" width="1" style="694" customWidth="1"/>
    <col min="8711" max="8956" width="9.140625" style="694"/>
    <col min="8957" max="8957" width="8.7109375" style="694" customWidth="1"/>
    <col min="8958" max="8958" width="9.85546875" style="694" customWidth="1"/>
    <col min="8959" max="8959" width="1" style="694" customWidth="1"/>
    <col min="8960" max="8960" width="10.85546875" style="694" customWidth="1"/>
    <col min="8961" max="8961" width="54.5703125" style="694" customWidth="1"/>
    <col min="8962" max="8963" width="22.85546875" style="694" customWidth="1"/>
    <col min="8964" max="8964" width="9.85546875" style="694" customWidth="1"/>
    <col min="8965" max="8965" width="13" style="694" customWidth="1"/>
    <col min="8966" max="8966" width="1" style="694" customWidth="1"/>
    <col min="8967" max="9212" width="9.140625" style="694"/>
    <col min="9213" max="9213" width="8.7109375" style="694" customWidth="1"/>
    <col min="9214" max="9214" width="9.85546875" style="694" customWidth="1"/>
    <col min="9215" max="9215" width="1" style="694" customWidth="1"/>
    <col min="9216" max="9216" width="10.85546875" style="694" customWidth="1"/>
    <col min="9217" max="9217" width="54.5703125" style="694" customWidth="1"/>
    <col min="9218" max="9219" width="22.85546875" style="694" customWidth="1"/>
    <col min="9220" max="9220" width="9.85546875" style="694" customWidth="1"/>
    <col min="9221" max="9221" width="13" style="694" customWidth="1"/>
    <col min="9222" max="9222" width="1" style="694" customWidth="1"/>
    <col min="9223" max="9468" width="9.140625" style="694"/>
    <col min="9469" max="9469" width="8.7109375" style="694" customWidth="1"/>
    <col min="9470" max="9470" width="9.85546875" style="694" customWidth="1"/>
    <col min="9471" max="9471" width="1" style="694" customWidth="1"/>
    <col min="9472" max="9472" width="10.85546875" style="694" customWidth="1"/>
    <col min="9473" max="9473" width="54.5703125" style="694" customWidth="1"/>
    <col min="9474" max="9475" width="22.85546875" style="694" customWidth="1"/>
    <col min="9476" max="9476" width="9.85546875" style="694" customWidth="1"/>
    <col min="9477" max="9477" width="13" style="694" customWidth="1"/>
    <col min="9478" max="9478" width="1" style="694" customWidth="1"/>
    <col min="9479" max="9724" width="9.140625" style="694"/>
    <col min="9725" max="9725" width="8.7109375" style="694" customWidth="1"/>
    <col min="9726" max="9726" width="9.85546875" style="694" customWidth="1"/>
    <col min="9727" max="9727" width="1" style="694" customWidth="1"/>
    <col min="9728" max="9728" width="10.85546875" style="694" customWidth="1"/>
    <col min="9729" max="9729" width="54.5703125" style="694" customWidth="1"/>
    <col min="9730" max="9731" width="22.85546875" style="694" customWidth="1"/>
    <col min="9732" max="9732" width="9.85546875" style="694" customWidth="1"/>
    <col min="9733" max="9733" width="13" style="694" customWidth="1"/>
    <col min="9734" max="9734" width="1" style="694" customWidth="1"/>
    <col min="9735" max="9980" width="9.140625" style="694"/>
    <col min="9981" max="9981" width="8.7109375" style="694" customWidth="1"/>
    <col min="9982" max="9982" width="9.85546875" style="694" customWidth="1"/>
    <col min="9983" max="9983" width="1" style="694" customWidth="1"/>
    <col min="9984" max="9984" width="10.85546875" style="694" customWidth="1"/>
    <col min="9985" max="9985" width="54.5703125" style="694" customWidth="1"/>
    <col min="9986" max="9987" width="22.85546875" style="694" customWidth="1"/>
    <col min="9988" max="9988" width="9.85546875" style="694" customWidth="1"/>
    <col min="9989" max="9989" width="13" style="694" customWidth="1"/>
    <col min="9990" max="9990" width="1" style="694" customWidth="1"/>
    <col min="9991" max="10236" width="9.140625" style="694"/>
    <col min="10237" max="10237" width="8.7109375" style="694" customWidth="1"/>
    <col min="10238" max="10238" width="9.85546875" style="694" customWidth="1"/>
    <col min="10239" max="10239" width="1" style="694" customWidth="1"/>
    <col min="10240" max="10240" width="10.85546875" style="694" customWidth="1"/>
    <col min="10241" max="10241" width="54.5703125" style="694" customWidth="1"/>
    <col min="10242" max="10243" width="22.85546875" style="694" customWidth="1"/>
    <col min="10244" max="10244" width="9.85546875" style="694" customWidth="1"/>
    <col min="10245" max="10245" width="13" style="694" customWidth="1"/>
    <col min="10246" max="10246" width="1" style="694" customWidth="1"/>
    <col min="10247" max="10492" width="9.140625" style="694"/>
    <col min="10493" max="10493" width="8.7109375" style="694" customWidth="1"/>
    <col min="10494" max="10494" width="9.85546875" style="694" customWidth="1"/>
    <col min="10495" max="10495" width="1" style="694" customWidth="1"/>
    <col min="10496" max="10496" width="10.85546875" style="694" customWidth="1"/>
    <col min="10497" max="10497" width="54.5703125" style="694" customWidth="1"/>
    <col min="10498" max="10499" width="22.85546875" style="694" customWidth="1"/>
    <col min="10500" max="10500" width="9.85546875" style="694" customWidth="1"/>
    <col min="10501" max="10501" width="13" style="694" customWidth="1"/>
    <col min="10502" max="10502" width="1" style="694" customWidth="1"/>
    <col min="10503" max="10748" width="9.140625" style="694"/>
    <col min="10749" max="10749" width="8.7109375" style="694" customWidth="1"/>
    <col min="10750" max="10750" width="9.85546875" style="694" customWidth="1"/>
    <col min="10751" max="10751" width="1" style="694" customWidth="1"/>
    <col min="10752" max="10752" width="10.85546875" style="694" customWidth="1"/>
    <col min="10753" max="10753" width="54.5703125" style="694" customWidth="1"/>
    <col min="10754" max="10755" width="22.85546875" style="694" customWidth="1"/>
    <col min="10756" max="10756" width="9.85546875" style="694" customWidth="1"/>
    <col min="10757" max="10757" width="13" style="694" customWidth="1"/>
    <col min="10758" max="10758" width="1" style="694" customWidth="1"/>
    <col min="10759" max="11004" width="9.140625" style="694"/>
    <col min="11005" max="11005" width="8.7109375" style="694" customWidth="1"/>
    <col min="11006" max="11006" width="9.85546875" style="694" customWidth="1"/>
    <col min="11007" max="11007" width="1" style="694" customWidth="1"/>
    <col min="11008" max="11008" width="10.85546875" style="694" customWidth="1"/>
    <col min="11009" max="11009" width="54.5703125" style="694" customWidth="1"/>
    <col min="11010" max="11011" width="22.85546875" style="694" customWidth="1"/>
    <col min="11012" max="11012" width="9.85546875" style="694" customWidth="1"/>
    <col min="11013" max="11013" width="13" style="694" customWidth="1"/>
    <col min="11014" max="11014" width="1" style="694" customWidth="1"/>
    <col min="11015" max="11260" width="9.140625" style="694"/>
    <col min="11261" max="11261" width="8.7109375" style="694" customWidth="1"/>
    <col min="11262" max="11262" width="9.85546875" style="694" customWidth="1"/>
    <col min="11263" max="11263" width="1" style="694" customWidth="1"/>
    <col min="11264" max="11264" width="10.85546875" style="694" customWidth="1"/>
    <col min="11265" max="11265" width="54.5703125" style="694" customWidth="1"/>
    <col min="11266" max="11267" width="22.85546875" style="694" customWidth="1"/>
    <col min="11268" max="11268" width="9.85546875" style="694" customWidth="1"/>
    <col min="11269" max="11269" width="13" style="694" customWidth="1"/>
    <col min="11270" max="11270" width="1" style="694" customWidth="1"/>
    <col min="11271" max="11516" width="9.140625" style="694"/>
    <col min="11517" max="11517" width="8.7109375" style="694" customWidth="1"/>
    <col min="11518" max="11518" width="9.85546875" style="694" customWidth="1"/>
    <col min="11519" max="11519" width="1" style="694" customWidth="1"/>
    <col min="11520" max="11520" width="10.85546875" style="694" customWidth="1"/>
    <col min="11521" max="11521" width="54.5703125" style="694" customWidth="1"/>
    <col min="11522" max="11523" width="22.85546875" style="694" customWidth="1"/>
    <col min="11524" max="11524" width="9.85546875" style="694" customWidth="1"/>
    <col min="11525" max="11525" width="13" style="694" customWidth="1"/>
    <col min="11526" max="11526" width="1" style="694" customWidth="1"/>
    <col min="11527" max="11772" width="9.140625" style="694"/>
    <col min="11773" max="11773" width="8.7109375" style="694" customWidth="1"/>
    <col min="11774" max="11774" width="9.85546875" style="694" customWidth="1"/>
    <col min="11775" max="11775" width="1" style="694" customWidth="1"/>
    <col min="11776" max="11776" width="10.85546875" style="694" customWidth="1"/>
    <col min="11777" max="11777" width="54.5703125" style="694" customWidth="1"/>
    <col min="11778" max="11779" width="22.85546875" style="694" customWidth="1"/>
    <col min="11780" max="11780" width="9.85546875" style="694" customWidth="1"/>
    <col min="11781" max="11781" width="13" style="694" customWidth="1"/>
    <col min="11782" max="11782" width="1" style="694" customWidth="1"/>
    <col min="11783" max="12028" width="9.140625" style="694"/>
    <col min="12029" max="12029" width="8.7109375" style="694" customWidth="1"/>
    <col min="12030" max="12030" width="9.85546875" style="694" customWidth="1"/>
    <col min="12031" max="12031" width="1" style="694" customWidth="1"/>
    <col min="12032" max="12032" width="10.85546875" style="694" customWidth="1"/>
    <col min="12033" max="12033" width="54.5703125" style="694" customWidth="1"/>
    <col min="12034" max="12035" width="22.85546875" style="694" customWidth="1"/>
    <col min="12036" max="12036" width="9.85546875" style="694" customWidth="1"/>
    <col min="12037" max="12037" width="13" style="694" customWidth="1"/>
    <col min="12038" max="12038" width="1" style="694" customWidth="1"/>
    <col min="12039" max="12284" width="9.140625" style="694"/>
    <col min="12285" max="12285" width="8.7109375" style="694" customWidth="1"/>
    <col min="12286" max="12286" width="9.85546875" style="694" customWidth="1"/>
    <col min="12287" max="12287" width="1" style="694" customWidth="1"/>
    <col min="12288" max="12288" width="10.85546875" style="694" customWidth="1"/>
    <col min="12289" max="12289" width="54.5703125" style="694" customWidth="1"/>
    <col min="12290" max="12291" width="22.85546875" style="694" customWidth="1"/>
    <col min="12292" max="12292" width="9.85546875" style="694" customWidth="1"/>
    <col min="12293" max="12293" width="13" style="694" customWidth="1"/>
    <col min="12294" max="12294" width="1" style="694" customWidth="1"/>
    <col min="12295" max="12540" width="9.140625" style="694"/>
    <col min="12541" max="12541" width="8.7109375" style="694" customWidth="1"/>
    <col min="12542" max="12542" width="9.85546875" style="694" customWidth="1"/>
    <col min="12543" max="12543" width="1" style="694" customWidth="1"/>
    <col min="12544" max="12544" width="10.85546875" style="694" customWidth="1"/>
    <col min="12545" max="12545" width="54.5703125" style="694" customWidth="1"/>
    <col min="12546" max="12547" width="22.85546875" style="694" customWidth="1"/>
    <col min="12548" max="12548" width="9.85546875" style="694" customWidth="1"/>
    <col min="12549" max="12549" width="13" style="694" customWidth="1"/>
    <col min="12550" max="12550" width="1" style="694" customWidth="1"/>
    <col min="12551" max="12796" width="9.140625" style="694"/>
    <col min="12797" max="12797" width="8.7109375" style="694" customWidth="1"/>
    <col min="12798" max="12798" width="9.85546875" style="694" customWidth="1"/>
    <col min="12799" max="12799" width="1" style="694" customWidth="1"/>
    <col min="12800" max="12800" width="10.85546875" style="694" customWidth="1"/>
    <col min="12801" max="12801" width="54.5703125" style="694" customWidth="1"/>
    <col min="12802" max="12803" width="22.85546875" style="694" customWidth="1"/>
    <col min="12804" max="12804" width="9.85546875" style="694" customWidth="1"/>
    <col min="12805" max="12805" width="13" style="694" customWidth="1"/>
    <col min="12806" max="12806" width="1" style="694" customWidth="1"/>
    <col min="12807" max="13052" width="9.140625" style="694"/>
    <col min="13053" max="13053" width="8.7109375" style="694" customWidth="1"/>
    <col min="13054" max="13054" width="9.85546875" style="694" customWidth="1"/>
    <col min="13055" max="13055" width="1" style="694" customWidth="1"/>
    <col min="13056" max="13056" width="10.85546875" style="694" customWidth="1"/>
    <col min="13057" max="13057" width="54.5703125" style="694" customWidth="1"/>
    <col min="13058" max="13059" width="22.85546875" style="694" customWidth="1"/>
    <col min="13060" max="13060" width="9.85546875" style="694" customWidth="1"/>
    <col min="13061" max="13061" width="13" style="694" customWidth="1"/>
    <col min="13062" max="13062" width="1" style="694" customWidth="1"/>
    <col min="13063" max="13308" width="9.140625" style="694"/>
    <col min="13309" max="13309" width="8.7109375" style="694" customWidth="1"/>
    <col min="13310" max="13310" width="9.85546875" style="694" customWidth="1"/>
    <col min="13311" max="13311" width="1" style="694" customWidth="1"/>
    <col min="13312" max="13312" width="10.85546875" style="694" customWidth="1"/>
    <col min="13313" max="13313" width="54.5703125" style="694" customWidth="1"/>
    <col min="13314" max="13315" width="22.85546875" style="694" customWidth="1"/>
    <col min="13316" max="13316" width="9.85546875" style="694" customWidth="1"/>
    <col min="13317" max="13317" width="13" style="694" customWidth="1"/>
    <col min="13318" max="13318" width="1" style="694" customWidth="1"/>
    <col min="13319" max="13564" width="9.140625" style="694"/>
    <col min="13565" max="13565" width="8.7109375" style="694" customWidth="1"/>
    <col min="13566" max="13566" width="9.85546875" style="694" customWidth="1"/>
    <col min="13567" max="13567" width="1" style="694" customWidth="1"/>
    <col min="13568" max="13568" width="10.85546875" style="694" customWidth="1"/>
    <col min="13569" max="13569" width="54.5703125" style="694" customWidth="1"/>
    <col min="13570" max="13571" width="22.85546875" style="694" customWidth="1"/>
    <col min="13572" max="13572" width="9.85546875" style="694" customWidth="1"/>
    <col min="13573" max="13573" width="13" style="694" customWidth="1"/>
    <col min="13574" max="13574" width="1" style="694" customWidth="1"/>
    <col min="13575" max="13820" width="9.140625" style="694"/>
    <col min="13821" max="13821" width="8.7109375" style="694" customWidth="1"/>
    <col min="13822" max="13822" width="9.85546875" style="694" customWidth="1"/>
    <col min="13823" max="13823" width="1" style="694" customWidth="1"/>
    <col min="13824" max="13824" width="10.85546875" style="694" customWidth="1"/>
    <col min="13825" max="13825" width="54.5703125" style="694" customWidth="1"/>
    <col min="13826" max="13827" width="22.85546875" style="694" customWidth="1"/>
    <col min="13828" max="13828" width="9.85546875" style="694" customWidth="1"/>
    <col min="13829" max="13829" width="13" style="694" customWidth="1"/>
    <col min="13830" max="13830" width="1" style="694" customWidth="1"/>
    <col min="13831" max="14076" width="9.140625" style="694"/>
    <col min="14077" max="14077" width="8.7109375" style="694" customWidth="1"/>
    <col min="14078" max="14078" width="9.85546875" style="694" customWidth="1"/>
    <col min="14079" max="14079" width="1" style="694" customWidth="1"/>
    <col min="14080" max="14080" width="10.85546875" style="694" customWidth="1"/>
    <col min="14081" max="14081" width="54.5703125" style="694" customWidth="1"/>
    <col min="14082" max="14083" width="22.85546875" style="694" customWidth="1"/>
    <col min="14084" max="14084" width="9.85546875" style="694" customWidth="1"/>
    <col min="14085" max="14085" width="13" style="694" customWidth="1"/>
    <col min="14086" max="14086" width="1" style="694" customWidth="1"/>
    <col min="14087" max="14332" width="9.140625" style="694"/>
    <col min="14333" max="14333" width="8.7109375" style="694" customWidth="1"/>
    <col min="14334" max="14334" width="9.85546875" style="694" customWidth="1"/>
    <col min="14335" max="14335" width="1" style="694" customWidth="1"/>
    <col min="14336" max="14336" width="10.85546875" style="694" customWidth="1"/>
    <col min="14337" max="14337" width="54.5703125" style="694" customWidth="1"/>
    <col min="14338" max="14339" width="22.85546875" style="694" customWidth="1"/>
    <col min="14340" max="14340" width="9.85546875" style="694" customWidth="1"/>
    <col min="14341" max="14341" width="13" style="694" customWidth="1"/>
    <col min="14342" max="14342" width="1" style="694" customWidth="1"/>
    <col min="14343" max="14588" width="9.140625" style="694"/>
    <col min="14589" max="14589" width="8.7109375" style="694" customWidth="1"/>
    <col min="14590" max="14590" width="9.85546875" style="694" customWidth="1"/>
    <col min="14591" max="14591" width="1" style="694" customWidth="1"/>
    <col min="14592" max="14592" width="10.85546875" style="694" customWidth="1"/>
    <col min="14593" max="14593" width="54.5703125" style="694" customWidth="1"/>
    <col min="14594" max="14595" width="22.85546875" style="694" customWidth="1"/>
    <col min="14596" max="14596" width="9.85546875" style="694" customWidth="1"/>
    <col min="14597" max="14597" width="13" style="694" customWidth="1"/>
    <col min="14598" max="14598" width="1" style="694" customWidth="1"/>
    <col min="14599" max="14844" width="9.140625" style="694"/>
    <col min="14845" max="14845" width="8.7109375" style="694" customWidth="1"/>
    <col min="14846" max="14846" width="9.85546875" style="694" customWidth="1"/>
    <col min="14847" max="14847" width="1" style="694" customWidth="1"/>
    <col min="14848" max="14848" width="10.85546875" style="694" customWidth="1"/>
    <col min="14849" max="14849" width="54.5703125" style="694" customWidth="1"/>
    <col min="14850" max="14851" width="22.85546875" style="694" customWidth="1"/>
    <col min="14852" max="14852" width="9.85546875" style="694" customWidth="1"/>
    <col min="14853" max="14853" width="13" style="694" customWidth="1"/>
    <col min="14854" max="14854" width="1" style="694" customWidth="1"/>
    <col min="14855" max="15100" width="9.140625" style="694"/>
    <col min="15101" max="15101" width="8.7109375" style="694" customWidth="1"/>
    <col min="15102" max="15102" width="9.85546875" style="694" customWidth="1"/>
    <col min="15103" max="15103" width="1" style="694" customWidth="1"/>
    <col min="15104" max="15104" width="10.85546875" style="694" customWidth="1"/>
    <col min="15105" max="15105" width="54.5703125" style="694" customWidth="1"/>
    <col min="15106" max="15107" width="22.85546875" style="694" customWidth="1"/>
    <col min="15108" max="15108" width="9.85546875" style="694" customWidth="1"/>
    <col min="15109" max="15109" width="13" style="694" customWidth="1"/>
    <col min="15110" max="15110" width="1" style="694" customWidth="1"/>
    <col min="15111" max="15356" width="9.140625" style="694"/>
    <col min="15357" max="15357" width="8.7109375" style="694" customWidth="1"/>
    <col min="15358" max="15358" width="9.85546875" style="694" customWidth="1"/>
    <col min="15359" max="15359" width="1" style="694" customWidth="1"/>
    <col min="15360" max="15360" width="10.85546875" style="694" customWidth="1"/>
    <col min="15361" max="15361" width="54.5703125" style="694" customWidth="1"/>
    <col min="15362" max="15363" width="22.85546875" style="694" customWidth="1"/>
    <col min="15364" max="15364" width="9.85546875" style="694" customWidth="1"/>
    <col min="15365" max="15365" width="13" style="694" customWidth="1"/>
    <col min="15366" max="15366" width="1" style="694" customWidth="1"/>
    <col min="15367" max="15612" width="9.140625" style="694"/>
    <col min="15613" max="15613" width="8.7109375" style="694" customWidth="1"/>
    <col min="15614" max="15614" width="9.85546875" style="694" customWidth="1"/>
    <col min="15615" max="15615" width="1" style="694" customWidth="1"/>
    <col min="15616" max="15616" width="10.85546875" style="694" customWidth="1"/>
    <col min="15617" max="15617" width="54.5703125" style="694" customWidth="1"/>
    <col min="15618" max="15619" width="22.85546875" style="694" customWidth="1"/>
    <col min="15620" max="15620" width="9.85546875" style="694" customWidth="1"/>
    <col min="15621" max="15621" width="13" style="694" customWidth="1"/>
    <col min="15622" max="15622" width="1" style="694" customWidth="1"/>
    <col min="15623" max="15868" width="9.140625" style="694"/>
    <col min="15869" max="15869" width="8.7109375" style="694" customWidth="1"/>
    <col min="15870" max="15870" width="9.85546875" style="694" customWidth="1"/>
    <col min="15871" max="15871" width="1" style="694" customWidth="1"/>
    <col min="15872" max="15872" width="10.85546875" style="694" customWidth="1"/>
    <col min="15873" max="15873" width="54.5703125" style="694" customWidth="1"/>
    <col min="15874" max="15875" width="22.85546875" style="694" customWidth="1"/>
    <col min="15876" max="15876" width="9.85546875" style="694" customWidth="1"/>
    <col min="15877" max="15877" width="13" style="694" customWidth="1"/>
    <col min="15878" max="15878" width="1" style="694" customWidth="1"/>
    <col min="15879" max="16124" width="9.140625" style="694"/>
    <col min="16125" max="16125" width="8.7109375" style="694" customWidth="1"/>
    <col min="16126" max="16126" width="9.85546875" style="694" customWidth="1"/>
    <col min="16127" max="16127" width="1" style="694" customWidth="1"/>
    <col min="16128" max="16128" width="10.85546875" style="694" customWidth="1"/>
    <col min="16129" max="16129" width="54.5703125" style="694" customWidth="1"/>
    <col min="16130" max="16131" width="22.85546875" style="694" customWidth="1"/>
    <col min="16132" max="16132" width="9.85546875" style="694" customWidth="1"/>
    <col min="16133" max="16133" width="13" style="694" customWidth="1"/>
    <col min="16134" max="16134" width="1" style="694" customWidth="1"/>
    <col min="16135" max="16384" width="9.140625" style="694"/>
  </cols>
  <sheetData>
    <row r="1" spans="1:7" ht="25.5" customHeight="1" x14ac:dyDescent="0.2">
      <c r="A1" s="713" t="s">
        <v>1277</v>
      </c>
      <c r="B1" s="713"/>
      <c r="C1" s="713"/>
      <c r="D1" s="713"/>
      <c r="E1" s="713"/>
      <c r="F1" s="713"/>
      <c r="G1" s="713"/>
    </row>
    <row r="2" spans="1:7" ht="44.25" customHeight="1" x14ac:dyDescent="0.2">
      <c r="A2" s="714" t="s">
        <v>453</v>
      </c>
      <c r="B2" s="714"/>
      <c r="C2" s="714"/>
      <c r="D2" s="714"/>
      <c r="E2" s="714"/>
      <c r="F2" s="715"/>
      <c r="G2" s="715"/>
    </row>
    <row r="3" spans="1:7" ht="17.100000000000001" customHeight="1" x14ac:dyDescent="0.2">
      <c r="A3" s="706" t="s">
        <v>1</v>
      </c>
      <c r="B3" s="706" t="s">
        <v>2</v>
      </c>
      <c r="C3" s="706" t="s">
        <v>111</v>
      </c>
      <c r="D3" s="706" t="s">
        <v>39</v>
      </c>
      <c r="E3" s="706" t="s">
        <v>454</v>
      </c>
      <c r="F3" s="706" t="s">
        <v>444</v>
      </c>
      <c r="G3" s="706" t="s">
        <v>455</v>
      </c>
    </row>
    <row r="4" spans="1:7" x14ac:dyDescent="0.2">
      <c r="A4" s="695" t="s">
        <v>75</v>
      </c>
      <c r="B4" s="695"/>
      <c r="C4" s="695"/>
      <c r="D4" s="696" t="s">
        <v>76</v>
      </c>
      <c r="E4" s="697" t="s">
        <v>456</v>
      </c>
      <c r="F4" s="697" t="s">
        <v>457</v>
      </c>
      <c r="G4" s="697" t="s">
        <v>456</v>
      </c>
    </row>
    <row r="5" spans="1:7" ht="15" x14ac:dyDescent="0.2">
      <c r="A5" s="698"/>
      <c r="B5" s="707" t="s">
        <v>116</v>
      </c>
      <c r="C5" s="699"/>
      <c r="D5" s="700" t="s">
        <v>89</v>
      </c>
      <c r="E5" s="701" t="s">
        <v>456</v>
      </c>
      <c r="F5" s="701" t="s">
        <v>457</v>
      </c>
      <c r="G5" s="701" t="s">
        <v>456</v>
      </c>
    </row>
    <row r="6" spans="1:7" ht="67.5" x14ac:dyDescent="0.2">
      <c r="A6" s="702"/>
      <c r="B6" s="702"/>
      <c r="C6" s="703" t="s">
        <v>458</v>
      </c>
      <c r="D6" s="704" t="s">
        <v>459</v>
      </c>
      <c r="E6" s="705" t="s">
        <v>456</v>
      </c>
      <c r="F6" s="705" t="s">
        <v>457</v>
      </c>
      <c r="G6" s="705" t="s">
        <v>456</v>
      </c>
    </row>
    <row r="7" spans="1:7" x14ac:dyDescent="0.2">
      <c r="A7" s="695" t="s">
        <v>460</v>
      </c>
      <c r="B7" s="695"/>
      <c r="C7" s="695"/>
      <c r="D7" s="696" t="s">
        <v>461</v>
      </c>
      <c r="E7" s="697" t="s">
        <v>462</v>
      </c>
      <c r="F7" s="697" t="s">
        <v>457</v>
      </c>
      <c r="G7" s="697" t="s">
        <v>462</v>
      </c>
    </row>
    <row r="8" spans="1:7" ht="15" x14ac:dyDescent="0.2">
      <c r="A8" s="698"/>
      <c r="B8" s="707" t="s">
        <v>463</v>
      </c>
      <c r="C8" s="699"/>
      <c r="D8" s="700" t="s">
        <v>89</v>
      </c>
      <c r="E8" s="701" t="s">
        <v>462</v>
      </c>
      <c r="F8" s="701" t="s">
        <v>457</v>
      </c>
      <c r="G8" s="701" t="s">
        <v>462</v>
      </c>
    </row>
    <row r="9" spans="1:7" x14ac:dyDescent="0.2">
      <c r="A9" s="702"/>
      <c r="B9" s="702"/>
      <c r="C9" s="703" t="s">
        <v>464</v>
      </c>
      <c r="D9" s="704" t="s">
        <v>465</v>
      </c>
      <c r="E9" s="705" t="s">
        <v>462</v>
      </c>
      <c r="F9" s="705" t="s">
        <v>457</v>
      </c>
      <c r="G9" s="705" t="s">
        <v>462</v>
      </c>
    </row>
    <row r="10" spans="1:7" x14ac:dyDescent="0.2">
      <c r="A10" s="695" t="s">
        <v>121</v>
      </c>
      <c r="B10" s="695"/>
      <c r="C10" s="695"/>
      <c r="D10" s="696" t="s">
        <v>466</v>
      </c>
      <c r="E10" s="697" t="s">
        <v>467</v>
      </c>
      <c r="F10" s="697" t="s">
        <v>457</v>
      </c>
      <c r="G10" s="697" t="s">
        <v>467</v>
      </c>
    </row>
    <row r="11" spans="1:7" ht="15" x14ac:dyDescent="0.2">
      <c r="A11" s="698"/>
      <c r="B11" s="707" t="s">
        <v>125</v>
      </c>
      <c r="C11" s="699"/>
      <c r="D11" s="700" t="s">
        <v>295</v>
      </c>
      <c r="E11" s="701" t="s">
        <v>467</v>
      </c>
      <c r="F11" s="701" t="s">
        <v>457</v>
      </c>
      <c r="G11" s="701" t="s">
        <v>467</v>
      </c>
    </row>
    <row r="12" spans="1:7" ht="45" x14ac:dyDescent="0.2">
      <c r="A12" s="702"/>
      <c r="B12" s="702"/>
      <c r="C12" s="703" t="s">
        <v>468</v>
      </c>
      <c r="D12" s="704" t="s">
        <v>469</v>
      </c>
      <c r="E12" s="705" t="s">
        <v>467</v>
      </c>
      <c r="F12" s="705" t="s">
        <v>457</v>
      </c>
      <c r="G12" s="705" t="s">
        <v>467</v>
      </c>
    </row>
    <row r="13" spans="1:7" x14ac:dyDescent="0.2">
      <c r="A13" s="695" t="s">
        <v>201</v>
      </c>
      <c r="B13" s="695"/>
      <c r="C13" s="695"/>
      <c r="D13" s="696" t="s">
        <v>241</v>
      </c>
      <c r="E13" s="697" t="s">
        <v>470</v>
      </c>
      <c r="F13" s="697" t="s">
        <v>457</v>
      </c>
      <c r="G13" s="697" t="s">
        <v>470</v>
      </c>
    </row>
    <row r="14" spans="1:7" ht="15" x14ac:dyDescent="0.2">
      <c r="A14" s="698"/>
      <c r="B14" s="707" t="s">
        <v>202</v>
      </c>
      <c r="C14" s="699"/>
      <c r="D14" s="700" t="s">
        <v>471</v>
      </c>
      <c r="E14" s="701" t="s">
        <v>470</v>
      </c>
      <c r="F14" s="701" t="s">
        <v>457</v>
      </c>
      <c r="G14" s="701" t="s">
        <v>470</v>
      </c>
    </row>
    <row r="15" spans="1:7" ht="33.75" x14ac:dyDescent="0.2">
      <c r="A15" s="702"/>
      <c r="B15" s="702"/>
      <c r="C15" s="703" t="s">
        <v>472</v>
      </c>
      <c r="D15" s="704" t="s">
        <v>473</v>
      </c>
      <c r="E15" s="705" t="s">
        <v>474</v>
      </c>
      <c r="F15" s="705" t="s">
        <v>457</v>
      </c>
      <c r="G15" s="705" t="s">
        <v>474</v>
      </c>
    </row>
    <row r="16" spans="1:7" ht="67.5" x14ac:dyDescent="0.2">
      <c r="A16" s="702"/>
      <c r="B16" s="702"/>
      <c r="C16" s="703" t="s">
        <v>458</v>
      </c>
      <c r="D16" s="704" t="s">
        <v>459</v>
      </c>
      <c r="E16" s="705" t="s">
        <v>475</v>
      </c>
      <c r="F16" s="705" t="s">
        <v>457</v>
      </c>
      <c r="G16" s="705" t="s">
        <v>475</v>
      </c>
    </row>
    <row r="17" spans="1:7" ht="33.75" x14ac:dyDescent="0.2">
      <c r="A17" s="702"/>
      <c r="B17" s="702"/>
      <c r="C17" s="703" t="s">
        <v>476</v>
      </c>
      <c r="D17" s="704" t="s">
        <v>477</v>
      </c>
      <c r="E17" s="705" t="s">
        <v>478</v>
      </c>
      <c r="F17" s="705" t="s">
        <v>457</v>
      </c>
      <c r="G17" s="705" t="s">
        <v>478</v>
      </c>
    </row>
    <row r="18" spans="1:7" ht="33.75" x14ac:dyDescent="0.2">
      <c r="A18" s="702"/>
      <c r="B18" s="702"/>
      <c r="C18" s="703" t="s">
        <v>479</v>
      </c>
      <c r="D18" s="704" t="s">
        <v>480</v>
      </c>
      <c r="E18" s="705" t="s">
        <v>481</v>
      </c>
      <c r="F18" s="705" t="s">
        <v>457</v>
      </c>
      <c r="G18" s="705" t="s">
        <v>481</v>
      </c>
    </row>
    <row r="19" spans="1:7" ht="22.5" x14ac:dyDescent="0.2">
      <c r="A19" s="702"/>
      <c r="B19" s="702"/>
      <c r="C19" s="703" t="s">
        <v>482</v>
      </c>
      <c r="D19" s="704" t="s">
        <v>483</v>
      </c>
      <c r="E19" s="705" t="s">
        <v>484</v>
      </c>
      <c r="F19" s="705" t="s">
        <v>457</v>
      </c>
      <c r="G19" s="705" t="s">
        <v>484</v>
      </c>
    </row>
    <row r="20" spans="1:7" x14ac:dyDescent="0.2">
      <c r="A20" s="702"/>
      <c r="B20" s="702"/>
      <c r="C20" s="703" t="s">
        <v>485</v>
      </c>
      <c r="D20" s="704" t="s">
        <v>486</v>
      </c>
      <c r="E20" s="705" t="s">
        <v>487</v>
      </c>
      <c r="F20" s="705" t="s">
        <v>457</v>
      </c>
      <c r="G20" s="705" t="s">
        <v>487</v>
      </c>
    </row>
    <row r="21" spans="1:7" x14ac:dyDescent="0.2">
      <c r="A21" s="702"/>
      <c r="B21" s="702"/>
      <c r="C21" s="703" t="s">
        <v>488</v>
      </c>
      <c r="D21" s="704" t="s">
        <v>489</v>
      </c>
      <c r="E21" s="705" t="s">
        <v>490</v>
      </c>
      <c r="F21" s="705" t="s">
        <v>457</v>
      </c>
      <c r="G21" s="705" t="s">
        <v>490</v>
      </c>
    </row>
    <row r="22" spans="1:7" x14ac:dyDescent="0.2">
      <c r="A22" s="695" t="s">
        <v>132</v>
      </c>
      <c r="B22" s="695"/>
      <c r="C22" s="695"/>
      <c r="D22" s="696" t="s">
        <v>9</v>
      </c>
      <c r="E22" s="697" t="s">
        <v>491</v>
      </c>
      <c r="F22" s="697" t="s">
        <v>457</v>
      </c>
      <c r="G22" s="697" t="s">
        <v>491</v>
      </c>
    </row>
    <row r="23" spans="1:7" ht="15" x14ac:dyDescent="0.2">
      <c r="A23" s="698"/>
      <c r="B23" s="707" t="s">
        <v>492</v>
      </c>
      <c r="C23" s="699"/>
      <c r="D23" s="700" t="s">
        <v>10</v>
      </c>
      <c r="E23" s="701" t="s">
        <v>493</v>
      </c>
      <c r="F23" s="701" t="s">
        <v>457</v>
      </c>
      <c r="G23" s="701" t="s">
        <v>493</v>
      </c>
    </row>
    <row r="24" spans="1:7" ht="56.25" x14ac:dyDescent="0.2">
      <c r="A24" s="702"/>
      <c r="B24" s="702"/>
      <c r="C24" s="703" t="s">
        <v>494</v>
      </c>
      <c r="D24" s="704" t="s">
        <v>11</v>
      </c>
      <c r="E24" s="705" t="s">
        <v>493</v>
      </c>
      <c r="F24" s="705" t="s">
        <v>457</v>
      </c>
      <c r="G24" s="705" t="s">
        <v>493</v>
      </c>
    </row>
    <row r="25" spans="1:7" ht="22.5" x14ac:dyDescent="0.2">
      <c r="A25" s="698"/>
      <c r="B25" s="707" t="s">
        <v>133</v>
      </c>
      <c r="C25" s="699"/>
      <c r="D25" s="700" t="s">
        <v>495</v>
      </c>
      <c r="E25" s="701" t="s">
        <v>496</v>
      </c>
      <c r="F25" s="701" t="s">
        <v>457</v>
      </c>
      <c r="G25" s="701" t="s">
        <v>496</v>
      </c>
    </row>
    <row r="26" spans="1:7" ht="22.5" x14ac:dyDescent="0.2">
      <c r="A26" s="702"/>
      <c r="B26" s="702"/>
      <c r="C26" s="703" t="s">
        <v>497</v>
      </c>
      <c r="D26" s="704" t="s">
        <v>498</v>
      </c>
      <c r="E26" s="705" t="s">
        <v>499</v>
      </c>
      <c r="F26" s="705" t="s">
        <v>457</v>
      </c>
      <c r="G26" s="705" t="s">
        <v>499</v>
      </c>
    </row>
    <row r="27" spans="1:7" x14ac:dyDescent="0.2">
      <c r="A27" s="702"/>
      <c r="B27" s="702"/>
      <c r="C27" s="703" t="s">
        <v>464</v>
      </c>
      <c r="D27" s="704" t="s">
        <v>465</v>
      </c>
      <c r="E27" s="705" t="s">
        <v>500</v>
      </c>
      <c r="F27" s="705" t="s">
        <v>457</v>
      </c>
      <c r="G27" s="705" t="s">
        <v>500</v>
      </c>
    </row>
    <row r="28" spans="1:7" x14ac:dyDescent="0.2">
      <c r="A28" s="702"/>
      <c r="B28" s="702"/>
      <c r="C28" s="703" t="s">
        <v>488</v>
      </c>
      <c r="D28" s="704" t="s">
        <v>489</v>
      </c>
      <c r="E28" s="705" t="s">
        <v>501</v>
      </c>
      <c r="F28" s="705" t="s">
        <v>457</v>
      </c>
      <c r="G28" s="705" t="s">
        <v>501</v>
      </c>
    </row>
    <row r="29" spans="1:7" ht="33.75" x14ac:dyDescent="0.2">
      <c r="A29" s="695" t="s">
        <v>502</v>
      </c>
      <c r="B29" s="695"/>
      <c r="C29" s="695"/>
      <c r="D29" s="696" t="s">
        <v>503</v>
      </c>
      <c r="E29" s="697" t="s">
        <v>504</v>
      </c>
      <c r="F29" s="697" t="s">
        <v>505</v>
      </c>
      <c r="G29" s="697" t="s">
        <v>506</v>
      </c>
    </row>
    <row r="30" spans="1:7" ht="22.5" x14ac:dyDescent="0.2">
      <c r="A30" s="698"/>
      <c r="B30" s="707" t="s">
        <v>507</v>
      </c>
      <c r="C30" s="699"/>
      <c r="D30" s="700" t="s">
        <v>508</v>
      </c>
      <c r="E30" s="701" t="s">
        <v>509</v>
      </c>
      <c r="F30" s="701" t="s">
        <v>457</v>
      </c>
      <c r="G30" s="701" t="s">
        <v>509</v>
      </c>
    </row>
    <row r="31" spans="1:7" ht="56.25" x14ac:dyDescent="0.2">
      <c r="A31" s="702"/>
      <c r="B31" s="702"/>
      <c r="C31" s="703" t="s">
        <v>494</v>
      </c>
      <c r="D31" s="704" t="s">
        <v>11</v>
      </c>
      <c r="E31" s="705" t="s">
        <v>509</v>
      </c>
      <c r="F31" s="705" t="s">
        <v>457</v>
      </c>
      <c r="G31" s="705" t="s">
        <v>509</v>
      </c>
    </row>
    <row r="32" spans="1:7" ht="15" x14ac:dyDescent="0.2">
      <c r="A32" s="698"/>
      <c r="B32" s="707" t="s">
        <v>510</v>
      </c>
      <c r="C32" s="699"/>
      <c r="D32" s="700" t="s">
        <v>511</v>
      </c>
      <c r="E32" s="701" t="s">
        <v>457</v>
      </c>
      <c r="F32" s="701" t="s">
        <v>505</v>
      </c>
      <c r="G32" s="701" t="s">
        <v>505</v>
      </c>
    </row>
    <row r="33" spans="1:7" ht="56.25" x14ac:dyDescent="0.2">
      <c r="A33" s="702"/>
      <c r="B33" s="702"/>
      <c r="C33" s="703" t="s">
        <v>494</v>
      </c>
      <c r="D33" s="704" t="s">
        <v>11</v>
      </c>
      <c r="E33" s="705" t="s">
        <v>457</v>
      </c>
      <c r="F33" s="705" t="s">
        <v>505</v>
      </c>
      <c r="G33" s="705" t="s">
        <v>505</v>
      </c>
    </row>
    <row r="34" spans="1:7" ht="45" x14ac:dyDescent="0.2">
      <c r="A34" s="698"/>
      <c r="B34" s="707" t="s">
        <v>512</v>
      </c>
      <c r="C34" s="699"/>
      <c r="D34" s="700" t="s">
        <v>513</v>
      </c>
      <c r="E34" s="701" t="s">
        <v>514</v>
      </c>
      <c r="F34" s="701" t="s">
        <v>457</v>
      </c>
      <c r="G34" s="701" t="s">
        <v>514</v>
      </c>
    </row>
    <row r="35" spans="1:7" ht="56.25" x14ac:dyDescent="0.2">
      <c r="A35" s="702"/>
      <c r="B35" s="702"/>
      <c r="C35" s="703" t="s">
        <v>494</v>
      </c>
      <c r="D35" s="704" t="s">
        <v>11</v>
      </c>
      <c r="E35" s="705" t="s">
        <v>514</v>
      </c>
      <c r="F35" s="705" t="s">
        <v>457</v>
      </c>
      <c r="G35" s="705" t="s">
        <v>514</v>
      </c>
    </row>
    <row r="36" spans="1:7" ht="22.5" x14ac:dyDescent="0.2">
      <c r="A36" s="695" t="s">
        <v>137</v>
      </c>
      <c r="B36" s="695"/>
      <c r="C36" s="695"/>
      <c r="D36" s="696" t="s">
        <v>80</v>
      </c>
      <c r="E36" s="697" t="s">
        <v>484</v>
      </c>
      <c r="F36" s="697" t="s">
        <v>457</v>
      </c>
      <c r="G36" s="697" t="s">
        <v>484</v>
      </c>
    </row>
    <row r="37" spans="1:7" ht="15" x14ac:dyDescent="0.2">
      <c r="A37" s="698"/>
      <c r="B37" s="707" t="s">
        <v>138</v>
      </c>
      <c r="C37" s="699"/>
      <c r="D37" s="700" t="s">
        <v>81</v>
      </c>
      <c r="E37" s="701" t="s">
        <v>484</v>
      </c>
      <c r="F37" s="701" t="s">
        <v>457</v>
      </c>
      <c r="G37" s="701" t="s">
        <v>484</v>
      </c>
    </row>
    <row r="38" spans="1:7" x14ac:dyDescent="0.2">
      <c r="A38" s="702"/>
      <c r="B38" s="702"/>
      <c r="C38" s="703" t="s">
        <v>515</v>
      </c>
      <c r="D38" s="704" t="s">
        <v>516</v>
      </c>
      <c r="E38" s="705" t="s">
        <v>484</v>
      </c>
      <c r="F38" s="705" t="s">
        <v>457</v>
      </c>
      <c r="G38" s="705" t="s">
        <v>484</v>
      </c>
    </row>
    <row r="39" spans="1:7" ht="45" x14ac:dyDescent="0.2">
      <c r="A39" s="695" t="s">
        <v>517</v>
      </c>
      <c r="B39" s="695"/>
      <c r="C39" s="695"/>
      <c r="D39" s="696" t="s">
        <v>518</v>
      </c>
      <c r="E39" s="697" t="s">
        <v>519</v>
      </c>
      <c r="F39" s="697" t="s">
        <v>457</v>
      </c>
      <c r="G39" s="697" t="s">
        <v>519</v>
      </c>
    </row>
    <row r="40" spans="1:7" ht="22.5" x14ac:dyDescent="0.2">
      <c r="A40" s="698"/>
      <c r="B40" s="707" t="s">
        <v>520</v>
      </c>
      <c r="C40" s="699"/>
      <c r="D40" s="700" t="s">
        <v>521</v>
      </c>
      <c r="E40" s="701" t="s">
        <v>522</v>
      </c>
      <c r="F40" s="701" t="s">
        <v>457</v>
      </c>
      <c r="G40" s="701" t="s">
        <v>522</v>
      </c>
    </row>
    <row r="41" spans="1:7" ht="33.75" x14ac:dyDescent="0.2">
      <c r="A41" s="702"/>
      <c r="B41" s="702"/>
      <c r="C41" s="703" t="s">
        <v>523</v>
      </c>
      <c r="D41" s="704" t="s">
        <v>524</v>
      </c>
      <c r="E41" s="705" t="s">
        <v>522</v>
      </c>
      <c r="F41" s="705" t="s">
        <v>457</v>
      </c>
      <c r="G41" s="705" t="s">
        <v>522</v>
      </c>
    </row>
    <row r="42" spans="1:7" ht="56.25" x14ac:dyDescent="0.2">
      <c r="A42" s="698"/>
      <c r="B42" s="707" t="s">
        <v>525</v>
      </c>
      <c r="C42" s="699"/>
      <c r="D42" s="700" t="s">
        <v>526</v>
      </c>
      <c r="E42" s="701" t="s">
        <v>527</v>
      </c>
      <c r="F42" s="701" t="s">
        <v>457</v>
      </c>
      <c r="G42" s="701" t="s">
        <v>527</v>
      </c>
    </row>
    <row r="43" spans="1:7" x14ac:dyDescent="0.2">
      <c r="A43" s="702"/>
      <c r="B43" s="702"/>
      <c r="C43" s="703" t="s">
        <v>528</v>
      </c>
      <c r="D43" s="704" t="s">
        <v>529</v>
      </c>
      <c r="E43" s="705" t="s">
        <v>530</v>
      </c>
      <c r="F43" s="705" t="s">
        <v>457</v>
      </c>
      <c r="G43" s="705" t="s">
        <v>530</v>
      </c>
    </row>
    <row r="44" spans="1:7" x14ac:dyDescent="0.2">
      <c r="A44" s="702"/>
      <c r="B44" s="702"/>
      <c r="C44" s="703" t="s">
        <v>531</v>
      </c>
      <c r="D44" s="704" t="s">
        <v>532</v>
      </c>
      <c r="E44" s="705" t="s">
        <v>533</v>
      </c>
      <c r="F44" s="705" t="s">
        <v>457</v>
      </c>
      <c r="G44" s="705" t="s">
        <v>533</v>
      </c>
    </row>
    <row r="45" spans="1:7" x14ac:dyDescent="0.2">
      <c r="A45" s="702"/>
      <c r="B45" s="702"/>
      <c r="C45" s="703" t="s">
        <v>534</v>
      </c>
      <c r="D45" s="704" t="s">
        <v>535</v>
      </c>
      <c r="E45" s="705" t="s">
        <v>536</v>
      </c>
      <c r="F45" s="705" t="s">
        <v>457</v>
      </c>
      <c r="G45" s="705" t="s">
        <v>536</v>
      </c>
    </row>
    <row r="46" spans="1:7" x14ac:dyDescent="0.2">
      <c r="A46" s="702"/>
      <c r="B46" s="702"/>
      <c r="C46" s="703" t="s">
        <v>537</v>
      </c>
      <c r="D46" s="704" t="s">
        <v>538</v>
      </c>
      <c r="E46" s="705" t="s">
        <v>539</v>
      </c>
      <c r="F46" s="705" t="s">
        <v>457</v>
      </c>
      <c r="G46" s="705" t="s">
        <v>539</v>
      </c>
    </row>
    <row r="47" spans="1:7" x14ac:dyDescent="0.2">
      <c r="A47" s="702"/>
      <c r="B47" s="702"/>
      <c r="C47" s="703" t="s">
        <v>540</v>
      </c>
      <c r="D47" s="704" t="s">
        <v>541</v>
      </c>
      <c r="E47" s="705" t="s">
        <v>542</v>
      </c>
      <c r="F47" s="705" t="s">
        <v>457</v>
      </c>
      <c r="G47" s="705" t="s">
        <v>542</v>
      </c>
    </row>
    <row r="48" spans="1:7" x14ac:dyDescent="0.2">
      <c r="A48" s="702"/>
      <c r="B48" s="702"/>
      <c r="C48" s="703" t="s">
        <v>464</v>
      </c>
      <c r="D48" s="704" t="s">
        <v>465</v>
      </c>
      <c r="E48" s="705" t="s">
        <v>543</v>
      </c>
      <c r="F48" s="705" t="s">
        <v>457</v>
      </c>
      <c r="G48" s="705" t="s">
        <v>543</v>
      </c>
    </row>
    <row r="49" spans="1:7" ht="22.5" x14ac:dyDescent="0.2">
      <c r="A49" s="702"/>
      <c r="B49" s="702"/>
      <c r="C49" s="703" t="s">
        <v>482</v>
      </c>
      <c r="D49" s="704" t="s">
        <v>483</v>
      </c>
      <c r="E49" s="705" t="s">
        <v>478</v>
      </c>
      <c r="F49" s="705" t="s">
        <v>457</v>
      </c>
      <c r="G49" s="705" t="s">
        <v>478</v>
      </c>
    </row>
    <row r="50" spans="1:7" ht="22.5" x14ac:dyDescent="0.2">
      <c r="A50" s="702"/>
      <c r="B50" s="702"/>
      <c r="C50" s="703" t="s">
        <v>544</v>
      </c>
      <c r="D50" s="704" t="s">
        <v>545</v>
      </c>
      <c r="E50" s="705" t="s">
        <v>546</v>
      </c>
      <c r="F50" s="705" t="s">
        <v>457</v>
      </c>
      <c r="G50" s="705" t="s">
        <v>546</v>
      </c>
    </row>
    <row r="51" spans="1:7" ht="56.25" x14ac:dyDescent="0.2">
      <c r="A51" s="698"/>
      <c r="B51" s="707" t="s">
        <v>547</v>
      </c>
      <c r="C51" s="699"/>
      <c r="D51" s="700" t="s">
        <v>548</v>
      </c>
      <c r="E51" s="701" t="s">
        <v>549</v>
      </c>
      <c r="F51" s="701" t="s">
        <v>457</v>
      </c>
      <c r="G51" s="701" t="s">
        <v>549</v>
      </c>
    </row>
    <row r="52" spans="1:7" x14ac:dyDescent="0.2">
      <c r="A52" s="702"/>
      <c r="B52" s="702"/>
      <c r="C52" s="703" t="s">
        <v>528</v>
      </c>
      <c r="D52" s="704" t="s">
        <v>529</v>
      </c>
      <c r="E52" s="705" t="s">
        <v>550</v>
      </c>
      <c r="F52" s="705" t="s">
        <v>457</v>
      </c>
      <c r="G52" s="705" t="s">
        <v>550</v>
      </c>
    </row>
    <row r="53" spans="1:7" x14ac:dyDescent="0.2">
      <c r="A53" s="702"/>
      <c r="B53" s="702"/>
      <c r="C53" s="703" t="s">
        <v>531</v>
      </c>
      <c r="D53" s="704" t="s">
        <v>532</v>
      </c>
      <c r="E53" s="705" t="s">
        <v>551</v>
      </c>
      <c r="F53" s="705" t="s">
        <v>457</v>
      </c>
      <c r="G53" s="705" t="s">
        <v>551</v>
      </c>
    </row>
    <row r="54" spans="1:7" x14ac:dyDescent="0.2">
      <c r="A54" s="702"/>
      <c r="B54" s="702"/>
      <c r="C54" s="703" t="s">
        <v>534</v>
      </c>
      <c r="D54" s="704" t="s">
        <v>535</v>
      </c>
      <c r="E54" s="705" t="s">
        <v>552</v>
      </c>
      <c r="F54" s="705" t="s">
        <v>457</v>
      </c>
      <c r="G54" s="705" t="s">
        <v>552</v>
      </c>
    </row>
    <row r="55" spans="1:7" x14ac:dyDescent="0.2">
      <c r="A55" s="702"/>
      <c r="B55" s="702"/>
      <c r="C55" s="703" t="s">
        <v>537</v>
      </c>
      <c r="D55" s="704" t="s">
        <v>538</v>
      </c>
      <c r="E55" s="705" t="s">
        <v>553</v>
      </c>
      <c r="F55" s="705" t="s">
        <v>457</v>
      </c>
      <c r="G55" s="705" t="s">
        <v>553</v>
      </c>
    </row>
    <row r="56" spans="1:7" x14ac:dyDescent="0.2">
      <c r="A56" s="702"/>
      <c r="B56" s="702"/>
      <c r="C56" s="703" t="s">
        <v>554</v>
      </c>
      <c r="D56" s="704" t="s">
        <v>555</v>
      </c>
      <c r="E56" s="705" t="s">
        <v>556</v>
      </c>
      <c r="F56" s="705" t="s">
        <v>457</v>
      </c>
      <c r="G56" s="705" t="s">
        <v>556</v>
      </c>
    </row>
    <row r="57" spans="1:7" x14ac:dyDescent="0.2">
      <c r="A57" s="702"/>
      <c r="B57" s="702"/>
      <c r="C57" s="703" t="s">
        <v>557</v>
      </c>
      <c r="D57" s="704" t="s">
        <v>558</v>
      </c>
      <c r="E57" s="705" t="s">
        <v>559</v>
      </c>
      <c r="F57" s="705" t="s">
        <v>457</v>
      </c>
      <c r="G57" s="705" t="s">
        <v>559</v>
      </c>
    </row>
    <row r="58" spans="1:7" x14ac:dyDescent="0.2">
      <c r="A58" s="702"/>
      <c r="B58" s="702"/>
      <c r="C58" s="703" t="s">
        <v>540</v>
      </c>
      <c r="D58" s="704" t="s">
        <v>541</v>
      </c>
      <c r="E58" s="705" t="s">
        <v>560</v>
      </c>
      <c r="F58" s="705" t="s">
        <v>457</v>
      </c>
      <c r="G58" s="705" t="s">
        <v>560</v>
      </c>
    </row>
    <row r="59" spans="1:7" x14ac:dyDescent="0.2">
      <c r="A59" s="702"/>
      <c r="B59" s="702"/>
      <c r="C59" s="703" t="s">
        <v>464</v>
      </c>
      <c r="D59" s="704" t="s">
        <v>465</v>
      </c>
      <c r="E59" s="705" t="s">
        <v>561</v>
      </c>
      <c r="F59" s="705" t="s">
        <v>457</v>
      </c>
      <c r="G59" s="705" t="s">
        <v>561</v>
      </c>
    </row>
    <row r="60" spans="1:7" ht="22.5" x14ac:dyDescent="0.2">
      <c r="A60" s="702"/>
      <c r="B60" s="702"/>
      <c r="C60" s="703" t="s">
        <v>482</v>
      </c>
      <c r="D60" s="704" t="s">
        <v>483</v>
      </c>
      <c r="E60" s="705" t="s">
        <v>562</v>
      </c>
      <c r="F60" s="705" t="s">
        <v>457</v>
      </c>
      <c r="G60" s="705" t="s">
        <v>562</v>
      </c>
    </row>
    <row r="61" spans="1:7" ht="33.75" x14ac:dyDescent="0.2">
      <c r="A61" s="698"/>
      <c r="B61" s="707" t="s">
        <v>563</v>
      </c>
      <c r="C61" s="699"/>
      <c r="D61" s="700" t="s">
        <v>275</v>
      </c>
      <c r="E61" s="701" t="s">
        <v>564</v>
      </c>
      <c r="F61" s="701" t="s">
        <v>457</v>
      </c>
      <c r="G61" s="701" t="s">
        <v>564</v>
      </c>
    </row>
    <row r="62" spans="1:7" x14ac:dyDescent="0.2">
      <c r="A62" s="702"/>
      <c r="B62" s="702"/>
      <c r="C62" s="703" t="s">
        <v>565</v>
      </c>
      <c r="D62" s="704" t="s">
        <v>566</v>
      </c>
      <c r="E62" s="705" t="s">
        <v>567</v>
      </c>
      <c r="F62" s="705" t="s">
        <v>457</v>
      </c>
      <c r="G62" s="705" t="s">
        <v>567</v>
      </c>
    </row>
    <row r="63" spans="1:7" ht="22.5" x14ac:dyDescent="0.2">
      <c r="A63" s="702"/>
      <c r="B63" s="702"/>
      <c r="C63" s="703" t="s">
        <v>568</v>
      </c>
      <c r="D63" s="704" t="s">
        <v>569</v>
      </c>
      <c r="E63" s="705" t="s">
        <v>570</v>
      </c>
      <c r="F63" s="705" t="s">
        <v>457</v>
      </c>
      <c r="G63" s="705" t="s">
        <v>570</v>
      </c>
    </row>
    <row r="64" spans="1:7" ht="45" x14ac:dyDescent="0.2">
      <c r="A64" s="702"/>
      <c r="B64" s="702"/>
      <c r="C64" s="703" t="s">
        <v>468</v>
      </c>
      <c r="D64" s="704" t="s">
        <v>469</v>
      </c>
      <c r="E64" s="705" t="s">
        <v>571</v>
      </c>
      <c r="F64" s="705" t="s">
        <v>457</v>
      </c>
      <c r="G64" s="705" t="s">
        <v>571</v>
      </c>
    </row>
    <row r="65" spans="1:7" ht="22.5" x14ac:dyDescent="0.2">
      <c r="A65" s="698"/>
      <c r="B65" s="707" t="s">
        <v>572</v>
      </c>
      <c r="C65" s="699"/>
      <c r="D65" s="700" t="s">
        <v>573</v>
      </c>
      <c r="E65" s="701" t="s">
        <v>574</v>
      </c>
      <c r="F65" s="701" t="s">
        <v>457</v>
      </c>
      <c r="G65" s="701" t="s">
        <v>574</v>
      </c>
    </row>
    <row r="66" spans="1:7" x14ac:dyDescent="0.2">
      <c r="A66" s="702"/>
      <c r="B66" s="702"/>
      <c r="C66" s="703" t="s">
        <v>575</v>
      </c>
      <c r="D66" s="704" t="s">
        <v>576</v>
      </c>
      <c r="E66" s="705" t="s">
        <v>577</v>
      </c>
      <c r="F66" s="705" t="s">
        <v>457</v>
      </c>
      <c r="G66" s="705" t="s">
        <v>577</v>
      </c>
    </row>
    <row r="67" spans="1:7" x14ac:dyDescent="0.2">
      <c r="A67" s="702"/>
      <c r="B67" s="702"/>
      <c r="C67" s="703" t="s">
        <v>578</v>
      </c>
      <c r="D67" s="704" t="s">
        <v>579</v>
      </c>
      <c r="E67" s="705" t="s">
        <v>580</v>
      </c>
      <c r="F67" s="705" t="s">
        <v>457</v>
      </c>
      <c r="G67" s="705" t="s">
        <v>580</v>
      </c>
    </row>
    <row r="68" spans="1:7" x14ac:dyDescent="0.2">
      <c r="A68" s="695" t="s">
        <v>581</v>
      </c>
      <c r="B68" s="695"/>
      <c r="C68" s="695"/>
      <c r="D68" s="696" t="s">
        <v>582</v>
      </c>
      <c r="E68" s="697" t="s">
        <v>583</v>
      </c>
      <c r="F68" s="697" t="s">
        <v>584</v>
      </c>
      <c r="G68" s="697" t="s">
        <v>585</v>
      </c>
    </row>
    <row r="69" spans="1:7" ht="22.5" x14ac:dyDescent="0.2">
      <c r="A69" s="698"/>
      <c r="B69" s="707" t="s">
        <v>586</v>
      </c>
      <c r="C69" s="699"/>
      <c r="D69" s="700" t="s">
        <v>587</v>
      </c>
      <c r="E69" s="701" t="s">
        <v>588</v>
      </c>
      <c r="F69" s="701" t="s">
        <v>584</v>
      </c>
      <c r="G69" s="701" t="s">
        <v>589</v>
      </c>
    </row>
    <row r="70" spans="1:7" x14ac:dyDescent="0.2">
      <c r="A70" s="702"/>
      <c r="B70" s="702"/>
      <c r="C70" s="703" t="s">
        <v>590</v>
      </c>
      <c r="D70" s="704" t="s">
        <v>591</v>
      </c>
      <c r="E70" s="705" t="s">
        <v>588</v>
      </c>
      <c r="F70" s="705" t="s">
        <v>584</v>
      </c>
      <c r="G70" s="705" t="s">
        <v>589</v>
      </c>
    </row>
    <row r="71" spans="1:7" ht="22.5" x14ac:dyDescent="0.2">
      <c r="A71" s="698"/>
      <c r="B71" s="707" t="s">
        <v>592</v>
      </c>
      <c r="C71" s="699"/>
      <c r="D71" s="700" t="s">
        <v>593</v>
      </c>
      <c r="E71" s="701" t="s">
        <v>594</v>
      </c>
      <c r="F71" s="701" t="s">
        <v>457</v>
      </c>
      <c r="G71" s="701" t="s">
        <v>594</v>
      </c>
    </row>
    <row r="72" spans="1:7" x14ac:dyDescent="0.2">
      <c r="A72" s="702"/>
      <c r="B72" s="702"/>
      <c r="C72" s="703" t="s">
        <v>590</v>
      </c>
      <c r="D72" s="704" t="s">
        <v>591</v>
      </c>
      <c r="E72" s="705" t="s">
        <v>594</v>
      </c>
      <c r="F72" s="705" t="s">
        <v>457</v>
      </c>
      <c r="G72" s="705" t="s">
        <v>594</v>
      </c>
    </row>
    <row r="73" spans="1:7" ht="15" x14ac:dyDescent="0.2">
      <c r="A73" s="698"/>
      <c r="B73" s="707" t="s">
        <v>595</v>
      </c>
      <c r="C73" s="699"/>
      <c r="D73" s="700" t="s">
        <v>596</v>
      </c>
      <c r="E73" s="701" t="s">
        <v>597</v>
      </c>
      <c r="F73" s="701" t="s">
        <v>457</v>
      </c>
      <c r="G73" s="701" t="s">
        <v>597</v>
      </c>
    </row>
    <row r="74" spans="1:7" x14ac:dyDescent="0.2">
      <c r="A74" s="702"/>
      <c r="B74" s="702"/>
      <c r="C74" s="703" t="s">
        <v>485</v>
      </c>
      <c r="D74" s="704" t="s">
        <v>486</v>
      </c>
      <c r="E74" s="705" t="s">
        <v>598</v>
      </c>
      <c r="F74" s="705" t="s">
        <v>457</v>
      </c>
      <c r="G74" s="705" t="s">
        <v>598</v>
      </c>
    </row>
    <row r="75" spans="1:7" x14ac:dyDescent="0.2">
      <c r="A75" s="702"/>
      <c r="B75" s="702"/>
      <c r="C75" s="703" t="s">
        <v>488</v>
      </c>
      <c r="D75" s="704" t="s">
        <v>489</v>
      </c>
      <c r="E75" s="705" t="s">
        <v>599</v>
      </c>
      <c r="F75" s="705" t="s">
        <v>457</v>
      </c>
      <c r="G75" s="705" t="s">
        <v>599</v>
      </c>
    </row>
    <row r="76" spans="1:7" ht="22.5" x14ac:dyDescent="0.2">
      <c r="A76" s="698"/>
      <c r="B76" s="707" t="s">
        <v>600</v>
      </c>
      <c r="C76" s="699"/>
      <c r="D76" s="700" t="s">
        <v>601</v>
      </c>
      <c r="E76" s="701" t="s">
        <v>602</v>
      </c>
      <c r="F76" s="701" t="s">
        <v>457</v>
      </c>
      <c r="G76" s="701" t="s">
        <v>602</v>
      </c>
    </row>
    <row r="77" spans="1:7" x14ac:dyDescent="0.2">
      <c r="A77" s="702"/>
      <c r="B77" s="702"/>
      <c r="C77" s="703" t="s">
        <v>590</v>
      </c>
      <c r="D77" s="704" t="s">
        <v>591</v>
      </c>
      <c r="E77" s="705" t="s">
        <v>602</v>
      </c>
      <c r="F77" s="705" t="s">
        <v>457</v>
      </c>
      <c r="G77" s="705" t="s">
        <v>602</v>
      </c>
    </row>
    <row r="78" spans="1:7" x14ac:dyDescent="0.2">
      <c r="A78" s="695" t="s">
        <v>256</v>
      </c>
      <c r="B78" s="695"/>
      <c r="C78" s="695"/>
      <c r="D78" s="696" t="s">
        <v>56</v>
      </c>
      <c r="E78" s="697" t="s">
        <v>603</v>
      </c>
      <c r="F78" s="697" t="s">
        <v>604</v>
      </c>
      <c r="G78" s="697" t="s">
        <v>605</v>
      </c>
    </row>
    <row r="79" spans="1:7" ht="15" x14ac:dyDescent="0.2">
      <c r="A79" s="698"/>
      <c r="B79" s="707" t="s">
        <v>257</v>
      </c>
      <c r="C79" s="699"/>
      <c r="D79" s="700" t="s">
        <v>57</v>
      </c>
      <c r="E79" s="701" t="s">
        <v>606</v>
      </c>
      <c r="F79" s="701" t="s">
        <v>604</v>
      </c>
      <c r="G79" s="701" t="s">
        <v>607</v>
      </c>
    </row>
    <row r="80" spans="1:7" ht="67.5" x14ac:dyDescent="0.2">
      <c r="A80" s="702"/>
      <c r="B80" s="702"/>
      <c r="C80" s="703" t="s">
        <v>458</v>
      </c>
      <c r="D80" s="704" t="s">
        <v>459</v>
      </c>
      <c r="E80" s="705" t="s">
        <v>606</v>
      </c>
      <c r="F80" s="705" t="s">
        <v>457</v>
      </c>
      <c r="G80" s="705" t="s">
        <v>606</v>
      </c>
    </row>
    <row r="81" spans="1:7" x14ac:dyDescent="0.2">
      <c r="A81" s="702"/>
      <c r="B81" s="702"/>
      <c r="C81" s="703" t="s">
        <v>488</v>
      </c>
      <c r="D81" s="704" t="s">
        <v>489</v>
      </c>
      <c r="E81" s="705" t="s">
        <v>457</v>
      </c>
      <c r="F81" s="705" t="s">
        <v>604</v>
      </c>
      <c r="G81" s="705" t="s">
        <v>604</v>
      </c>
    </row>
    <row r="82" spans="1:7" ht="22.5" x14ac:dyDescent="0.2">
      <c r="A82" s="698"/>
      <c r="B82" s="707" t="s">
        <v>608</v>
      </c>
      <c r="C82" s="699"/>
      <c r="D82" s="700" t="s">
        <v>58</v>
      </c>
      <c r="E82" s="701" t="s">
        <v>609</v>
      </c>
      <c r="F82" s="701" t="s">
        <v>457</v>
      </c>
      <c r="G82" s="701" t="s">
        <v>609</v>
      </c>
    </row>
    <row r="83" spans="1:7" ht="33.75" x14ac:dyDescent="0.2">
      <c r="A83" s="702"/>
      <c r="B83" s="702"/>
      <c r="C83" s="703" t="s">
        <v>610</v>
      </c>
      <c r="D83" s="704" t="s">
        <v>247</v>
      </c>
      <c r="E83" s="705" t="s">
        <v>609</v>
      </c>
      <c r="F83" s="705" t="s">
        <v>457</v>
      </c>
      <c r="G83" s="705" t="s">
        <v>609</v>
      </c>
    </row>
    <row r="84" spans="1:7" ht="15" x14ac:dyDescent="0.2">
      <c r="A84" s="698"/>
      <c r="B84" s="707" t="s">
        <v>611</v>
      </c>
      <c r="C84" s="699"/>
      <c r="D84" s="700" t="s">
        <v>612</v>
      </c>
      <c r="E84" s="701" t="s">
        <v>613</v>
      </c>
      <c r="F84" s="701" t="s">
        <v>457</v>
      </c>
      <c r="G84" s="701" t="s">
        <v>613</v>
      </c>
    </row>
    <row r="85" spans="1:7" x14ac:dyDescent="0.2">
      <c r="A85" s="702"/>
      <c r="B85" s="702"/>
      <c r="C85" s="703" t="s">
        <v>464</v>
      </c>
      <c r="D85" s="704" t="s">
        <v>465</v>
      </c>
      <c r="E85" s="705" t="s">
        <v>614</v>
      </c>
      <c r="F85" s="705" t="s">
        <v>457</v>
      </c>
      <c r="G85" s="705" t="s">
        <v>614</v>
      </c>
    </row>
    <row r="86" spans="1:7" ht="67.5" x14ac:dyDescent="0.2">
      <c r="A86" s="702"/>
      <c r="B86" s="702"/>
      <c r="C86" s="703" t="s">
        <v>458</v>
      </c>
      <c r="D86" s="704" t="s">
        <v>459</v>
      </c>
      <c r="E86" s="705" t="s">
        <v>615</v>
      </c>
      <c r="F86" s="705" t="s">
        <v>457</v>
      </c>
      <c r="G86" s="705" t="s">
        <v>615</v>
      </c>
    </row>
    <row r="87" spans="1:7" x14ac:dyDescent="0.2">
      <c r="A87" s="702"/>
      <c r="B87" s="702"/>
      <c r="C87" s="703" t="s">
        <v>515</v>
      </c>
      <c r="D87" s="704" t="s">
        <v>516</v>
      </c>
      <c r="E87" s="705" t="s">
        <v>616</v>
      </c>
      <c r="F87" s="705" t="s">
        <v>457</v>
      </c>
      <c r="G87" s="705" t="s">
        <v>616</v>
      </c>
    </row>
    <row r="88" spans="1:7" x14ac:dyDescent="0.2">
      <c r="A88" s="702"/>
      <c r="B88" s="702"/>
      <c r="C88" s="703" t="s">
        <v>488</v>
      </c>
      <c r="D88" s="704" t="s">
        <v>489</v>
      </c>
      <c r="E88" s="705" t="s">
        <v>617</v>
      </c>
      <c r="F88" s="705" t="s">
        <v>457</v>
      </c>
      <c r="G88" s="705" t="s">
        <v>617</v>
      </c>
    </row>
    <row r="89" spans="1:7" ht="33.75" x14ac:dyDescent="0.2">
      <c r="A89" s="702"/>
      <c r="B89" s="702"/>
      <c r="C89" s="703" t="s">
        <v>610</v>
      </c>
      <c r="D89" s="704" t="s">
        <v>247</v>
      </c>
      <c r="E89" s="705" t="s">
        <v>618</v>
      </c>
      <c r="F89" s="705" t="s">
        <v>457</v>
      </c>
      <c r="G89" s="705" t="s">
        <v>618</v>
      </c>
    </row>
    <row r="90" spans="1:7" ht="45" x14ac:dyDescent="0.2">
      <c r="A90" s="702"/>
      <c r="B90" s="702"/>
      <c r="C90" s="703" t="s">
        <v>619</v>
      </c>
      <c r="D90" s="704" t="s">
        <v>620</v>
      </c>
      <c r="E90" s="705" t="s">
        <v>621</v>
      </c>
      <c r="F90" s="705" t="s">
        <v>457</v>
      </c>
      <c r="G90" s="705" t="s">
        <v>621</v>
      </c>
    </row>
    <row r="91" spans="1:7" ht="15" x14ac:dyDescent="0.2">
      <c r="A91" s="698"/>
      <c r="B91" s="707" t="s">
        <v>622</v>
      </c>
      <c r="C91" s="699"/>
      <c r="D91" s="700" t="s">
        <v>60</v>
      </c>
      <c r="E91" s="701" t="s">
        <v>623</v>
      </c>
      <c r="F91" s="701" t="s">
        <v>457</v>
      </c>
      <c r="G91" s="701" t="s">
        <v>623</v>
      </c>
    </row>
    <row r="92" spans="1:7" ht="67.5" x14ac:dyDescent="0.2">
      <c r="A92" s="702"/>
      <c r="B92" s="702"/>
      <c r="C92" s="703" t="s">
        <v>458</v>
      </c>
      <c r="D92" s="704" t="s">
        <v>459</v>
      </c>
      <c r="E92" s="705" t="s">
        <v>623</v>
      </c>
      <c r="F92" s="705" t="s">
        <v>457</v>
      </c>
      <c r="G92" s="705" t="s">
        <v>623</v>
      </c>
    </row>
    <row r="93" spans="1:7" ht="15" x14ac:dyDescent="0.2">
      <c r="A93" s="698"/>
      <c r="B93" s="707" t="s">
        <v>624</v>
      </c>
      <c r="C93" s="699"/>
      <c r="D93" s="700" t="s">
        <v>625</v>
      </c>
      <c r="E93" s="701" t="s">
        <v>626</v>
      </c>
      <c r="F93" s="701" t="s">
        <v>457</v>
      </c>
      <c r="G93" s="701" t="s">
        <v>626</v>
      </c>
    </row>
    <row r="94" spans="1:7" x14ac:dyDescent="0.2">
      <c r="A94" s="702"/>
      <c r="B94" s="702"/>
      <c r="C94" s="703" t="s">
        <v>515</v>
      </c>
      <c r="D94" s="704" t="s">
        <v>516</v>
      </c>
      <c r="E94" s="705" t="s">
        <v>627</v>
      </c>
      <c r="F94" s="705" t="s">
        <v>457</v>
      </c>
      <c r="G94" s="705" t="s">
        <v>627</v>
      </c>
    </row>
    <row r="95" spans="1:7" x14ac:dyDescent="0.2">
      <c r="A95" s="702"/>
      <c r="B95" s="702"/>
      <c r="C95" s="703" t="s">
        <v>488</v>
      </c>
      <c r="D95" s="704" t="s">
        <v>489</v>
      </c>
      <c r="E95" s="705" t="s">
        <v>628</v>
      </c>
      <c r="F95" s="705" t="s">
        <v>457</v>
      </c>
      <c r="G95" s="705" t="s">
        <v>628</v>
      </c>
    </row>
    <row r="96" spans="1:7" ht="45" x14ac:dyDescent="0.2">
      <c r="A96" s="702"/>
      <c r="B96" s="702"/>
      <c r="C96" s="703" t="s">
        <v>629</v>
      </c>
      <c r="D96" s="704" t="s">
        <v>630</v>
      </c>
      <c r="E96" s="705" t="s">
        <v>628</v>
      </c>
      <c r="F96" s="705" t="s">
        <v>457</v>
      </c>
      <c r="G96" s="705" t="s">
        <v>628</v>
      </c>
    </row>
    <row r="97" spans="1:7" x14ac:dyDescent="0.2">
      <c r="A97" s="695" t="s">
        <v>631</v>
      </c>
      <c r="B97" s="695"/>
      <c r="C97" s="695"/>
      <c r="D97" s="696" t="s">
        <v>23</v>
      </c>
      <c r="E97" s="697" t="s">
        <v>632</v>
      </c>
      <c r="F97" s="697" t="s">
        <v>633</v>
      </c>
      <c r="G97" s="697" t="s">
        <v>634</v>
      </c>
    </row>
    <row r="98" spans="1:7" ht="45" x14ac:dyDescent="0.2">
      <c r="A98" s="698"/>
      <c r="B98" s="707" t="s">
        <v>635</v>
      </c>
      <c r="C98" s="699"/>
      <c r="D98" s="700" t="s">
        <v>636</v>
      </c>
      <c r="E98" s="701" t="s">
        <v>637</v>
      </c>
      <c r="F98" s="701" t="s">
        <v>457</v>
      </c>
      <c r="G98" s="701" t="s">
        <v>637</v>
      </c>
    </row>
    <row r="99" spans="1:7" ht="67.5" x14ac:dyDescent="0.2">
      <c r="A99" s="702"/>
      <c r="B99" s="702"/>
      <c r="C99" s="703" t="s">
        <v>638</v>
      </c>
      <c r="D99" s="704" t="s">
        <v>639</v>
      </c>
      <c r="E99" s="705" t="s">
        <v>499</v>
      </c>
      <c r="F99" s="705" t="s">
        <v>457</v>
      </c>
      <c r="G99" s="705" t="s">
        <v>499</v>
      </c>
    </row>
    <row r="100" spans="1:7" ht="56.25" x14ac:dyDescent="0.2">
      <c r="A100" s="702"/>
      <c r="B100" s="702"/>
      <c r="C100" s="703" t="s">
        <v>494</v>
      </c>
      <c r="D100" s="704" t="s">
        <v>11</v>
      </c>
      <c r="E100" s="705" t="s">
        <v>640</v>
      </c>
      <c r="F100" s="705" t="s">
        <v>457</v>
      </c>
      <c r="G100" s="705" t="s">
        <v>640</v>
      </c>
    </row>
    <row r="101" spans="1:7" ht="45" x14ac:dyDescent="0.2">
      <c r="A101" s="702"/>
      <c r="B101" s="702"/>
      <c r="C101" s="703" t="s">
        <v>641</v>
      </c>
      <c r="D101" s="704" t="s">
        <v>642</v>
      </c>
      <c r="E101" s="705" t="s">
        <v>643</v>
      </c>
      <c r="F101" s="705" t="s">
        <v>457</v>
      </c>
      <c r="G101" s="705" t="s">
        <v>643</v>
      </c>
    </row>
    <row r="102" spans="1:7" ht="67.5" x14ac:dyDescent="0.2">
      <c r="A102" s="702"/>
      <c r="B102" s="702"/>
      <c r="C102" s="703" t="s">
        <v>644</v>
      </c>
      <c r="D102" s="704" t="s">
        <v>645</v>
      </c>
      <c r="E102" s="705" t="s">
        <v>646</v>
      </c>
      <c r="F102" s="705" t="s">
        <v>457</v>
      </c>
      <c r="G102" s="705" t="s">
        <v>646</v>
      </c>
    </row>
    <row r="103" spans="1:7" ht="67.5" x14ac:dyDescent="0.2">
      <c r="A103" s="698"/>
      <c r="B103" s="707" t="s">
        <v>647</v>
      </c>
      <c r="C103" s="699"/>
      <c r="D103" s="700" t="s">
        <v>648</v>
      </c>
      <c r="E103" s="701" t="s">
        <v>649</v>
      </c>
      <c r="F103" s="701" t="s">
        <v>457</v>
      </c>
      <c r="G103" s="701" t="s">
        <v>649</v>
      </c>
    </row>
    <row r="104" spans="1:7" ht="56.25" x14ac:dyDescent="0.2">
      <c r="A104" s="702"/>
      <c r="B104" s="702"/>
      <c r="C104" s="703" t="s">
        <v>494</v>
      </c>
      <c r="D104" s="704" t="s">
        <v>11</v>
      </c>
      <c r="E104" s="705" t="s">
        <v>650</v>
      </c>
      <c r="F104" s="705" t="s">
        <v>457</v>
      </c>
      <c r="G104" s="705" t="s">
        <v>650</v>
      </c>
    </row>
    <row r="105" spans="1:7" ht="33.75" x14ac:dyDescent="0.2">
      <c r="A105" s="702"/>
      <c r="B105" s="702"/>
      <c r="C105" s="703" t="s">
        <v>610</v>
      </c>
      <c r="D105" s="704" t="s">
        <v>247</v>
      </c>
      <c r="E105" s="705" t="s">
        <v>651</v>
      </c>
      <c r="F105" s="705" t="s">
        <v>457</v>
      </c>
      <c r="G105" s="705" t="s">
        <v>651</v>
      </c>
    </row>
    <row r="106" spans="1:7" ht="67.5" x14ac:dyDescent="0.2">
      <c r="A106" s="702"/>
      <c r="B106" s="702"/>
      <c r="C106" s="703" t="s">
        <v>644</v>
      </c>
      <c r="D106" s="704" t="s">
        <v>645</v>
      </c>
      <c r="E106" s="705" t="s">
        <v>652</v>
      </c>
      <c r="F106" s="705" t="s">
        <v>457</v>
      </c>
      <c r="G106" s="705" t="s">
        <v>652</v>
      </c>
    </row>
    <row r="107" spans="1:7" ht="22.5" x14ac:dyDescent="0.2">
      <c r="A107" s="698"/>
      <c r="B107" s="707" t="s">
        <v>653</v>
      </c>
      <c r="C107" s="699"/>
      <c r="D107" s="700" t="s">
        <v>248</v>
      </c>
      <c r="E107" s="701" t="s">
        <v>654</v>
      </c>
      <c r="F107" s="701" t="s">
        <v>655</v>
      </c>
      <c r="G107" s="701" t="s">
        <v>656</v>
      </c>
    </row>
    <row r="108" spans="1:7" ht="33.75" x14ac:dyDescent="0.2">
      <c r="A108" s="702"/>
      <c r="B108" s="702"/>
      <c r="C108" s="703" t="s">
        <v>610</v>
      </c>
      <c r="D108" s="704" t="s">
        <v>247</v>
      </c>
      <c r="E108" s="705" t="s">
        <v>654</v>
      </c>
      <c r="F108" s="705" t="s">
        <v>457</v>
      </c>
      <c r="G108" s="705" t="s">
        <v>654</v>
      </c>
    </row>
    <row r="109" spans="1:7" ht="45" x14ac:dyDescent="0.2">
      <c r="A109" s="702"/>
      <c r="B109" s="702"/>
      <c r="C109" s="703" t="s">
        <v>629</v>
      </c>
      <c r="D109" s="704" t="s">
        <v>630</v>
      </c>
      <c r="E109" s="705" t="s">
        <v>457</v>
      </c>
      <c r="F109" s="705" t="s">
        <v>655</v>
      </c>
      <c r="G109" s="705" t="s">
        <v>655</v>
      </c>
    </row>
    <row r="110" spans="1:7" ht="15" x14ac:dyDescent="0.2">
      <c r="A110" s="698"/>
      <c r="B110" s="707" t="s">
        <v>657</v>
      </c>
      <c r="C110" s="699"/>
      <c r="D110" s="700" t="s">
        <v>33</v>
      </c>
      <c r="E110" s="701" t="s">
        <v>571</v>
      </c>
      <c r="F110" s="701" t="s">
        <v>457</v>
      </c>
      <c r="G110" s="701" t="s">
        <v>571</v>
      </c>
    </row>
    <row r="111" spans="1:7" ht="56.25" x14ac:dyDescent="0.2">
      <c r="A111" s="702"/>
      <c r="B111" s="702"/>
      <c r="C111" s="703" t="s">
        <v>494</v>
      </c>
      <c r="D111" s="704" t="s">
        <v>11</v>
      </c>
      <c r="E111" s="705" t="s">
        <v>571</v>
      </c>
      <c r="F111" s="705" t="s">
        <v>457</v>
      </c>
      <c r="G111" s="705" t="s">
        <v>571</v>
      </c>
    </row>
    <row r="112" spans="1:7" ht="15" x14ac:dyDescent="0.2">
      <c r="A112" s="698"/>
      <c r="B112" s="707" t="s">
        <v>658</v>
      </c>
      <c r="C112" s="699"/>
      <c r="D112" s="700" t="s">
        <v>249</v>
      </c>
      <c r="E112" s="701" t="s">
        <v>659</v>
      </c>
      <c r="F112" s="701" t="s">
        <v>457</v>
      </c>
      <c r="G112" s="701" t="s">
        <v>659</v>
      </c>
    </row>
    <row r="113" spans="1:7" ht="33.75" x14ac:dyDescent="0.2">
      <c r="A113" s="702"/>
      <c r="B113" s="702"/>
      <c r="C113" s="703" t="s">
        <v>610</v>
      </c>
      <c r="D113" s="704" t="s">
        <v>247</v>
      </c>
      <c r="E113" s="705" t="s">
        <v>660</v>
      </c>
      <c r="F113" s="705" t="s">
        <v>457</v>
      </c>
      <c r="G113" s="705" t="s">
        <v>660</v>
      </c>
    </row>
    <row r="114" spans="1:7" ht="67.5" x14ac:dyDescent="0.2">
      <c r="A114" s="702"/>
      <c r="B114" s="702"/>
      <c r="C114" s="703" t="s">
        <v>644</v>
      </c>
      <c r="D114" s="704" t="s">
        <v>645</v>
      </c>
      <c r="E114" s="705" t="s">
        <v>661</v>
      </c>
      <c r="F114" s="705" t="s">
        <v>457</v>
      </c>
      <c r="G114" s="705" t="s">
        <v>661</v>
      </c>
    </row>
    <row r="115" spans="1:7" ht="15" x14ac:dyDescent="0.2">
      <c r="A115" s="698"/>
      <c r="B115" s="707" t="s">
        <v>662</v>
      </c>
      <c r="C115" s="699"/>
      <c r="D115" s="700" t="s">
        <v>250</v>
      </c>
      <c r="E115" s="701" t="s">
        <v>663</v>
      </c>
      <c r="F115" s="701" t="s">
        <v>457</v>
      </c>
      <c r="G115" s="701" t="s">
        <v>663</v>
      </c>
    </row>
    <row r="116" spans="1:7" ht="33.75" x14ac:dyDescent="0.2">
      <c r="A116" s="702"/>
      <c r="B116" s="702"/>
      <c r="C116" s="703" t="s">
        <v>610</v>
      </c>
      <c r="D116" s="704" t="s">
        <v>247</v>
      </c>
      <c r="E116" s="705" t="s">
        <v>663</v>
      </c>
      <c r="F116" s="705" t="s">
        <v>457</v>
      </c>
      <c r="G116" s="705" t="s">
        <v>663</v>
      </c>
    </row>
    <row r="117" spans="1:7" ht="22.5" x14ac:dyDescent="0.2">
      <c r="A117" s="698"/>
      <c r="B117" s="707" t="s">
        <v>664</v>
      </c>
      <c r="C117" s="699"/>
      <c r="D117" s="700" t="s">
        <v>34</v>
      </c>
      <c r="E117" s="701" t="s">
        <v>665</v>
      </c>
      <c r="F117" s="701" t="s">
        <v>457</v>
      </c>
      <c r="G117" s="701" t="s">
        <v>665</v>
      </c>
    </row>
    <row r="118" spans="1:7" x14ac:dyDescent="0.2">
      <c r="A118" s="702"/>
      <c r="B118" s="702"/>
      <c r="C118" s="703" t="s">
        <v>515</v>
      </c>
      <c r="D118" s="704" t="s">
        <v>516</v>
      </c>
      <c r="E118" s="705" t="s">
        <v>655</v>
      </c>
      <c r="F118" s="705" t="s">
        <v>457</v>
      </c>
      <c r="G118" s="705" t="s">
        <v>655</v>
      </c>
    </row>
    <row r="119" spans="1:7" ht="56.25" x14ac:dyDescent="0.2">
      <c r="A119" s="702"/>
      <c r="B119" s="702"/>
      <c r="C119" s="703" t="s">
        <v>494</v>
      </c>
      <c r="D119" s="704" t="s">
        <v>11</v>
      </c>
      <c r="E119" s="705" t="s">
        <v>666</v>
      </c>
      <c r="F119" s="705" t="s">
        <v>457</v>
      </c>
      <c r="G119" s="705" t="s">
        <v>666</v>
      </c>
    </row>
    <row r="120" spans="1:7" ht="45" x14ac:dyDescent="0.2">
      <c r="A120" s="702"/>
      <c r="B120" s="702"/>
      <c r="C120" s="703" t="s">
        <v>641</v>
      </c>
      <c r="D120" s="704" t="s">
        <v>642</v>
      </c>
      <c r="E120" s="705" t="s">
        <v>667</v>
      </c>
      <c r="F120" s="705" t="s">
        <v>457</v>
      </c>
      <c r="G120" s="705" t="s">
        <v>667</v>
      </c>
    </row>
    <row r="121" spans="1:7" ht="15" x14ac:dyDescent="0.2">
      <c r="A121" s="698"/>
      <c r="B121" s="707" t="s">
        <v>668</v>
      </c>
      <c r="C121" s="699"/>
      <c r="D121" s="700" t="s">
        <v>89</v>
      </c>
      <c r="E121" s="701" t="s">
        <v>457</v>
      </c>
      <c r="F121" s="701" t="s">
        <v>669</v>
      </c>
      <c r="G121" s="701" t="s">
        <v>669</v>
      </c>
    </row>
    <row r="122" spans="1:7" ht="56.25" x14ac:dyDescent="0.2">
      <c r="A122" s="702"/>
      <c r="B122" s="702"/>
      <c r="C122" s="703" t="s">
        <v>494</v>
      </c>
      <c r="D122" s="704" t="s">
        <v>11</v>
      </c>
      <c r="E122" s="705" t="s">
        <v>457</v>
      </c>
      <c r="F122" s="705" t="s">
        <v>670</v>
      </c>
      <c r="G122" s="705" t="s">
        <v>670</v>
      </c>
    </row>
    <row r="123" spans="1:7" ht="33.75" x14ac:dyDescent="0.2">
      <c r="A123" s="702"/>
      <c r="B123" s="702"/>
      <c r="C123" s="703" t="s">
        <v>610</v>
      </c>
      <c r="D123" s="704" t="s">
        <v>247</v>
      </c>
      <c r="E123" s="705" t="s">
        <v>457</v>
      </c>
      <c r="F123" s="705" t="s">
        <v>671</v>
      </c>
      <c r="G123" s="705" t="s">
        <v>671</v>
      </c>
    </row>
    <row r="124" spans="1:7" ht="22.5" x14ac:dyDescent="0.2">
      <c r="A124" s="695" t="s">
        <v>148</v>
      </c>
      <c r="B124" s="695"/>
      <c r="C124" s="695"/>
      <c r="D124" s="696" t="s">
        <v>62</v>
      </c>
      <c r="E124" s="697" t="s">
        <v>672</v>
      </c>
      <c r="F124" s="697" t="s">
        <v>457</v>
      </c>
      <c r="G124" s="697" t="s">
        <v>672</v>
      </c>
    </row>
    <row r="125" spans="1:7" ht="15" x14ac:dyDescent="0.2">
      <c r="A125" s="698"/>
      <c r="B125" s="707" t="s">
        <v>673</v>
      </c>
      <c r="C125" s="699"/>
      <c r="D125" s="700" t="s">
        <v>63</v>
      </c>
      <c r="E125" s="701" t="s">
        <v>674</v>
      </c>
      <c r="F125" s="701" t="s">
        <v>457</v>
      </c>
      <c r="G125" s="701" t="s">
        <v>674</v>
      </c>
    </row>
    <row r="126" spans="1:7" ht="45" x14ac:dyDescent="0.2">
      <c r="A126" s="702"/>
      <c r="B126" s="702"/>
      <c r="C126" s="703" t="s">
        <v>468</v>
      </c>
      <c r="D126" s="704" t="s">
        <v>469</v>
      </c>
      <c r="E126" s="705" t="s">
        <v>675</v>
      </c>
      <c r="F126" s="705" t="s">
        <v>457</v>
      </c>
      <c r="G126" s="705" t="s">
        <v>675</v>
      </c>
    </row>
    <row r="127" spans="1:7" x14ac:dyDescent="0.2">
      <c r="A127" s="702"/>
      <c r="B127" s="702"/>
      <c r="C127" s="703" t="s">
        <v>464</v>
      </c>
      <c r="D127" s="704" t="s">
        <v>465</v>
      </c>
      <c r="E127" s="705" t="s">
        <v>676</v>
      </c>
      <c r="F127" s="705" t="s">
        <v>457</v>
      </c>
      <c r="G127" s="705" t="s">
        <v>676</v>
      </c>
    </row>
    <row r="128" spans="1:7" ht="33.75" x14ac:dyDescent="0.2">
      <c r="A128" s="698"/>
      <c r="B128" s="707" t="s">
        <v>677</v>
      </c>
      <c r="C128" s="699"/>
      <c r="D128" s="700" t="s">
        <v>678</v>
      </c>
      <c r="E128" s="701" t="s">
        <v>679</v>
      </c>
      <c r="F128" s="701" t="s">
        <v>457</v>
      </c>
      <c r="G128" s="701" t="s">
        <v>679</v>
      </c>
    </row>
    <row r="129" spans="1:7" x14ac:dyDescent="0.2">
      <c r="A129" s="702"/>
      <c r="B129" s="702"/>
      <c r="C129" s="703" t="s">
        <v>464</v>
      </c>
      <c r="D129" s="704" t="s">
        <v>465</v>
      </c>
      <c r="E129" s="705" t="s">
        <v>679</v>
      </c>
      <c r="F129" s="705" t="s">
        <v>457</v>
      </c>
      <c r="G129" s="705" t="s">
        <v>679</v>
      </c>
    </row>
    <row r="130" spans="1:7" ht="22.5" x14ac:dyDescent="0.2">
      <c r="A130" s="695" t="s">
        <v>216</v>
      </c>
      <c r="B130" s="695"/>
      <c r="C130" s="695"/>
      <c r="D130" s="696" t="s">
        <v>46</v>
      </c>
      <c r="E130" s="697" t="s">
        <v>621</v>
      </c>
      <c r="F130" s="697" t="s">
        <v>680</v>
      </c>
      <c r="G130" s="697" t="s">
        <v>681</v>
      </c>
    </row>
    <row r="131" spans="1:7" ht="15" x14ac:dyDescent="0.2">
      <c r="A131" s="698"/>
      <c r="B131" s="707" t="s">
        <v>217</v>
      </c>
      <c r="C131" s="699"/>
      <c r="D131" s="700" t="s">
        <v>47</v>
      </c>
      <c r="E131" s="701" t="s">
        <v>621</v>
      </c>
      <c r="F131" s="701" t="s">
        <v>680</v>
      </c>
      <c r="G131" s="701" t="s">
        <v>681</v>
      </c>
    </row>
    <row r="132" spans="1:7" x14ac:dyDescent="0.2">
      <c r="A132" s="702"/>
      <c r="B132" s="702"/>
      <c r="C132" s="703" t="s">
        <v>515</v>
      </c>
      <c r="D132" s="704" t="s">
        <v>516</v>
      </c>
      <c r="E132" s="705" t="s">
        <v>621</v>
      </c>
      <c r="F132" s="705" t="s">
        <v>457</v>
      </c>
      <c r="G132" s="705" t="s">
        <v>621</v>
      </c>
    </row>
    <row r="133" spans="1:7" ht="45" x14ac:dyDescent="0.2">
      <c r="A133" s="702"/>
      <c r="B133" s="702"/>
      <c r="C133" s="703" t="s">
        <v>682</v>
      </c>
      <c r="D133" s="704" t="s">
        <v>683</v>
      </c>
      <c r="E133" s="705" t="s">
        <v>457</v>
      </c>
      <c r="F133" s="705" t="s">
        <v>680</v>
      </c>
      <c r="G133" s="705" t="s">
        <v>680</v>
      </c>
    </row>
    <row r="134" spans="1:7" ht="17.100000000000001" customHeight="1" x14ac:dyDescent="0.2">
      <c r="A134" s="712" t="s">
        <v>394</v>
      </c>
      <c r="B134" s="712"/>
      <c r="C134" s="712"/>
      <c r="D134" s="712"/>
      <c r="E134" s="708" t="s">
        <v>684</v>
      </c>
      <c r="F134" s="708" t="s">
        <v>685</v>
      </c>
      <c r="G134" s="708" t="s">
        <v>686</v>
      </c>
    </row>
  </sheetData>
  <mergeCells count="4">
    <mergeCell ref="A134:D134"/>
    <mergeCell ref="A1:G1"/>
    <mergeCell ref="A2:E2"/>
    <mergeCell ref="F2:G2"/>
  </mergeCells>
  <pageMargins left="0.94488188976377963" right="0" top="0.59055118110236227" bottom="0.39370078740157483" header="0.11811023622047245" footer="0.19685039370078741"/>
  <pageSetup paperSize="9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153"/>
  <sheetViews>
    <sheetView tabSelected="1" workbookViewId="0">
      <selection activeCell="E10" sqref="E10"/>
    </sheetView>
  </sheetViews>
  <sheetFormatPr defaultColWidth="11.42578125" defaultRowHeight="12.75" x14ac:dyDescent="0.2"/>
  <cols>
    <col min="1" max="1" width="4.85546875" style="515" customWidth="1"/>
    <col min="2" max="2" width="6.7109375" style="515" customWidth="1"/>
    <col min="3" max="3" width="7.42578125" style="515" customWidth="1"/>
    <col min="4" max="4" width="11.5703125" style="515" customWidth="1"/>
    <col min="5" max="5" width="59" style="515" customWidth="1"/>
    <col min="6" max="6" width="13.5703125" style="566" customWidth="1"/>
    <col min="7" max="7" width="11.42578125" style="516" customWidth="1"/>
    <col min="8" max="8" width="12.85546875" style="516" customWidth="1"/>
    <col min="9" max="251" width="11.5703125" style="516" customWidth="1"/>
    <col min="252" max="256" width="11.42578125" style="517"/>
    <col min="257" max="257" width="5.7109375" style="517" customWidth="1"/>
    <col min="258" max="258" width="7" style="517" customWidth="1"/>
    <col min="259" max="259" width="7.42578125" style="517" customWidth="1"/>
    <col min="260" max="260" width="13" style="517" customWidth="1"/>
    <col min="261" max="261" width="48.5703125" style="517" customWidth="1"/>
    <col min="262" max="262" width="13.5703125" style="517" customWidth="1"/>
    <col min="263" max="507" width="11.5703125" style="517" customWidth="1"/>
    <col min="508" max="512" width="11.42578125" style="517"/>
    <col min="513" max="513" width="5.7109375" style="517" customWidth="1"/>
    <col min="514" max="514" width="7" style="517" customWidth="1"/>
    <col min="515" max="515" width="7.42578125" style="517" customWidth="1"/>
    <col min="516" max="516" width="13" style="517" customWidth="1"/>
    <col min="517" max="517" width="48.5703125" style="517" customWidth="1"/>
    <col min="518" max="518" width="13.5703125" style="517" customWidth="1"/>
    <col min="519" max="763" width="11.5703125" style="517" customWidth="1"/>
    <col min="764" max="768" width="11.42578125" style="517"/>
    <col min="769" max="769" width="5.7109375" style="517" customWidth="1"/>
    <col min="770" max="770" width="7" style="517" customWidth="1"/>
    <col min="771" max="771" width="7.42578125" style="517" customWidth="1"/>
    <col min="772" max="772" width="13" style="517" customWidth="1"/>
    <col min="773" max="773" width="48.5703125" style="517" customWidth="1"/>
    <col min="774" max="774" width="13.5703125" style="517" customWidth="1"/>
    <col min="775" max="1019" width="11.5703125" style="517" customWidth="1"/>
    <col min="1020" max="1024" width="11.42578125" style="517"/>
    <col min="1025" max="1025" width="5.7109375" style="517" customWidth="1"/>
    <col min="1026" max="1026" width="7" style="517" customWidth="1"/>
    <col min="1027" max="1027" width="7.42578125" style="517" customWidth="1"/>
    <col min="1028" max="1028" width="13" style="517" customWidth="1"/>
    <col min="1029" max="1029" width="48.5703125" style="517" customWidth="1"/>
    <col min="1030" max="1030" width="13.5703125" style="517" customWidth="1"/>
    <col min="1031" max="1275" width="11.5703125" style="517" customWidth="1"/>
    <col min="1276" max="1280" width="11.42578125" style="517"/>
    <col min="1281" max="1281" width="5.7109375" style="517" customWidth="1"/>
    <col min="1282" max="1282" width="7" style="517" customWidth="1"/>
    <col min="1283" max="1283" width="7.42578125" style="517" customWidth="1"/>
    <col min="1284" max="1284" width="13" style="517" customWidth="1"/>
    <col min="1285" max="1285" width="48.5703125" style="517" customWidth="1"/>
    <col min="1286" max="1286" width="13.5703125" style="517" customWidth="1"/>
    <col min="1287" max="1531" width="11.5703125" style="517" customWidth="1"/>
    <col min="1532" max="1536" width="11.42578125" style="517"/>
    <col min="1537" max="1537" width="5.7109375" style="517" customWidth="1"/>
    <col min="1538" max="1538" width="7" style="517" customWidth="1"/>
    <col min="1539" max="1539" width="7.42578125" style="517" customWidth="1"/>
    <col min="1540" max="1540" width="13" style="517" customWidth="1"/>
    <col min="1541" max="1541" width="48.5703125" style="517" customWidth="1"/>
    <col min="1542" max="1542" width="13.5703125" style="517" customWidth="1"/>
    <col min="1543" max="1787" width="11.5703125" style="517" customWidth="1"/>
    <col min="1788" max="1792" width="11.42578125" style="517"/>
    <col min="1793" max="1793" width="5.7109375" style="517" customWidth="1"/>
    <col min="1794" max="1794" width="7" style="517" customWidth="1"/>
    <col min="1795" max="1795" width="7.42578125" style="517" customWidth="1"/>
    <col min="1796" max="1796" width="13" style="517" customWidth="1"/>
    <col min="1797" max="1797" width="48.5703125" style="517" customWidth="1"/>
    <col min="1798" max="1798" width="13.5703125" style="517" customWidth="1"/>
    <col min="1799" max="2043" width="11.5703125" style="517" customWidth="1"/>
    <col min="2044" max="2048" width="11.42578125" style="517"/>
    <col min="2049" max="2049" width="5.7109375" style="517" customWidth="1"/>
    <col min="2050" max="2050" width="7" style="517" customWidth="1"/>
    <col min="2051" max="2051" width="7.42578125" style="517" customWidth="1"/>
    <col min="2052" max="2052" width="13" style="517" customWidth="1"/>
    <col min="2053" max="2053" width="48.5703125" style="517" customWidth="1"/>
    <col min="2054" max="2054" width="13.5703125" style="517" customWidth="1"/>
    <col min="2055" max="2299" width="11.5703125" style="517" customWidth="1"/>
    <col min="2300" max="2304" width="11.42578125" style="517"/>
    <col min="2305" max="2305" width="5.7109375" style="517" customWidth="1"/>
    <col min="2306" max="2306" width="7" style="517" customWidth="1"/>
    <col min="2307" max="2307" width="7.42578125" style="517" customWidth="1"/>
    <col min="2308" max="2308" width="13" style="517" customWidth="1"/>
    <col min="2309" max="2309" width="48.5703125" style="517" customWidth="1"/>
    <col min="2310" max="2310" width="13.5703125" style="517" customWidth="1"/>
    <col min="2311" max="2555" width="11.5703125" style="517" customWidth="1"/>
    <col min="2556" max="2560" width="11.42578125" style="517"/>
    <col min="2561" max="2561" width="5.7109375" style="517" customWidth="1"/>
    <col min="2562" max="2562" width="7" style="517" customWidth="1"/>
    <col min="2563" max="2563" width="7.42578125" style="517" customWidth="1"/>
    <col min="2564" max="2564" width="13" style="517" customWidth="1"/>
    <col min="2565" max="2565" width="48.5703125" style="517" customWidth="1"/>
    <col min="2566" max="2566" width="13.5703125" style="517" customWidth="1"/>
    <col min="2567" max="2811" width="11.5703125" style="517" customWidth="1"/>
    <col min="2812" max="2816" width="11.42578125" style="517"/>
    <col min="2817" max="2817" width="5.7109375" style="517" customWidth="1"/>
    <col min="2818" max="2818" width="7" style="517" customWidth="1"/>
    <col min="2819" max="2819" width="7.42578125" style="517" customWidth="1"/>
    <col min="2820" max="2820" width="13" style="517" customWidth="1"/>
    <col min="2821" max="2821" width="48.5703125" style="517" customWidth="1"/>
    <col min="2822" max="2822" width="13.5703125" style="517" customWidth="1"/>
    <col min="2823" max="3067" width="11.5703125" style="517" customWidth="1"/>
    <col min="3068" max="3072" width="11.42578125" style="517"/>
    <col min="3073" max="3073" width="5.7109375" style="517" customWidth="1"/>
    <col min="3074" max="3074" width="7" style="517" customWidth="1"/>
    <col min="3075" max="3075" width="7.42578125" style="517" customWidth="1"/>
    <col min="3076" max="3076" width="13" style="517" customWidth="1"/>
    <col min="3077" max="3077" width="48.5703125" style="517" customWidth="1"/>
    <col min="3078" max="3078" width="13.5703125" style="517" customWidth="1"/>
    <col min="3079" max="3323" width="11.5703125" style="517" customWidth="1"/>
    <col min="3324" max="3328" width="11.42578125" style="517"/>
    <col min="3329" max="3329" width="5.7109375" style="517" customWidth="1"/>
    <col min="3330" max="3330" width="7" style="517" customWidth="1"/>
    <col min="3331" max="3331" width="7.42578125" style="517" customWidth="1"/>
    <col min="3332" max="3332" width="13" style="517" customWidth="1"/>
    <col min="3333" max="3333" width="48.5703125" style="517" customWidth="1"/>
    <col min="3334" max="3334" width="13.5703125" style="517" customWidth="1"/>
    <col min="3335" max="3579" width="11.5703125" style="517" customWidth="1"/>
    <col min="3580" max="3584" width="11.42578125" style="517"/>
    <col min="3585" max="3585" width="5.7109375" style="517" customWidth="1"/>
    <col min="3586" max="3586" width="7" style="517" customWidth="1"/>
    <col min="3587" max="3587" width="7.42578125" style="517" customWidth="1"/>
    <col min="3588" max="3588" width="13" style="517" customWidth="1"/>
    <col min="3589" max="3589" width="48.5703125" style="517" customWidth="1"/>
    <col min="3590" max="3590" width="13.5703125" style="517" customWidth="1"/>
    <col min="3591" max="3835" width="11.5703125" style="517" customWidth="1"/>
    <col min="3836" max="3840" width="11.42578125" style="517"/>
    <col min="3841" max="3841" width="5.7109375" style="517" customWidth="1"/>
    <col min="3842" max="3842" width="7" style="517" customWidth="1"/>
    <col min="3843" max="3843" width="7.42578125" style="517" customWidth="1"/>
    <col min="3844" max="3844" width="13" style="517" customWidth="1"/>
    <col min="3845" max="3845" width="48.5703125" style="517" customWidth="1"/>
    <col min="3846" max="3846" width="13.5703125" style="517" customWidth="1"/>
    <col min="3847" max="4091" width="11.5703125" style="517" customWidth="1"/>
    <col min="4092" max="4096" width="11.42578125" style="517"/>
    <col min="4097" max="4097" width="5.7109375" style="517" customWidth="1"/>
    <col min="4098" max="4098" width="7" style="517" customWidth="1"/>
    <col min="4099" max="4099" width="7.42578125" style="517" customWidth="1"/>
    <col min="4100" max="4100" width="13" style="517" customWidth="1"/>
    <col min="4101" max="4101" width="48.5703125" style="517" customWidth="1"/>
    <col min="4102" max="4102" width="13.5703125" style="517" customWidth="1"/>
    <col min="4103" max="4347" width="11.5703125" style="517" customWidth="1"/>
    <col min="4348" max="4352" width="11.42578125" style="517"/>
    <col min="4353" max="4353" width="5.7109375" style="517" customWidth="1"/>
    <col min="4354" max="4354" width="7" style="517" customWidth="1"/>
    <col min="4355" max="4355" width="7.42578125" style="517" customWidth="1"/>
    <col min="4356" max="4356" width="13" style="517" customWidth="1"/>
    <col min="4357" max="4357" width="48.5703125" style="517" customWidth="1"/>
    <col min="4358" max="4358" width="13.5703125" style="517" customWidth="1"/>
    <col min="4359" max="4603" width="11.5703125" style="517" customWidth="1"/>
    <col min="4604" max="4608" width="11.42578125" style="517"/>
    <col min="4609" max="4609" width="5.7109375" style="517" customWidth="1"/>
    <col min="4610" max="4610" width="7" style="517" customWidth="1"/>
    <col min="4611" max="4611" width="7.42578125" style="517" customWidth="1"/>
    <col min="4612" max="4612" width="13" style="517" customWidth="1"/>
    <col min="4613" max="4613" width="48.5703125" style="517" customWidth="1"/>
    <col min="4614" max="4614" width="13.5703125" style="517" customWidth="1"/>
    <col min="4615" max="4859" width="11.5703125" style="517" customWidth="1"/>
    <col min="4860" max="4864" width="11.42578125" style="517"/>
    <col min="4865" max="4865" width="5.7109375" style="517" customWidth="1"/>
    <col min="4866" max="4866" width="7" style="517" customWidth="1"/>
    <col min="4867" max="4867" width="7.42578125" style="517" customWidth="1"/>
    <col min="4868" max="4868" width="13" style="517" customWidth="1"/>
    <col min="4869" max="4869" width="48.5703125" style="517" customWidth="1"/>
    <col min="4870" max="4870" width="13.5703125" style="517" customWidth="1"/>
    <col min="4871" max="5115" width="11.5703125" style="517" customWidth="1"/>
    <col min="5116" max="5120" width="11.42578125" style="517"/>
    <col min="5121" max="5121" width="5.7109375" style="517" customWidth="1"/>
    <col min="5122" max="5122" width="7" style="517" customWidth="1"/>
    <col min="5123" max="5123" width="7.42578125" style="517" customWidth="1"/>
    <col min="5124" max="5124" width="13" style="517" customWidth="1"/>
    <col min="5125" max="5125" width="48.5703125" style="517" customWidth="1"/>
    <col min="5126" max="5126" width="13.5703125" style="517" customWidth="1"/>
    <col min="5127" max="5371" width="11.5703125" style="517" customWidth="1"/>
    <col min="5372" max="5376" width="11.42578125" style="517"/>
    <col min="5377" max="5377" width="5.7109375" style="517" customWidth="1"/>
    <col min="5378" max="5378" width="7" style="517" customWidth="1"/>
    <col min="5379" max="5379" width="7.42578125" style="517" customWidth="1"/>
    <col min="5380" max="5380" width="13" style="517" customWidth="1"/>
    <col min="5381" max="5381" width="48.5703125" style="517" customWidth="1"/>
    <col min="5382" max="5382" width="13.5703125" style="517" customWidth="1"/>
    <col min="5383" max="5627" width="11.5703125" style="517" customWidth="1"/>
    <col min="5628" max="5632" width="11.42578125" style="517"/>
    <col min="5633" max="5633" width="5.7109375" style="517" customWidth="1"/>
    <col min="5634" max="5634" width="7" style="517" customWidth="1"/>
    <col min="5635" max="5635" width="7.42578125" style="517" customWidth="1"/>
    <col min="5636" max="5636" width="13" style="517" customWidth="1"/>
    <col min="5637" max="5637" width="48.5703125" style="517" customWidth="1"/>
    <col min="5638" max="5638" width="13.5703125" style="517" customWidth="1"/>
    <col min="5639" max="5883" width="11.5703125" style="517" customWidth="1"/>
    <col min="5884" max="5888" width="11.42578125" style="517"/>
    <col min="5889" max="5889" width="5.7109375" style="517" customWidth="1"/>
    <col min="5890" max="5890" width="7" style="517" customWidth="1"/>
    <col min="5891" max="5891" width="7.42578125" style="517" customWidth="1"/>
    <col min="5892" max="5892" width="13" style="517" customWidth="1"/>
    <col min="5893" max="5893" width="48.5703125" style="517" customWidth="1"/>
    <col min="5894" max="5894" width="13.5703125" style="517" customWidth="1"/>
    <col min="5895" max="6139" width="11.5703125" style="517" customWidth="1"/>
    <col min="6140" max="6144" width="11.42578125" style="517"/>
    <col min="6145" max="6145" width="5.7109375" style="517" customWidth="1"/>
    <col min="6146" max="6146" width="7" style="517" customWidth="1"/>
    <col min="6147" max="6147" width="7.42578125" style="517" customWidth="1"/>
    <col min="6148" max="6148" width="13" style="517" customWidth="1"/>
    <col min="6149" max="6149" width="48.5703125" style="517" customWidth="1"/>
    <col min="6150" max="6150" width="13.5703125" style="517" customWidth="1"/>
    <col min="6151" max="6395" width="11.5703125" style="517" customWidth="1"/>
    <col min="6396" max="6400" width="11.42578125" style="517"/>
    <col min="6401" max="6401" width="5.7109375" style="517" customWidth="1"/>
    <col min="6402" max="6402" width="7" style="517" customWidth="1"/>
    <col min="6403" max="6403" width="7.42578125" style="517" customWidth="1"/>
    <col min="6404" max="6404" width="13" style="517" customWidth="1"/>
    <col min="6405" max="6405" width="48.5703125" style="517" customWidth="1"/>
    <col min="6406" max="6406" width="13.5703125" style="517" customWidth="1"/>
    <col min="6407" max="6651" width="11.5703125" style="517" customWidth="1"/>
    <col min="6652" max="6656" width="11.42578125" style="517"/>
    <col min="6657" max="6657" width="5.7109375" style="517" customWidth="1"/>
    <col min="6658" max="6658" width="7" style="517" customWidth="1"/>
    <col min="6659" max="6659" width="7.42578125" style="517" customWidth="1"/>
    <col min="6660" max="6660" width="13" style="517" customWidth="1"/>
    <col min="6661" max="6661" width="48.5703125" style="517" customWidth="1"/>
    <col min="6662" max="6662" width="13.5703125" style="517" customWidth="1"/>
    <col min="6663" max="6907" width="11.5703125" style="517" customWidth="1"/>
    <col min="6908" max="6912" width="11.42578125" style="517"/>
    <col min="6913" max="6913" width="5.7109375" style="517" customWidth="1"/>
    <col min="6914" max="6914" width="7" style="517" customWidth="1"/>
    <col min="6915" max="6915" width="7.42578125" style="517" customWidth="1"/>
    <col min="6916" max="6916" width="13" style="517" customWidth="1"/>
    <col min="6917" max="6917" width="48.5703125" style="517" customWidth="1"/>
    <col min="6918" max="6918" width="13.5703125" style="517" customWidth="1"/>
    <col min="6919" max="7163" width="11.5703125" style="517" customWidth="1"/>
    <col min="7164" max="7168" width="11.42578125" style="517"/>
    <col min="7169" max="7169" width="5.7109375" style="517" customWidth="1"/>
    <col min="7170" max="7170" width="7" style="517" customWidth="1"/>
    <col min="7171" max="7171" width="7.42578125" style="517" customWidth="1"/>
    <col min="7172" max="7172" width="13" style="517" customWidth="1"/>
    <col min="7173" max="7173" width="48.5703125" style="517" customWidth="1"/>
    <col min="7174" max="7174" width="13.5703125" style="517" customWidth="1"/>
    <col min="7175" max="7419" width="11.5703125" style="517" customWidth="1"/>
    <col min="7420" max="7424" width="11.42578125" style="517"/>
    <col min="7425" max="7425" width="5.7109375" style="517" customWidth="1"/>
    <col min="7426" max="7426" width="7" style="517" customWidth="1"/>
    <col min="7427" max="7427" width="7.42578125" style="517" customWidth="1"/>
    <col min="7428" max="7428" width="13" style="517" customWidth="1"/>
    <col min="7429" max="7429" width="48.5703125" style="517" customWidth="1"/>
    <col min="7430" max="7430" width="13.5703125" style="517" customWidth="1"/>
    <col min="7431" max="7675" width="11.5703125" style="517" customWidth="1"/>
    <col min="7676" max="7680" width="11.42578125" style="517"/>
    <col min="7681" max="7681" width="5.7109375" style="517" customWidth="1"/>
    <col min="7682" max="7682" width="7" style="517" customWidth="1"/>
    <col min="7683" max="7683" width="7.42578125" style="517" customWidth="1"/>
    <col min="7684" max="7684" width="13" style="517" customWidth="1"/>
    <col min="7685" max="7685" width="48.5703125" style="517" customWidth="1"/>
    <col min="7686" max="7686" width="13.5703125" style="517" customWidth="1"/>
    <col min="7687" max="7931" width="11.5703125" style="517" customWidth="1"/>
    <col min="7932" max="7936" width="11.42578125" style="517"/>
    <col min="7937" max="7937" width="5.7109375" style="517" customWidth="1"/>
    <col min="7938" max="7938" width="7" style="517" customWidth="1"/>
    <col min="7939" max="7939" width="7.42578125" style="517" customWidth="1"/>
    <col min="7940" max="7940" width="13" style="517" customWidth="1"/>
    <col min="7941" max="7941" width="48.5703125" style="517" customWidth="1"/>
    <col min="7942" max="7942" width="13.5703125" style="517" customWidth="1"/>
    <col min="7943" max="8187" width="11.5703125" style="517" customWidth="1"/>
    <col min="8188" max="8192" width="11.42578125" style="517"/>
    <col min="8193" max="8193" width="5.7109375" style="517" customWidth="1"/>
    <col min="8194" max="8194" width="7" style="517" customWidth="1"/>
    <col min="8195" max="8195" width="7.42578125" style="517" customWidth="1"/>
    <col min="8196" max="8196" width="13" style="517" customWidth="1"/>
    <col min="8197" max="8197" width="48.5703125" style="517" customWidth="1"/>
    <col min="8198" max="8198" width="13.5703125" style="517" customWidth="1"/>
    <col min="8199" max="8443" width="11.5703125" style="517" customWidth="1"/>
    <col min="8444" max="8448" width="11.42578125" style="517"/>
    <col min="8449" max="8449" width="5.7109375" style="517" customWidth="1"/>
    <col min="8450" max="8450" width="7" style="517" customWidth="1"/>
    <col min="8451" max="8451" width="7.42578125" style="517" customWidth="1"/>
    <col min="8452" max="8452" width="13" style="517" customWidth="1"/>
    <col min="8453" max="8453" width="48.5703125" style="517" customWidth="1"/>
    <col min="8454" max="8454" width="13.5703125" style="517" customWidth="1"/>
    <col min="8455" max="8699" width="11.5703125" style="517" customWidth="1"/>
    <col min="8700" max="8704" width="11.42578125" style="517"/>
    <col min="8705" max="8705" width="5.7109375" style="517" customWidth="1"/>
    <col min="8706" max="8706" width="7" style="517" customWidth="1"/>
    <col min="8707" max="8707" width="7.42578125" style="517" customWidth="1"/>
    <col min="8708" max="8708" width="13" style="517" customWidth="1"/>
    <col min="8709" max="8709" width="48.5703125" style="517" customWidth="1"/>
    <col min="8710" max="8710" width="13.5703125" style="517" customWidth="1"/>
    <col min="8711" max="8955" width="11.5703125" style="517" customWidth="1"/>
    <col min="8956" max="8960" width="11.42578125" style="517"/>
    <col min="8961" max="8961" width="5.7109375" style="517" customWidth="1"/>
    <col min="8962" max="8962" width="7" style="517" customWidth="1"/>
    <col min="8963" max="8963" width="7.42578125" style="517" customWidth="1"/>
    <col min="8964" max="8964" width="13" style="517" customWidth="1"/>
    <col min="8965" max="8965" width="48.5703125" style="517" customWidth="1"/>
    <col min="8966" max="8966" width="13.5703125" style="517" customWidth="1"/>
    <col min="8967" max="9211" width="11.5703125" style="517" customWidth="1"/>
    <col min="9212" max="9216" width="11.42578125" style="517"/>
    <col min="9217" max="9217" width="5.7109375" style="517" customWidth="1"/>
    <col min="9218" max="9218" width="7" style="517" customWidth="1"/>
    <col min="9219" max="9219" width="7.42578125" style="517" customWidth="1"/>
    <col min="9220" max="9220" width="13" style="517" customWidth="1"/>
    <col min="9221" max="9221" width="48.5703125" style="517" customWidth="1"/>
    <col min="9222" max="9222" width="13.5703125" style="517" customWidth="1"/>
    <col min="9223" max="9467" width="11.5703125" style="517" customWidth="1"/>
    <col min="9468" max="9472" width="11.42578125" style="517"/>
    <col min="9473" max="9473" width="5.7109375" style="517" customWidth="1"/>
    <col min="9474" max="9474" width="7" style="517" customWidth="1"/>
    <col min="9475" max="9475" width="7.42578125" style="517" customWidth="1"/>
    <col min="9476" max="9476" width="13" style="517" customWidth="1"/>
    <col min="9477" max="9477" width="48.5703125" style="517" customWidth="1"/>
    <col min="9478" max="9478" width="13.5703125" style="517" customWidth="1"/>
    <col min="9479" max="9723" width="11.5703125" style="517" customWidth="1"/>
    <col min="9724" max="9728" width="11.42578125" style="517"/>
    <col min="9729" max="9729" width="5.7109375" style="517" customWidth="1"/>
    <col min="9730" max="9730" width="7" style="517" customWidth="1"/>
    <col min="9731" max="9731" width="7.42578125" style="517" customWidth="1"/>
    <col min="9732" max="9732" width="13" style="517" customWidth="1"/>
    <col min="9733" max="9733" width="48.5703125" style="517" customWidth="1"/>
    <col min="9734" max="9734" width="13.5703125" style="517" customWidth="1"/>
    <col min="9735" max="9979" width="11.5703125" style="517" customWidth="1"/>
    <col min="9980" max="9984" width="11.42578125" style="517"/>
    <col min="9985" max="9985" width="5.7109375" style="517" customWidth="1"/>
    <col min="9986" max="9986" width="7" style="517" customWidth="1"/>
    <col min="9987" max="9987" width="7.42578125" style="517" customWidth="1"/>
    <col min="9988" max="9988" width="13" style="517" customWidth="1"/>
    <col min="9989" max="9989" width="48.5703125" style="517" customWidth="1"/>
    <col min="9990" max="9990" width="13.5703125" style="517" customWidth="1"/>
    <col min="9991" max="10235" width="11.5703125" style="517" customWidth="1"/>
    <col min="10236" max="10240" width="11.42578125" style="517"/>
    <col min="10241" max="10241" width="5.7109375" style="517" customWidth="1"/>
    <col min="10242" max="10242" width="7" style="517" customWidth="1"/>
    <col min="10243" max="10243" width="7.42578125" style="517" customWidth="1"/>
    <col min="10244" max="10244" width="13" style="517" customWidth="1"/>
    <col min="10245" max="10245" width="48.5703125" style="517" customWidth="1"/>
    <col min="10246" max="10246" width="13.5703125" style="517" customWidth="1"/>
    <col min="10247" max="10491" width="11.5703125" style="517" customWidth="1"/>
    <col min="10492" max="10496" width="11.42578125" style="517"/>
    <col min="10497" max="10497" width="5.7109375" style="517" customWidth="1"/>
    <col min="10498" max="10498" width="7" style="517" customWidth="1"/>
    <col min="10499" max="10499" width="7.42578125" style="517" customWidth="1"/>
    <col min="10500" max="10500" width="13" style="517" customWidth="1"/>
    <col min="10501" max="10501" width="48.5703125" style="517" customWidth="1"/>
    <col min="10502" max="10502" width="13.5703125" style="517" customWidth="1"/>
    <col min="10503" max="10747" width="11.5703125" style="517" customWidth="1"/>
    <col min="10748" max="10752" width="11.42578125" style="517"/>
    <col min="10753" max="10753" width="5.7109375" style="517" customWidth="1"/>
    <col min="10754" max="10754" width="7" style="517" customWidth="1"/>
    <col min="10755" max="10755" width="7.42578125" style="517" customWidth="1"/>
    <col min="10756" max="10756" width="13" style="517" customWidth="1"/>
    <col min="10757" max="10757" width="48.5703125" style="517" customWidth="1"/>
    <col min="10758" max="10758" width="13.5703125" style="517" customWidth="1"/>
    <col min="10759" max="11003" width="11.5703125" style="517" customWidth="1"/>
    <col min="11004" max="11008" width="11.42578125" style="517"/>
    <col min="11009" max="11009" width="5.7109375" style="517" customWidth="1"/>
    <col min="11010" max="11010" width="7" style="517" customWidth="1"/>
    <col min="11011" max="11011" width="7.42578125" style="517" customWidth="1"/>
    <col min="11012" max="11012" width="13" style="517" customWidth="1"/>
    <col min="11013" max="11013" width="48.5703125" style="517" customWidth="1"/>
    <col min="11014" max="11014" width="13.5703125" style="517" customWidth="1"/>
    <col min="11015" max="11259" width="11.5703125" style="517" customWidth="1"/>
    <col min="11260" max="11264" width="11.42578125" style="517"/>
    <col min="11265" max="11265" width="5.7109375" style="517" customWidth="1"/>
    <col min="11266" max="11266" width="7" style="517" customWidth="1"/>
    <col min="11267" max="11267" width="7.42578125" style="517" customWidth="1"/>
    <col min="11268" max="11268" width="13" style="517" customWidth="1"/>
    <col min="11269" max="11269" width="48.5703125" style="517" customWidth="1"/>
    <col min="11270" max="11270" width="13.5703125" style="517" customWidth="1"/>
    <col min="11271" max="11515" width="11.5703125" style="517" customWidth="1"/>
    <col min="11516" max="11520" width="11.42578125" style="517"/>
    <col min="11521" max="11521" width="5.7109375" style="517" customWidth="1"/>
    <col min="11522" max="11522" width="7" style="517" customWidth="1"/>
    <col min="11523" max="11523" width="7.42578125" style="517" customWidth="1"/>
    <col min="11524" max="11524" width="13" style="517" customWidth="1"/>
    <col min="11525" max="11525" width="48.5703125" style="517" customWidth="1"/>
    <col min="11526" max="11526" width="13.5703125" style="517" customWidth="1"/>
    <col min="11527" max="11771" width="11.5703125" style="517" customWidth="1"/>
    <col min="11772" max="11776" width="11.42578125" style="517"/>
    <col min="11777" max="11777" width="5.7109375" style="517" customWidth="1"/>
    <col min="11778" max="11778" width="7" style="517" customWidth="1"/>
    <col min="11779" max="11779" width="7.42578125" style="517" customWidth="1"/>
    <col min="11780" max="11780" width="13" style="517" customWidth="1"/>
    <col min="11781" max="11781" width="48.5703125" style="517" customWidth="1"/>
    <col min="11782" max="11782" width="13.5703125" style="517" customWidth="1"/>
    <col min="11783" max="12027" width="11.5703125" style="517" customWidth="1"/>
    <col min="12028" max="12032" width="11.42578125" style="517"/>
    <col min="12033" max="12033" width="5.7109375" style="517" customWidth="1"/>
    <col min="12034" max="12034" width="7" style="517" customWidth="1"/>
    <col min="12035" max="12035" width="7.42578125" style="517" customWidth="1"/>
    <col min="12036" max="12036" width="13" style="517" customWidth="1"/>
    <col min="12037" max="12037" width="48.5703125" style="517" customWidth="1"/>
    <col min="12038" max="12038" width="13.5703125" style="517" customWidth="1"/>
    <col min="12039" max="12283" width="11.5703125" style="517" customWidth="1"/>
    <col min="12284" max="12288" width="11.42578125" style="517"/>
    <col min="12289" max="12289" width="5.7109375" style="517" customWidth="1"/>
    <col min="12290" max="12290" width="7" style="517" customWidth="1"/>
    <col min="12291" max="12291" width="7.42578125" style="517" customWidth="1"/>
    <col min="12292" max="12292" width="13" style="517" customWidth="1"/>
    <col min="12293" max="12293" width="48.5703125" style="517" customWidth="1"/>
    <col min="12294" max="12294" width="13.5703125" style="517" customWidth="1"/>
    <col min="12295" max="12539" width="11.5703125" style="517" customWidth="1"/>
    <col min="12540" max="12544" width="11.42578125" style="517"/>
    <col min="12545" max="12545" width="5.7109375" style="517" customWidth="1"/>
    <col min="12546" max="12546" width="7" style="517" customWidth="1"/>
    <col min="12547" max="12547" width="7.42578125" style="517" customWidth="1"/>
    <col min="12548" max="12548" width="13" style="517" customWidth="1"/>
    <col min="12549" max="12549" width="48.5703125" style="517" customWidth="1"/>
    <col min="12550" max="12550" width="13.5703125" style="517" customWidth="1"/>
    <col min="12551" max="12795" width="11.5703125" style="517" customWidth="1"/>
    <col min="12796" max="12800" width="11.42578125" style="517"/>
    <col min="12801" max="12801" width="5.7109375" style="517" customWidth="1"/>
    <col min="12802" max="12802" width="7" style="517" customWidth="1"/>
    <col min="12803" max="12803" width="7.42578125" style="517" customWidth="1"/>
    <col min="12804" max="12804" width="13" style="517" customWidth="1"/>
    <col min="12805" max="12805" width="48.5703125" style="517" customWidth="1"/>
    <col min="12806" max="12806" width="13.5703125" style="517" customWidth="1"/>
    <col min="12807" max="13051" width="11.5703125" style="517" customWidth="1"/>
    <col min="13052" max="13056" width="11.42578125" style="517"/>
    <col min="13057" max="13057" width="5.7109375" style="517" customWidth="1"/>
    <col min="13058" max="13058" width="7" style="517" customWidth="1"/>
    <col min="13059" max="13059" width="7.42578125" style="517" customWidth="1"/>
    <col min="13060" max="13060" width="13" style="517" customWidth="1"/>
    <col min="13061" max="13061" width="48.5703125" style="517" customWidth="1"/>
    <col min="13062" max="13062" width="13.5703125" style="517" customWidth="1"/>
    <col min="13063" max="13307" width="11.5703125" style="517" customWidth="1"/>
    <col min="13308" max="13312" width="11.42578125" style="517"/>
    <col min="13313" max="13313" width="5.7109375" style="517" customWidth="1"/>
    <col min="13314" max="13314" width="7" style="517" customWidth="1"/>
    <col min="13315" max="13315" width="7.42578125" style="517" customWidth="1"/>
    <col min="13316" max="13316" width="13" style="517" customWidth="1"/>
    <col min="13317" max="13317" width="48.5703125" style="517" customWidth="1"/>
    <col min="13318" max="13318" width="13.5703125" style="517" customWidth="1"/>
    <col min="13319" max="13563" width="11.5703125" style="517" customWidth="1"/>
    <col min="13564" max="13568" width="11.42578125" style="517"/>
    <col min="13569" max="13569" width="5.7109375" style="517" customWidth="1"/>
    <col min="13570" max="13570" width="7" style="517" customWidth="1"/>
    <col min="13571" max="13571" width="7.42578125" style="517" customWidth="1"/>
    <col min="13572" max="13572" width="13" style="517" customWidth="1"/>
    <col min="13573" max="13573" width="48.5703125" style="517" customWidth="1"/>
    <col min="13574" max="13574" width="13.5703125" style="517" customWidth="1"/>
    <col min="13575" max="13819" width="11.5703125" style="517" customWidth="1"/>
    <col min="13820" max="13824" width="11.42578125" style="517"/>
    <col min="13825" max="13825" width="5.7109375" style="517" customWidth="1"/>
    <col min="13826" max="13826" width="7" style="517" customWidth="1"/>
    <col min="13827" max="13827" width="7.42578125" style="517" customWidth="1"/>
    <col min="13828" max="13828" width="13" style="517" customWidth="1"/>
    <col min="13829" max="13829" width="48.5703125" style="517" customWidth="1"/>
    <col min="13830" max="13830" width="13.5703125" style="517" customWidth="1"/>
    <col min="13831" max="14075" width="11.5703125" style="517" customWidth="1"/>
    <col min="14076" max="14080" width="11.42578125" style="517"/>
    <col min="14081" max="14081" width="5.7109375" style="517" customWidth="1"/>
    <col min="14082" max="14082" width="7" style="517" customWidth="1"/>
    <col min="14083" max="14083" width="7.42578125" style="517" customWidth="1"/>
    <col min="14084" max="14084" width="13" style="517" customWidth="1"/>
    <col min="14085" max="14085" width="48.5703125" style="517" customWidth="1"/>
    <col min="14086" max="14086" width="13.5703125" style="517" customWidth="1"/>
    <col min="14087" max="14331" width="11.5703125" style="517" customWidth="1"/>
    <col min="14332" max="14336" width="11.42578125" style="517"/>
    <col min="14337" max="14337" width="5.7109375" style="517" customWidth="1"/>
    <col min="14338" max="14338" width="7" style="517" customWidth="1"/>
    <col min="14339" max="14339" width="7.42578125" style="517" customWidth="1"/>
    <col min="14340" max="14340" width="13" style="517" customWidth="1"/>
    <col min="14341" max="14341" width="48.5703125" style="517" customWidth="1"/>
    <col min="14342" max="14342" width="13.5703125" style="517" customWidth="1"/>
    <col min="14343" max="14587" width="11.5703125" style="517" customWidth="1"/>
    <col min="14588" max="14592" width="11.42578125" style="517"/>
    <col min="14593" max="14593" width="5.7109375" style="517" customWidth="1"/>
    <col min="14594" max="14594" width="7" style="517" customWidth="1"/>
    <col min="14595" max="14595" width="7.42578125" style="517" customWidth="1"/>
    <col min="14596" max="14596" width="13" style="517" customWidth="1"/>
    <col min="14597" max="14597" width="48.5703125" style="517" customWidth="1"/>
    <col min="14598" max="14598" width="13.5703125" style="517" customWidth="1"/>
    <col min="14599" max="14843" width="11.5703125" style="517" customWidth="1"/>
    <col min="14844" max="14848" width="11.42578125" style="517"/>
    <col min="14849" max="14849" width="5.7109375" style="517" customWidth="1"/>
    <col min="14850" max="14850" width="7" style="517" customWidth="1"/>
    <col min="14851" max="14851" width="7.42578125" style="517" customWidth="1"/>
    <col min="14852" max="14852" width="13" style="517" customWidth="1"/>
    <col min="14853" max="14853" width="48.5703125" style="517" customWidth="1"/>
    <col min="14854" max="14854" width="13.5703125" style="517" customWidth="1"/>
    <col min="14855" max="15099" width="11.5703125" style="517" customWidth="1"/>
    <col min="15100" max="15104" width="11.42578125" style="517"/>
    <col min="15105" max="15105" width="5.7109375" style="517" customWidth="1"/>
    <col min="15106" max="15106" width="7" style="517" customWidth="1"/>
    <col min="15107" max="15107" width="7.42578125" style="517" customWidth="1"/>
    <col min="15108" max="15108" width="13" style="517" customWidth="1"/>
    <col min="15109" max="15109" width="48.5703125" style="517" customWidth="1"/>
    <col min="15110" max="15110" width="13.5703125" style="517" customWidth="1"/>
    <col min="15111" max="15355" width="11.5703125" style="517" customWidth="1"/>
    <col min="15356" max="15360" width="11.42578125" style="517"/>
    <col min="15361" max="15361" width="5.7109375" style="517" customWidth="1"/>
    <col min="15362" max="15362" width="7" style="517" customWidth="1"/>
    <col min="15363" max="15363" width="7.42578125" style="517" customWidth="1"/>
    <col min="15364" max="15364" width="13" style="517" customWidth="1"/>
    <col min="15365" max="15365" width="48.5703125" style="517" customWidth="1"/>
    <col min="15366" max="15366" width="13.5703125" style="517" customWidth="1"/>
    <col min="15367" max="15611" width="11.5703125" style="517" customWidth="1"/>
    <col min="15612" max="15616" width="11.42578125" style="517"/>
    <col min="15617" max="15617" width="5.7109375" style="517" customWidth="1"/>
    <col min="15618" max="15618" width="7" style="517" customWidth="1"/>
    <col min="15619" max="15619" width="7.42578125" style="517" customWidth="1"/>
    <col min="15620" max="15620" width="13" style="517" customWidth="1"/>
    <col min="15621" max="15621" width="48.5703125" style="517" customWidth="1"/>
    <col min="15622" max="15622" width="13.5703125" style="517" customWidth="1"/>
    <col min="15623" max="15867" width="11.5703125" style="517" customWidth="1"/>
    <col min="15868" max="15872" width="11.42578125" style="517"/>
    <col min="15873" max="15873" width="5.7109375" style="517" customWidth="1"/>
    <col min="15874" max="15874" width="7" style="517" customWidth="1"/>
    <col min="15875" max="15875" width="7.42578125" style="517" customWidth="1"/>
    <col min="15876" max="15876" width="13" style="517" customWidth="1"/>
    <col min="15877" max="15877" width="48.5703125" style="517" customWidth="1"/>
    <col min="15878" max="15878" width="13.5703125" style="517" customWidth="1"/>
    <col min="15879" max="16123" width="11.5703125" style="517" customWidth="1"/>
    <col min="16124" max="16128" width="11.42578125" style="517"/>
    <col min="16129" max="16129" width="5.7109375" style="517" customWidth="1"/>
    <col min="16130" max="16130" width="7" style="517" customWidth="1"/>
    <col min="16131" max="16131" width="7.42578125" style="517" customWidth="1"/>
    <col min="16132" max="16132" width="13" style="517" customWidth="1"/>
    <col min="16133" max="16133" width="48.5703125" style="517" customWidth="1"/>
    <col min="16134" max="16134" width="13.5703125" style="517" customWidth="1"/>
    <col min="16135" max="16379" width="11.5703125" style="517" customWidth="1"/>
    <col min="16380" max="16384" width="11.42578125" style="517"/>
  </cols>
  <sheetData>
    <row r="1" spans="1:251" ht="15" customHeight="1" x14ac:dyDescent="0.2">
      <c r="E1" s="518"/>
      <c r="F1" s="818" t="s">
        <v>1287</v>
      </c>
      <c r="G1" s="818"/>
      <c r="H1" s="818"/>
      <c r="HQ1" s="517"/>
      <c r="HR1" s="517"/>
      <c r="HS1" s="517"/>
      <c r="HT1" s="517"/>
      <c r="HU1" s="517"/>
      <c r="HV1" s="517"/>
      <c r="HW1" s="517"/>
      <c r="HX1" s="517"/>
      <c r="HY1" s="517"/>
      <c r="HZ1" s="517"/>
      <c r="IA1" s="517"/>
      <c r="IB1" s="517"/>
      <c r="IC1" s="517"/>
      <c r="ID1" s="517"/>
      <c r="IE1" s="517"/>
      <c r="IF1" s="517"/>
      <c r="IG1" s="517"/>
      <c r="IH1" s="517"/>
      <c r="II1" s="517"/>
      <c r="IJ1" s="517"/>
      <c r="IK1" s="517"/>
      <c r="IL1" s="517"/>
      <c r="IM1" s="517"/>
      <c r="IN1" s="517"/>
      <c r="IO1" s="517"/>
      <c r="IP1" s="517"/>
      <c r="IQ1" s="517"/>
    </row>
    <row r="2" spans="1:251" ht="15" customHeight="1" x14ac:dyDescent="0.2">
      <c r="E2" s="518"/>
      <c r="F2" s="818" t="s">
        <v>96</v>
      </c>
      <c r="G2" s="818"/>
      <c r="H2" s="818"/>
      <c r="HQ2" s="517"/>
      <c r="HR2" s="517"/>
      <c r="HS2" s="517"/>
      <c r="HT2" s="517"/>
      <c r="HU2" s="517"/>
      <c r="HV2" s="517"/>
      <c r="HW2" s="517"/>
      <c r="HX2" s="517"/>
      <c r="HY2" s="517"/>
      <c r="HZ2" s="517"/>
      <c r="IA2" s="517"/>
      <c r="IB2" s="517"/>
      <c r="IC2" s="517"/>
      <c r="ID2" s="517"/>
      <c r="IE2" s="517"/>
      <c r="IF2" s="517"/>
      <c r="IG2" s="517"/>
      <c r="IH2" s="517"/>
      <c r="II2" s="517"/>
      <c r="IJ2" s="517"/>
      <c r="IK2" s="517"/>
      <c r="IL2" s="517"/>
      <c r="IM2" s="517"/>
      <c r="IN2" s="517"/>
      <c r="IO2" s="517"/>
      <c r="IP2" s="517"/>
      <c r="IQ2" s="517"/>
    </row>
    <row r="3" spans="1:251" ht="15" customHeight="1" x14ac:dyDescent="0.2">
      <c r="E3" s="690"/>
      <c r="F3" s="601" t="s">
        <v>452</v>
      </c>
      <c r="G3" s="691"/>
      <c r="H3" s="691"/>
      <c r="HQ3" s="517"/>
      <c r="HR3" s="517"/>
      <c r="HS3" s="517"/>
      <c r="HT3" s="517"/>
      <c r="HU3" s="517"/>
      <c r="HV3" s="517"/>
      <c r="HW3" s="517"/>
      <c r="HX3" s="517"/>
      <c r="HY3" s="517"/>
      <c r="HZ3" s="517"/>
      <c r="IA3" s="517"/>
      <c r="IB3" s="517"/>
      <c r="IC3" s="517"/>
      <c r="ID3" s="517"/>
      <c r="IE3" s="517"/>
      <c r="IF3" s="517"/>
      <c r="IG3" s="517"/>
      <c r="IH3" s="517"/>
      <c r="II3" s="517"/>
      <c r="IJ3" s="517"/>
      <c r="IK3" s="517"/>
      <c r="IL3" s="517"/>
      <c r="IM3" s="517"/>
      <c r="IN3" s="517"/>
      <c r="IO3" s="517"/>
      <c r="IP3" s="517"/>
      <c r="IQ3" s="517"/>
    </row>
    <row r="4" spans="1:251" ht="12.75" customHeight="1" x14ac:dyDescent="0.2">
      <c r="E4" s="813"/>
      <c r="F4" s="813"/>
      <c r="HQ4" s="517"/>
      <c r="HR4" s="517"/>
      <c r="HS4" s="517"/>
      <c r="HT4" s="517"/>
      <c r="HU4" s="517"/>
      <c r="HV4" s="517"/>
      <c r="HW4" s="517"/>
      <c r="HX4" s="517"/>
      <c r="HY4" s="517"/>
      <c r="HZ4" s="517"/>
      <c r="IA4" s="517"/>
      <c r="IB4" s="517"/>
      <c r="IC4" s="517"/>
      <c r="ID4" s="517"/>
      <c r="IE4" s="517"/>
      <c r="IF4" s="517"/>
      <c r="IG4" s="517"/>
      <c r="IH4" s="517"/>
      <c r="II4" s="517"/>
      <c r="IJ4" s="517"/>
      <c r="IK4" s="517"/>
      <c r="IL4" s="517"/>
      <c r="IM4" s="517"/>
      <c r="IN4" s="517"/>
      <c r="IO4" s="517"/>
      <c r="IP4" s="517"/>
      <c r="IQ4" s="517"/>
    </row>
    <row r="5" spans="1:251" s="521" customFormat="1" ht="15" x14ac:dyDescent="0.2">
      <c r="A5" s="819" t="s">
        <v>283</v>
      </c>
      <c r="B5" s="819"/>
      <c r="C5" s="819"/>
      <c r="D5" s="819"/>
      <c r="E5" s="819"/>
      <c r="F5" s="819"/>
      <c r="G5" s="819"/>
      <c r="H5" s="819"/>
      <c r="I5" s="519"/>
      <c r="J5" s="519"/>
      <c r="K5" s="519"/>
      <c r="L5" s="519"/>
      <c r="M5" s="519"/>
      <c r="N5" s="519"/>
      <c r="O5" s="519"/>
      <c r="P5" s="519"/>
      <c r="Q5" s="519"/>
      <c r="R5" s="519"/>
      <c r="S5" s="519"/>
      <c r="T5" s="519"/>
      <c r="U5" s="519"/>
      <c r="V5" s="519"/>
      <c r="W5" s="519"/>
      <c r="X5" s="519"/>
      <c r="Y5" s="519"/>
      <c r="Z5" s="519"/>
      <c r="AA5" s="520"/>
      <c r="AB5" s="520"/>
      <c r="AC5" s="520"/>
      <c r="AD5" s="520"/>
      <c r="AE5" s="520"/>
      <c r="AF5" s="520"/>
      <c r="AG5" s="520"/>
      <c r="AH5" s="520"/>
      <c r="AI5" s="520"/>
      <c r="AJ5" s="520"/>
      <c r="AK5" s="520"/>
      <c r="AL5" s="520"/>
      <c r="AM5" s="520"/>
      <c r="AN5" s="520"/>
      <c r="AO5" s="520"/>
      <c r="AP5" s="520"/>
      <c r="AQ5" s="520"/>
      <c r="AR5" s="520"/>
      <c r="AS5" s="520"/>
      <c r="AT5" s="520"/>
      <c r="AU5" s="520"/>
      <c r="AV5" s="520"/>
      <c r="AW5" s="520"/>
      <c r="AX5" s="520"/>
      <c r="AY5" s="520"/>
      <c r="AZ5" s="520"/>
      <c r="BA5" s="520"/>
      <c r="BB5" s="520"/>
      <c r="BC5" s="520"/>
      <c r="BD5" s="520"/>
      <c r="BE5" s="520"/>
      <c r="BF5" s="520"/>
      <c r="BG5" s="520"/>
      <c r="BH5" s="520"/>
      <c r="BI5" s="520"/>
      <c r="BJ5" s="520"/>
      <c r="BK5" s="520"/>
      <c r="BL5" s="520"/>
      <c r="BM5" s="520"/>
      <c r="BN5" s="520"/>
      <c r="BO5" s="520"/>
      <c r="BP5" s="520"/>
      <c r="BQ5" s="520"/>
      <c r="BR5" s="520"/>
      <c r="BS5" s="520"/>
      <c r="BT5" s="520"/>
      <c r="BU5" s="520"/>
      <c r="BV5" s="520"/>
      <c r="BW5" s="520"/>
      <c r="BX5" s="520"/>
      <c r="BY5" s="520"/>
      <c r="BZ5" s="520"/>
      <c r="CA5" s="520"/>
      <c r="CB5" s="520"/>
      <c r="CC5" s="520"/>
      <c r="CD5" s="520"/>
      <c r="CE5" s="520"/>
      <c r="CF5" s="520"/>
      <c r="CG5" s="520"/>
      <c r="CH5" s="520"/>
      <c r="CI5" s="520"/>
      <c r="CJ5" s="520"/>
      <c r="CK5" s="520"/>
      <c r="CL5" s="520"/>
      <c r="CM5" s="520"/>
      <c r="CN5" s="520"/>
      <c r="CO5" s="520"/>
      <c r="CP5" s="520"/>
      <c r="CQ5" s="520"/>
      <c r="CR5" s="520"/>
      <c r="CS5" s="520"/>
      <c r="CT5" s="520"/>
      <c r="CU5" s="520"/>
      <c r="CV5" s="520"/>
      <c r="CW5" s="520"/>
      <c r="CX5" s="520"/>
      <c r="CY5" s="520"/>
      <c r="CZ5" s="520"/>
      <c r="DA5" s="520"/>
      <c r="DB5" s="520"/>
      <c r="DC5" s="520"/>
      <c r="DD5" s="520"/>
      <c r="DE5" s="520"/>
      <c r="DF5" s="520"/>
      <c r="DG5" s="520"/>
      <c r="DH5" s="520"/>
      <c r="DI5" s="520"/>
      <c r="DJ5" s="520"/>
      <c r="DK5" s="520"/>
      <c r="DL5" s="520"/>
      <c r="DM5" s="520"/>
      <c r="DN5" s="520"/>
      <c r="DO5" s="520"/>
      <c r="DP5" s="520"/>
      <c r="DQ5" s="520"/>
      <c r="DR5" s="520"/>
      <c r="DS5" s="520"/>
      <c r="DT5" s="520"/>
      <c r="DU5" s="520"/>
      <c r="DV5" s="520"/>
      <c r="DW5" s="520"/>
      <c r="DX5" s="520"/>
      <c r="DY5" s="520"/>
      <c r="DZ5" s="520"/>
      <c r="EA5" s="520"/>
      <c r="EB5" s="520"/>
      <c r="EC5" s="520"/>
      <c r="ED5" s="520"/>
      <c r="EE5" s="520"/>
      <c r="EF5" s="520"/>
      <c r="EG5" s="520"/>
      <c r="EH5" s="520"/>
      <c r="EI5" s="520"/>
      <c r="EJ5" s="520"/>
      <c r="EK5" s="520"/>
      <c r="EL5" s="520"/>
      <c r="EM5" s="520"/>
      <c r="EN5" s="520"/>
      <c r="EO5" s="520"/>
      <c r="EP5" s="520"/>
      <c r="EQ5" s="520"/>
      <c r="ER5" s="520"/>
      <c r="ES5" s="520"/>
      <c r="ET5" s="520"/>
      <c r="EU5" s="520"/>
      <c r="EV5" s="520"/>
      <c r="EW5" s="520"/>
      <c r="EX5" s="520"/>
      <c r="EY5" s="520"/>
      <c r="EZ5" s="520"/>
      <c r="FA5" s="520"/>
      <c r="FB5" s="520"/>
      <c r="FC5" s="520"/>
      <c r="FD5" s="520"/>
      <c r="FE5" s="520"/>
      <c r="FF5" s="520"/>
      <c r="FG5" s="520"/>
      <c r="FH5" s="520"/>
      <c r="FI5" s="520"/>
      <c r="FJ5" s="520"/>
      <c r="FK5" s="520"/>
      <c r="FL5" s="520"/>
      <c r="FM5" s="520"/>
      <c r="FN5" s="520"/>
      <c r="FO5" s="520"/>
      <c r="FP5" s="520"/>
      <c r="FQ5" s="520"/>
      <c r="FR5" s="520"/>
      <c r="FS5" s="520"/>
      <c r="FT5" s="520"/>
      <c r="FU5" s="520"/>
      <c r="FV5" s="520"/>
      <c r="FW5" s="520"/>
      <c r="FX5" s="520"/>
      <c r="FY5" s="520"/>
      <c r="FZ5" s="520"/>
      <c r="GA5" s="520"/>
      <c r="GB5" s="520"/>
      <c r="GC5" s="520"/>
      <c r="GD5" s="520"/>
      <c r="GE5" s="520"/>
      <c r="GF5" s="520"/>
      <c r="GG5" s="520"/>
      <c r="GH5" s="520"/>
      <c r="GI5" s="520"/>
      <c r="GJ5" s="520"/>
      <c r="GK5" s="520"/>
      <c r="GL5" s="520"/>
      <c r="GM5" s="520"/>
      <c r="GN5" s="520"/>
      <c r="GO5" s="520"/>
      <c r="GP5" s="520"/>
      <c r="GQ5" s="520"/>
      <c r="GR5" s="520"/>
      <c r="GS5" s="520"/>
      <c r="GT5" s="520"/>
      <c r="GU5" s="520"/>
      <c r="GV5" s="520"/>
      <c r="GW5" s="520"/>
      <c r="GX5" s="520"/>
      <c r="GY5" s="520"/>
      <c r="GZ5" s="520"/>
      <c r="HA5" s="520"/>
      <c r="HB5" s="520"/>
      <c r="HC5" s="520"/>
      <c r="HD5" s="520"/>
      <c r="HE5" s="520"/>
      <c r="HF5" s="520"/>
      <c r="HG5" s="520"/>
      <c r="HH5" s="520"/>
      <c r="HI5" s="520"/>
      <c r="HJ5" s="520"/>
      <c r="HK5" s="520"/>
      <c r="HL5" s="520"/>
      <c r="HM5" s="520"/>
      <c r="HN5" s="520"/>
      <c r="HO5" s="520"/>
      <c r="HP5" s="520"/>
      <c r="HQ5" s="520"/>
      <c r="HR5" s="520"/>
      <c r="HS5" s="520"/>
      <c r="HT5" s="520"/>
      <c r="HU5" s="520"/>
      <c r="HV5" s="520"/>
      <c r="HW5" s="520"/>
      <c r="HX5" s="520"/>
      <c r="HY5" s="520"/>
      <c r="HZ5" s="520"/>
      <c r="IA5" s="520"/>
      <c r="IB5" s="520"/>
      <c r="IC5" s="520"/>
      <c r="ID5" s="520"/>
      <c r="IE5" s="520"/>
      <c r="IF5" s="520"/>
      <c r="IG5" s="520"/>
      <c r="IH5" s="520"/>
      <c r="II5" s="520"/>
      <c r="IJ5" s="520"/>
      <c r="IK5" s="520"/>
      <c r="IL5" s="520"/>
      <c r="IM5" s="520"/>
      <c r="IN5" s="520"/>
      <c r="IO5" s="520"/>
      <c r="IP5" s="520"/>
      <c r="IQ5" s="520"/>
    </row>
    <row r="6" spans="1:251" s="521" customFormat="1" ht="9.75" customHeight="1" x14ac:dyDescent="0.2">
      <c r="A6" s="519"/>
      <c r="B6" s="519"/>
      <c r="C6" s="519"/>
      <c r="D6" s="519"/>
      <c r="E6" s="519"/>
      <c r="F6" s="519"/>
      <c r="G6" s="519"/>
      <c r="H6" s="519"/>
      <c r="I6" s="519"/>
      <c r="J6" s="519"/>
      <c r="K6" s="519"/>
      <c r="L6" s="519"/>
      <c r="M6" s="519"/>
      <c r="N6" s="519"/>
      <c r="O6" s="519"/>
      <c r="P6" s="519"/>
      <c r="Q6" s="519"/>
      <c r="R6" s="519"/>
      <c r="S6" s="519"/>
      <c r="T6" s="519"/>
      <c r="U6" s="519"/>
      <c r="V6" s="519"/>
      <c r="W6" s="519"/>
      <c r="X6" s="519"/>
      <c r="Y6" s="519"/>
      <c r="Z6" s="519"/>
      <c r="AA6" s="520"/>
      <c r="AB6" s="520"/>
      <c r="AC6" s="520"/>
      <c r="AD6" s="520"/>
      <c r="AE6" s="520"/>
      <c r="AF6" s="520"/>
      <c r="AG6" s="520"/>
      <c r="AH6" s="520"/>
      <c r="AI6" s="520"/>
      <c r="AJ6" s="520"/>
      <c r="AK6" s="520"/>
      <c r="AL6" s="520"/>
      <c r="AM6" s="520"/>
      <c r="AN6" s="520"/>
      <c r="AO6" s="520"/>
      <c r="AP6" s="520"/>
      <c r="AQ6" s="520"/>
      <c r="AR6" s="520"/>
      <c r="AS6" s="520"/>
      <c r="AT6" s="520"/>
      <c r="AU6" s="520"/>
      <c r="AV6" s="520"/>
      <c r="AW6" s="520"/>
      <c r="AX6" s="520"/>
      <c r="AY6" s="520"/>
      <c r="AZ6" s="520"/>
      <c r="BA6" s="520"/>
      <c r="BB6" s="520"/>
      <c r="BC6" s="520"/>
      <c r="BD6" s="520"/>
      <c r="BE6" s="520"/>
      <c r="BF6" s="520"/>
      <c r="BG6" s="520"/>
      <c r="BH6" s="520"/>
      <c r="BI6" s="520"/>
      <c r="BJ6" s="520"/>
      <c r="BK6" s="520"/>
      <c r="BL6" s="520"/>
      <c r="BM6" s="520"/>
      <c r="BN6" s="520"/>
      <c r="BO6" s="520"/>
      <c r="BP6" s="520"/>
      <c r="BQ6" s="520"/>
      <c r="BR6" s="520"/>
      <c r="BS6" s="520"/>
      <c r="BT6" s="520"/>
      <c r="BU6" s="520"/>
      <c r="BV6" s="520"/>
      <c r="BW6" s="520"/>
      <c r="BX6" s="520"/>
      <c r="BY6" s="520"/>
      <c r="BZ6" s="520"/>
      <c r="CA6" s="520"/>
      <c r="CB6" s="520"/>
      <c r="CC6" s="520"/>
      <c r="CD6" s="520"/>
      <c r="CE6" s="520"/>
      <c r="CF6" s="520"/>
      <c r="CG6" s="520"/>
      <c r="CH6" s="520"/>
      <c r="CI6" s="520"/>
      <c r="CJ6" s="520"/>
      <c r="CK6" s="520"/>
      <c r="CL6" s="520"/>
      <c r="CM6" s="520"/>
      <c r="CN6" s="520"/>
      <c r="CO6" s="520"/>
      <c r="CP6" s="520"/>
      <c r="CQ6" s="520"/>
      <c r="CR6" s="520"/>
      <c r="CS6" s="520"/>
      <c r="CT6" s="520"/>
      <c r="CU6" s="520"/>
      <c r="CV6" s="520"/>
      <c r="CW6" s="520"/>
      <c r="CX6" s="520"/>
      <c r="CY6" s="520"/>
      <c r="CZ6" s="520"/>
      <c r="DA6" s="520"/>
      <c r="DB6" s="520"/>
      <c r="DC6" s="520"/>
      <c r="DD6" s="520"/>
      <c r="DE6" s="520"/>
      <c r="DF6" s="520"/>
      <c r="DG6" s="520"/>
      <c r="DH6" s="520"/>
      <c r="DI6" s="520"/>
      <c r="DJ6" s="520"/>
      <c r="DK6" s="520"/>
      <c r="DL6" s="520"/>
      <c r="DM6" s="520"/>
      <c r="DN6" s="520"/>
      <c r="DO6" s="520"/>
      <c r="DP6" s="520"/>
      <c r="DQ6" s="520"/>
      <c r="DR6" s="520"/>
      <c r="DS6" s="520"/>
      <c r="DT6" s="520"/>
      <c r="DU6" s="520"/>
      <c r="DV6" s="520"/>
      <c r="DW6" s="520"/>
      <c r="DX6" s="520"/>
      <c r="DY6" s="520"/>
      <c r="DZ6" s="520"/>
      <c r="EA6" s="520"/>
      <c r="EB6" s="520"/>
      <c r="EC6" s="520"/>
      <c r="ED6" s="520"/>
      <c r="EE6" s="520"/>
      <c r="EF6" s="520"/>
      <c r="EG6" s="520"/>
      <c r="EH6" s="520"/>
      <c r="EI6" s="520"/>
      <c r="EJ6" s="520"/>
      <c r="EK6" s="520"/>
      <c r="EL6" s="520"/>
      <c r="EM6" s="520"/>
      <c r="EN6" s="520"/>
      <c r="EO6" s="520"/>
      <c r="EP6" s="520"/>
      <c r="EQ6" s="520"/>
      <c r="ER6" s="520"/>
      <c r="ES6" s="520"/>
      <c r="ET6" s="520"/>
      <c r="EU6" s="520"/>
      <c r="EV6" s="520"/>
      <c r="EW6" s="520"/>
      <c r="EX6" s="520"/>
      <c r="EY6" s="520"/>
      <c r="EZ6" s="520"/>
      <c r="FA6" s="520"/>
      <c r="FB6" s="520"/>
      <c r="FC6" s="520"/>
      <c r="FD6" s="520"/>
      <c r="FE6" s="520"/>
      <c r="FF6" s="520"/>
      <c r="FG6" s="520"/>
      <c r="FH6" s="520"/>
      <c r="FI6" s="520"/>
      <c r="FJ6" s="520"/>
      <c r="FK6" s="520"/>
      <c r="FL6" s="520"/>
      <c r="FM6" s="520"/>
      <c r="FN6" s="520"/>
      <c r="FO6" s="520"/>
      <c r="FP6" s="520"/>
      <c r="FQ6" s="520"/>
      <c r="FR6" s="520"/>
      <c r="FS6" s="520"/>
      <c r="FT6" s="520"/>
      <c r="FU6" s="520"/>
      <c r="FV6" s="520"/>
      <c r="FW6" s="520"/>
      <c r="FX6" s="520"/>
      <c r="FY6" s="520"/>
      <c r="FZ6" s="520"/>
      <c r="GA6" s="520"/>
      <c r="GB6" s="520"/>
      <c r="GC6" s="520"/>
      <c r="GD6" s="520"/>
      <c r="GE6" s="520"/>
      <c r="GF6" s="520"/>
      <c r="GG6" s="520"/>
      <c r="GH6" s="520"/>
      <c r="GI6" s="520"/>
      <c r="GJ6" s="520"/>
      <c r="GK6" s="520"/>
      <c r="GL6" s="520"/>
      <c r="GM6" s="520"/>
      <c r="GN6" s="520"/>
      <c r="GO6" s="520"/>
      <c r="GP6" s="520"/>
      <c r="GQ6" s="520"/>
      <c r="GR6" s="520"/>
      <c r="GS6" s="520"/>
      <c r="GT6" s="520"/>
      <c r="GU6" s="520"/>
      <c r="GV6" s="520"/>
      <c r="GW6" s="520"/>
      <c r="GX6" s="520"/>
      <c r="GY6" s="520"/>
      <c r="GZ6" s="520"/>
      <c r="HA6" s="520"/>
      <c r="HB6" s="520"/>
      <c r="HC6" s="520"/>
      <c r="HD6" s="520"/>
      <c r="HE6" s="520"/>
      <c r="HF6" s="520"/>
      <c r="HG6" s="520"/>
      <c r="HH6" s="520"/>
      <c r="HI6" s="520"/>
      <c r="HJ6" s="520"/>
      <c r="HK6" s="520"/>
      <c r="HL6" s="520"/>
      <c r="HM6" s="520"/>
      <c r="HN6" s="520"/>
      <c r="HO6" s="520"/>
      <c r="HP6" s="520"/>
      <c r="HQ6" s="520"/>
      <c r="HR6" s="520"/>
      <c r="HS6" s="520"/>
      <c r="HT6" s="520"/>
      <c r="HU6" s="520"/>
      <c r="HV6" s="520"/>
      <c r="HW6" s="520"/>
      <c r="HX6" s="520"/>
      <c r="HY6" s="520"/>
      <c r="HZ6" s="520"/>
      <c r="IA6" s="520"/>
      <c r="IB6" s="520"/>
      <c r="IC6" s="520"/>
      <c r="ID6" s="520"/>
      <c r="IE6" s="520"/>
      <c r="IF6" s="520"/>
      <c r="IG6" s="520"/>
      <c r="IH6" s="520"/>
      <c r="II6" s="520"/>
      <c r="IJ6" s="520"/>
      <c r="IK6" s="520"/>
      <c r="IL6" s="520"/>
      <c r="IM6" s="520"/>
      <c r="IN6" s="520"/>
      <c r="IO6" s="520"/>
      <c r="IP6" s="520"/>
      <c r="IQ6" s="520"/>
    </row>
    <row r="7" spans="1:251" ht="39" customHeight="1" x14ac:dyDescent="0.2">
      <c r="A7" s="522" t="s">
        <v>1</v>
      </c>
      <c r="B7" s="522" t="s">
        <v>2</v>
      </c>
      <c r="C7" s="522" t="s">
        <v>111</v>
      </c>
      <c r="D7" s="522" t="s">
        <v>284</v>
      </c>
      <c r="E7" s="522" t="s">
        <v>39</v>
      </c>
      <c r="F7" s="618" t="s">
        <v>285</v>
      </c>
      <c r="G7" s="631" t="s">
        <v>444</v>
      </c>
      <c r="H7" s="631" t="s">
        <v>445</v>
      </c>
    </row>
    <row r="8" spans="1:251" x14ac:dyDescent="0.2">
      <c r="A8" s="523" t="s">
        <v>75</v>
      </c>
      <c r="B8" s="523"/>
      <c r="C8" s="524"/>
      <c r="D8" s="524"/>
      <c r="E8" s="525" t="s">
        <v>76</v>
      </c>
      <c r="F8" s="619">
        <f>F9</f>
        <v>17122.54</v>
      </c>
      <c r="G8" s="664">
        <f t="shared" ref="G8:H8" si="0">G9</f>
        <v>10000</v>
      </c>
      <c r="H8" s="632">
        <f t="shared" si="0"/>
        <v>27122.54</v>
      </c>
    </row>
    <row r="9" spans="1:251" x14ac:dyDescent="0.2">
      <c r="A9" s="814"/>
      <c r="B9" s="655" t="s">
        <v>116</v>
      </c>
      <c r="C9" s="656"/>
      <c r="D9" s="526"/>
      <c r="E9" s="527" t="s">
        <v>89</v>
      </c>
      <c r="F9" s="620">
        <f>F10+F14+F12</f>
        <v>17122.54</v>
      </c>
      <c r="G9" s="665">
        <f t="shared" ref="G9:H9" si="1">G10+G14+G12</f>
        <v>10000</v>
      </c>
      <c r="H9" s="633">
        <f t="shared" si="1"/>
        <v>27122.54</v>
      </c>
    </row>
    <row r="10" spans="1:251" x14ac:dyDescent="0.2">
      <c r="A10" s="815"/>
      <c r="B10" s="816"/>
      <c r="C10" s="528" t="s">
        <v>286</v>
      </c>
      <c r="D10" s="529"/>
      <c r="E10" s="530" t="s">
        <v>16</v>
      </c>
      <c r="F10" s="621">
        <f>F11</f>
        <v>3122.54</v>
      </c>
      <c r="G10" s="644"/>
      <c r="H10" s="641">
        <f>F10+G10</f>
        <v>3122.54</v>
      </c>
    </row>
    <row r="11" spans="1:251" ht="22.5" x14ac:dyDescent="0.2">
      <c r="A11" s="815"/>
      <c r="B11" s="817"/>
      <c r="C11" s="528"/>
      <c r="D11" s="531" t="s">
        <v>287</v>
      </c>
      <c r="E11" s="532" t="s">
        <v>288</v>
      </c>
      <c r="F11" s="622">
        <v>3122.54</v>
      </c>
      <c r="G11" s="644"/>
      <c r="H11" s="641">
        <f t="shared" ref="H11:H16" si="2">F11+G11</f>
        <v>3122.54</v>
      </c>
    </row>
    <row r="12" spans="1:251" x14ac:dyDescent="0.2">
      <c r="A12" s="815"/>
      <c r="B12" s="817"/>
      <c r="C12" s="528" t="s">
        <v>309</v>
      </c>
      <c r="D12" s="648"/>
      <c r="E12" s="650" t="s">
        <v>447</v>
      </c>
      <c r="F12" s="651">
        <f>F13</f>
        <v>0</v>
      </c>
      <c r="G12" s="666">
        <f t="shared" ref="G12:H12" si="3">G13</f>
        <v>10000</v>
      </c>
      <c r="H12" s="651">
        <f t="shared" si="3"/>
        <v>10000</v>
      </c>
    </row>
    <row r="13" spans="1:251" x14ac:dyDescent="0.2">
      <c r="A13" s="815"/>
      <c r="B13" s="817"/>
      <c r="C13" s="647"/>
      <c r="D13" s="531" t="s">
        <v>367</v>
      </c>
      <c r="E13" s="646" t="s">
        <v>448</v>
      </c>
      <c r="F13" s="652"/>
      <c r="G13" s="644">
        <v>10000</v>
      </c>
      <c r="H13" s="644">
        <f>F13+G13</f>
        <v>10000</v>
      </c>
    </row>
    <row r="14" spans="1:251" x14ac:dyDescent="0.2">
      <c r="A14" s="815"/>
      <c r="B14" s="817"/>
      <c r="C14" s="528" t="s">
        <v>117</v>
      </c>
      <c r="D14" s="529"/>
      <c r="E14" s="530" t="s">
        <v>289</v>
      </c>
      <c r="F14" s="621">
        <f>F15+F16</f>
        <v>14000</v>
      </c>
      <c r="G14" s="644"/>
      <c r="H14" s="641">
        <f t="shared" si="2"/>
        <v>14000</v>
      </c>
    </row>
    <row r="15" spans="1:251" ht="22.5" x14ac:dyDescent="0.2">
      <c r="A15" s="815"/>
      <c r="B15" s="817"/>
      <c r="C15" s="533"/>
      <c r="D15" s="534" t="s">
        <v>290</v>
      </c>
      <c r="E15" s="535" t="s">
        <v>291</v>
      </c>
      <c r="F15" s="623">
        <v>6000</v>
      </c>
      <c r="G15" s="644"/>
      <c r="H15" s="641">
        <f t="shared" si="2"/>
        <v>6000</v>
      </c>
    </row>
    <row r="16" spans="1:251" x14ac:dyDescent="0.2">
      <c r="A16" s="815"/>
      <c r="B16" s="817"/>
      <c r="C16" s="657"/>
      <c r="D16" s="534" t="s">
        <v>292</v>
      </c>
      <c r="E16" s="537" t="s">
        <v>293</v>
      </c>
      <c r="F16" s="659">
        <v>8000</v>
      </c>
      <c r="G16" s="663">
        <v>-8000</v>
      </c>
      <c r="H16" s="660">
        <f t="shared" si="2"/>
        <v>0</v>
      </c>
    </row>
    <row r="17" spans="1:9" x14ac:dyDescent="0.2">
      <c r="A17" s="653"/>
      <c r="B17" s="654"/>
      <c r="C17" s="536"/>
      <c r="D17" s="534" t="s">
        <v>292</v>
      </c>
      <c r="E17" s="658" t="s">
        <v>1290</v>
      </c>
      <c r="F17" s="649">
        <v>0</v>
      </c>
      <c r="G17" s="644">
        <v>8000</v>
      </c>
      <c r="H17" s="641">
        <f>F17+G17</f>
        <v>8000</v>
      </c>
    </row>
    <row r="18" spans="1:9" x14ac:dyDescent="0.2">
      <c r="A18" s="538" t="s">
        <v>121</v>
      </c>
      <c r="B18" s="538"/>
      <c r="C18" s="538"/>
      <c r="D18" s="538"/>
      <c r="E18" s="539" t="s">
        <v>294</v>
      </c>
      <c r="F18" s="661">
        <f>F19</f>
        <v>22400</v>
      </c>
      <c r="G18" s="667">
        <f t="shared" ref="G18:H18" si="4">G19</f>
        <v>0</v>
      </c>
      <c r="H18" s="662">
        <f t="shared" si="4"/>
        <v>22400</v>
      </c>
      <c r="I18" s="517"/>
    </row>
    <row r="19" spans="1:9" ht="15.75" x14ac:dyDescent="0.2">
      <c r="A19" s="540"/>
      <c r="B19" s="541" t="s">
        <v>125</v>
      </c>
      <c r="C19" s="542"/>
      <c r="D19" s="542"/>
      <c r="E19" s="543" t="s">
        <v>295</v>
      </c>
      <c r="F19" s="625">
        <f>F20+F28</f>
        <v>22400</v>
      </c>
      <c r="G19" s="668">
        <f t="shared" ref="G19:H19" si="5">G20+G28</f>
        <v>0</v>
      </c>
      <c r="H19" s="635">
        <f t="shared" si="5"/>
        <v>22400</v>
      </c>
      <c r="I19" s="517"/>
    </row>
    <row r="20" spans="1:9" s="516" customFormat="1" x14ac:dyDescent="0.2">
      <c r="A20" s="544"/>
      <c r="B20" s="544"/>
      <c r="C20" s="545" t="s">
        <v>286</v>
      </c>
      <c r="D20" s="545"/>
      <c r="E20" s="530" t="s">
        <v>16</v>
      </c>
      <c r="F20" s="626">
        <f>SUM(F21:F27)</f>
        <v>13400</v>
      </c>
      <c r="G20" s="669">
        <f t="shared" ref="G20:H20" si="6">SUM(G21:G27)</f>
        <v>0</v>
      </c>
      <c r="H20" s="636">
        <f t="shared" si="6"/>
        <v>13400</v>
      </c>
      <c r="I20" s="517"/>
    </row>
    <row r="21" spans="1:9" s="516" customFormat="1" ht="22.5" x14ac:dyDescent="0.2">
      <c r="A21" s="544"/>
      <c r="B21" s="544"/>
      <c r="C21" s="546"/>
      <c r="D21" s="547" t="s">
        <v>296</v>
      </c>
      <c r="E21" s="548" t="s">
        <v>297</v>
      </c>
      <c r="F21" s="627">
        <v>1000</v>
      </c>
      <c r="G21" s="644"/>
      <c r="H21" s="643">
        <f>F21+G21</f>
        <v>1000</v>
      </c>
      <c r="I21" s="517"/>
    </row>
    <row r="22" spans="1:9" s="516" customFormat="1" x14ac:dyDescent="0.2">
      <c r="A22" s="544"/>
      <c r="B22" s="544"/>
      <c r="C22" s="546"/>
      <c r="D22" s="547" t="s">
        <v>298</v>
      </c>
      <c r="E22" s="537" t="s">
        <v>299</v>
      </c>
      <c r="F22" s="627">
        <v>2500</v>
      </c>
      <c r="G22" s="644"/>
      <c r="H22" s="643">
        <f t="shared" ref="H22:H27" si="7">F22+G22</f>
        <v>2500</v>
      </c>
      <c r="I22" s="517"/>
    </row>
    <row r="23" spans="1:9" s="516" customFormat="1" x14ac:dyDescent="0.2">
      <c r="A23" s="544"/>
      <c r="B23" s="544"/>
      <c r="C23" s="546"/>
      <c r="D23" s="547" t="s">
        <v>300</v>
      </c>
      <c r="E23" s="537" t="s">
        <v>301</v>
      </c>
      <c r="F23" s="627">
        <v>900</v>
      </c>
      <c r="G23" s="644"/>
      <c r="H23" s="643">
        <f t="shared" si="7"/>
        <v>900</v>
      </c>
      <c r="I23" s="517"/>
    </row>
    <row r="24" spans="1:9" s="516" customFormat="1" x14ac:dyDescent="0.2">
      <c r="A24" s="544"/>
      <c r="B24" s="544"/>
      <c r="C24" s="546"/>
      <c r="D24" s="547" t="s">
        <v>292</v>
      </c>
      <c r="E24" s="537" t="s">
        <v>302</v>
      </c>
      <c r="F24" s="627">
        <v>5500</v>
      </c>
      <c r="G24" s="644"/>
      <c r="H24" s="643">
        <f t="shared" si="7"/>
        <v>5500</v>
      </c>
      <c r="I24" s="517"/>
    </row>
    <row r="25" spans="1:9" s="516" customFormat="1" x14ac:dyDescent="0.2">
      <c r="A25" s="544"/>
      <c r="B25" s="544"/>
      <c r="C25" s="546"/>
      <c r="D25" s="547" t="s">
        <v>303</v>
      </c>
      <c r="E25" s="537" t="s">
        <v>304</v>
      </c>
      <c r="F25" s="627">
        <v>1000</v>
      </c>
      <c r="G25" s="644"/>
      <c r="H25" s="643">
        <f t="shared" si="7"/>
        <v>1000</v>
      </c>
      <c r="I25" s="517"/>
    </row>
    <row r="26" spans="1:9" s="516" customFormat="1" ht="22.5" x14ac:dyDescent="0.2">
      <c r="A26" s="544"/>
      <c r="B26" s="544"/>
      <c r="C26" s="546"/>
      <c r="D26" s="547" t="s">
        <v>305</v>
      </c>
      <c r="E26" s="537" t="s">
        <v>306</v>
      </c>
      <c r="F26" s="627">
        <v>1500</v>
      </c>
      <c r="G26" s="644"/>
      <c r="H26" s="643">
        <f t="shared" si="7"/>
        <v>1500</v>
      </c>
      <c r="I26" s="517"/>
    </row>
    <row r="27" spans="1:9" s="516" customFormat="1" x14ac:dyDescent="0.2">
      <c r="A27" s="544"/>
      <c r="B27" s="544"/>
      <c r="C27" s="546"/>
      <c r="D27" s="547" t="s">
        <v>307</v>
      </c>
      <c r="E27" s="537" t="s">
        <v>308</v>
      </c>
      <c r="F27" s="627">
        <v>1000</v>
      </c>
      <c r="G27" s="644"/>
      <c r="H27" s="643">
        <f t="shared" si="7"/>
        <v>1000</v>
      </c>
      <c r="I27" s="517"/>
    </row>
    <row r="28" spans="1:9" s="516" customFormat="1" x14ac:dyDescent="0.2">
      <c r="A28" s="544"/>
      <c r="B28" s="544"/>
      <c r="C28" s="545" t="s">
        <v>309</v>
      </c>
      <c r="D28" s="545"/>
      <c r="E28" s="530" t="s">
        <v>17</v>
      </c>
      <c r="F28" s="626">
        <f>SUM(F29:F32)</f>
        <v>9000</v>
      </c>
      <c r="G28" s="669">
        <f t="shared" ref="G28:H28" si="8">SUM(G29:G32)</f>
        <v>0</v>
      </c>
      <c r="H28" s="636">
        <f t="shared" si="8"/>
        <v>9000</v>
      </c>
      <c r="I28" s="517"/>
    </row>
    <row r="29" spans="1:9" s="516" customFormat="1" x14ac:dyDescent="0.2">
      <c r="A29" s="544"/>
      <c r="B29" s="544"/>
      <c r="C29" s="546"/>
      <c r="D29" s="547" t="s">
        <v>310</v>
      </c>
      <c r="E29" s="537" t="s">
        <v>311</v>
      </c>
      <c r="F29" s="627">
        <v>3000</v>
      </c>
      <c r="G29" s="644"/>
      <c r="H29" s="642">
        <f>F29+G29</f>
        <v>3000</v>
      </c>
      <c r="I29" s="517"/>
    </row>
    <row r="30" spans="1:9" s="516" customFormat="1" x14ac:dyDescent="0.2">
      <c r="A30" s="544"/>
      <c r="B30" s="544"/>
      <c r="C30" s="546"/>
      <c r="D30" s="547" t="s">
        <v>287</v>
      </c>
      <c r="E30" s="537" t="s">
        <v>312</v>
      </c>
      <c r="F30" s="627">
        <v>3000</v>
      </c>
      <c r="G30" s="644"/>
      <c r="H30" s="642">
        <f t="shared" ref="H30:H32" si="9">F30+G30</f>
        <v>3000</v>
      </c>
      <c r="I30" s="517"/>
    </row>
    <row r="31" spans="1:9" s="516" customFormat="1" ht="22.5" x14ac:dyDescent="0.2">
      <c r="A31" s="544"/>
      <c r="B31" s="544"/>
      <c r="C31" s="546"/>
      <c r="D31" s="547" t="s">
        <v>292</v>
      </c>
      <c r="E31" s="537" t="s">
        <v>313</v>
      </c>
      <c r="F31" s="627">
        <v>2000</v>
      </c>
      <c r="G31" s="644"/>
      <c r="H31" s="642">
        <f t="shared" si="9"/>
        <v>2000</v>
      </c>
      <c r="I31" s="517"/>
    </row>
    <row r="32" spans="1:9" s="516" customFormat="1" x14ac:dyDescent="0.2">
      <c r="A32" s="544"/>
      <c r="B32" s="544"/>
      <c r="C32" s="546"/>
      <c r="D32" s="547" t="s">
        <v>303</v>
      </c>
      <c r="E32" s="537" t="s">
        <v>314</v>
      </c>
      <c r="F32" s="627">
        <v>1000</v>
      </c>
      <c r="G32" s="644"/>
      <c r="H32" s="642">
        <f t="shared" si="9"/>
        <v>1000</v>
      </c>
      <c r="I32" s="517"/>
    </row>
    <row r="33" spans="1:9" s="516" customFormat="1" x14ac:dyDescent="0.2">
      <c r="A33" s="538" t="s">
        <v>137</v>
      </c>
      <c r="B33" s="538"/>
      <c r="C33" s="538"/>
      <c r="D33" s="538"/>
      <c r="E33" s="539" t="s">
        <v>315</v>
      </c>
      <c r="F33" s="624">
        <f>F34</f>
        <v>13603.07</v>
      </c>
      <c r="G33" s="670">
        <f t="shared" ref="G33:H33" si="10">G34</f>
        <v>0</v>
      </c>
      <c r="H33" s="634">
        <f t="shared" si="10"/>
        <v>13603.07</v>
      </c>
      <c r="I33" s="517"/>
    </row>
    <row r="34" spans="1:9" s="516" customFormat="1" ht="15.75" x14ac:dyDescent="0.2">
      <c r="A34" s="540"/>
      <c r="B34" s="541" t="s">
        <v>138</v>
      </c>
      <c r="C34" s="542"/>
      <c r="D34" s="542"/>
      <c r="E34" s="543" t="s">
        <v>81</v>
      </c>
      <c r="F34" s="625">
        <f>F35+F39</f>
        <v>13603.07</v>
      </c>
      <c r="G34" s="668">
        <f t="shared" ref="G34:H34" si="11">G35+G39</f>
        <v>0</v>
      </c>
      <c r="H34" s="635">
        <f t="shared" si="11"/>
        <v>13603.07</v>
      </c>
      <c r="I34" s="517"/>
    </row>
    <row r="35" spans="1:9" s="516" customFormat="1" x14ac:dyDescent="0.2">
      <c r="A35" s="544"/>
      <c r="B35" s="544"/>
      <c r="C35" s="545" t="s">
        <v>286</v>
      </c>
      <c r="D35" s="545"/>
      <c r="E35" s="530" t="s">
        <v>16</v>
      </c>
      <c r="F35" s="626">
        <f>SUM(F36:F38)</f>
        <v>12103.07</v>
      </c>
      <c r="G35" s="669">
        <f t="shared" ref="G35:H35" si="12">SUM(G36:G38)</f>
        <v>0</v>
      </c>
      <c r="H35" s="636">
        <f t="shared" si="12"/>
        <v>12103.07</v>
      </c>
      <c r="I35" s="517"/>
    </row>
    <row r="36" spans="1:9" s="516" customFormat="1" x14ac:dyDescent="0.2">
      <c r="A36" s="544"/>
      <c r="B36" s="544"/>
      <c r="C36" s="549"/>
      <c r="D36" s="547" t="s">
        <v>287</v>
      </c>
      <c r="E36" s="537" t="s">
        <v>316</v>
      </c>
      <c r="F36" s="627">
        <v>1500</v>
      </c>
      <c r="G36" s="644"/>
      <c r="H36" s="642">
        <f>F36+G36</f>
        <v>1500</v>
      </c>
      <c r="I36" s="517"/>
    </row>
    <row r="37" spans="1:9" s="516" customFormat="1" ht="22.5" x14ac:dyDescent="0.2">
      <c r="A37" s="544"/>
      <c r="B37" s="544"/>
      <c r="C37" s="546"/>
      <c r="D37" s="547" t="s">
        <v>303</v>
      </c>
      <c r="E37" s="537" t="s">
        <v>317</v>
      </c>
      <c r="F37" s="627">
        <v>8103.07</v>
      </c>
      <c r="G37" s="644"/>
      <c r="H37" s="642">
        <f t="shared" ref="H37:H38" si="13">F37+G37</f>
        <v>8103.07</v>
      </c>
      <c r="I37" s="517"/>
    </row>
    <row r="38" spans="1:9" s="516" customFormat="1" x14ac:dyDescent="0.2">
      <c r="A38" s="544"/>
      <c r="B38" s="544"/>
      <c r="C38" s="546"/>
      <c r="D38" s="547" t="s">
        <v>305</v>
      </c>
      <c r="E38" s="537" t="s">
        <v>316</v>
      </c>
      <c r="F38" s="627">
        <v>2500</v>
      </c>
      <c r="G38" s="644"/>
      <c r="H38" s="642">
        <f t="shared" si="13"/>
        <v>2500</v>
      </c>
      <c r="I38" s="517"/>
    </row>
    <row r="39" spans="1:9" s="516" customFormat="1" x14ac:dyDescent="0.2">
      <c r="A39" s="544"/>
      <c r="B39" s="544"/>
      <c r="C39" s="545" t="s">
        <v>309</v>
      </c>
      <c r="D39" s="545"/>
      <c r="E39" s="530" t="s">
        <v>17</v>
      </c>
      <c r="F39" s="626">
        <f>F40</f>
        <v>1500</v>
      </c>
      <c r="G39" s="669">
        <f t="shared" ref="G39:H39" si="14">G40</f>
        <v>0</v>
      </c>
      <c r="H39" s="636">
        <f t="shared" si="14"/>
        <v>1500</v>
      </c>
      <c r="I39" s="517"/>
    </row>
    <row r="40" spans="1:9" s="516" customFormat="1" x14ac:dyDescent="0.2">
      <c r="A40" s="544"/>
      <c r="B40" s="544"/>
      <c r="C40" s="550"/>
      <c r="D40" s="547" t="s">
        <v>303</v>
      </c>
      <c r="E40" s="537" t="s">
        <v>318</v>
      </c>
      <c r="F40" s="627">
        <v>1500</v>
      </c>
      <c r="G40" s="644"/>
      <c r="H40" s="642">
        <f>F40+G40</f>
        <v>1500</v>
      </c>
      <c r="I40" s="517"/>
    </row>
    <row r="41" spans="1:9" s="516" customFormat="1" x14ac:dyDescent="0.2">
      <c r="A41" s="538" t="s">
        <v>256</v>
      </c>
      <c r="B41" s="538"/>
      <c r="C41" s="538"/>
      <c r="D41" s="538"/>
      <c r="E41" s="539" t="s">
        <v>56</v>
      </c>
      <c r="F41" s="624">
        <f>F42</f>
        <v>200</v>
      </c>
      <c r="G41" s="670">
        <f t="shared" ref="G41:H42" si="15">G42</f>
        <v>0</v>
      </c>
      <c r="H41" s="634">
        <f t="shared" si="15"/>
        <v>200</v>
      </c>
      <c r="I41" s="517"/>
    </row>
    <row r="42" spans="1:9" s="516" customFormat="1" ht="15.75" x14ac:dyDescent="0.2">
      <c r="A42" s="551"/>
      <c r="B42" s="541" t="s">
        <v>319</v>
      </c>
      <c r="C42" s="542"/>
      <c r="D42" s="542"/>
      <c r="E42" s="543" t="s">
        <v>89</v>
      </c>
      <c r="F42" s="625">
        <f>F43</f>
        <v>200</v>
      </c>
      <c r="G42" s="668">
        <f t="shared" si="15"/>
        <v>0</v>
      </c>
      <c r="H42" s="635">
        <f t="shared" si="15"/>
        <v>200</v>
      </c>
      <c r="I42" s="517"/>
    </row>
    <row r="43" spans="1:9" s="516" customFormat="1" x14ac:dyDescent="0.2">
      <c r="A43" s="544"/>
      <c r="B43" s="552"/>
      <c r="C43" s="545" t="s">
        <v>286</v>
      </c>
      <c r="D43" s="545"/>
      <c r="E43" s="530" t="s">
        <v>16</v>
      </c>
      <c r="F43" s="626">
        <f>SUM(F44:F44)</f>
        <v>200</v>
      </c>
      <c r="G43" s="669">
        <f t="shared" ref="G43:H43" si="16">SUM(G44:G44)</f>
        <v>0</v>
      </c>
      <c r="H43" s="636">
        <f t="shared" si="16"/>
        <v>200</v>
      </c>
      <c r="I43" s="517"/>
    </row>
    <row r="44" spans="1:9" s="516" customFormat="1" x14ac:dyDescent="0.2">
      <c r="A44" s="544"/>
      <c r="B44" s="552"/>
      <c r="C44" s="553"/>
      <c r="D44" s="547" t="s">
        <v>320</v>
      </c>
      <c r="E44" s="537" t="s">
        <v>321</v>
      </c>
      <c r="F44" s="627">
        <v>200</v>
      </c>
      <c r="G44" s="644"/>
      <c r="H44" s="642">
        <f>F44+G44</f>
        <v>200</v>
      </c>
      <c r="I44" s="517"/>
    </row>
    <row r="45" spans="1:9" s="516" customFormat="1" x14ac:dyDescent="0.2">
      <c r="A45" s="538" t="s">
        <v>148</v>
      </c>
      <c r="B45" s="538"/>
      <c r="C45" s="538"/>
      <c r="D45" s="538"/>
      <c r="E45" s="539" t="s">
        <v>62</v>
      </c>
      <c r="F45" s="624">
        <f>F46</f>
        <v>9252.27</v>
      </c>
      <c r="G45" s="670">
        <f t="shared" ref="G45:H45" si="17">G46</f>
        <v>0</v>
      </c>
      <c r="H45" s="634">
        <f t="shared" si="17"/>
        <v>9252.27</v>
      </c>
      <c r="I45" s="517"/>
    </row>
    <row r="46" spans="1:9" s="516" customFormat="1" ht="15.75" x14ac:dyDescent="0.2">
      <c r="A46" s="540"/>
      <c r="B46" s="541" t="s">
        <v>322</v>
      </c>
      <c r="C46" s="542"/>
      <c r="D46" s="542"/>
      <c r="E46" s="543" t="s">
        <v>323</v>
      </c>
      <c r="F46" s="625">
        <f>F47+F52</f>
        <v>9252.27</v>
      </c>
      <c r="G46" s="668">
        <f t="shared" ref="G46:H46" si="18">G47+G52</f>
        <v>0</v>
      </c>
      <c r="H46" s="635">
        <f t="shared" si="18"/>
        <v>9252.27</v>
      </c>
      <c r="I46" s="517"/>
    </row>
    <row r="47" spans="1:9" s="516" customFormat="1" x14ac:dyDescent="0.2">
      <c r="A47" s="544"/>
      <c r="B47" s="544"/>
      <c r="C47" s="545" t="s">
        <v>286</v>
      </c>
      <c r="D47" s="545"/>
      <c r="E47" s="530" t="s">
        <v>16</v>
      </c>
      <c r="F47" s="626">
        <f>SUM(F48:F51)</f>
        <v>8552.27</v>
      </c>
      <c r="G47" s="669">
        <f t="shared" ref="G47:H47" si="19">SUM(G48:G51)</f>
        <v>0</v>
      </c>
      <c r="H47" s="636">
        <f t="shared" si="19"/>
        <v>8552.27</v>
      </c>
      <c r="I47" s="517"/>
    </row>
    <row r="48" spans="1:9" s="516" customFormat="1" x14ac:dyDescent="0.2">
      <c r="A48" s="544"/>
      <c r="B48" s="544"/>
      <c r="C48" s="549"/>
      <c r="D48" s="547" t="s">
        <v>310</v>
      </c>
      <c r="E48" s="537" t="s">
        <v>324</v>
      </c>
      <c r="F48" s="627">
        <v>2600</v>
      </c>
      <c r="G48" s="644"/>
      <c r="H48" s="642">
        <f>F48+G48</f>
        <v>2600</v>
      </c>
      <c r="I48" s="517"/>
    </row>
    <row r="49" spans="1:9" s="516" customFormat="1" x14ac:dyDescent="0.2">
      <c r="A49" s="544"/>
      <c r="B49" s="544"/>
      <c r="C49" s="546"/>
      <c r="D49" s="547" t="s">
        <v>292</v>
      </c>
      <c r="E49" s="537" t="s">
        <v>325</v>
      </c>
      <c r="F49" s="627">
        <v>1500</v>
      </c>
      <c r="G49" s="644"/>
      <c r="H49" s="642">
        <f t="shared" ref="H49:H51" si="20">F49+G49</f>
        <v>1500</v>
      </c>
      <c r="I49" s="517"/>
    </row>
    <row r="50" spans="1:9" s="516" customFormat="1" x14ac:dyDescent="0.2">
      <c r="A50" s="544"/>
      <c r="B50" s="544"/>
      <c r="C50" s="546"/>
      <c r="D50" s="547" t="s">
        <v>307</v>
      </c>
      <c r="E50" s="537" t="s">
        <v>326</v>
      </c>
      <c r="F50" s="627">
        <v>1700</v>
      </c>
      <c r="G50" s="644"/>
      <c r="H50" s="642">
        <f t="shared" si="20"/>
        <v>1700</v>
      </c>
      <c r="I50" s="517"/>
    </row>
    <row r="51" spans="1:9" s="516" customFormat="1" x14ac:dyDescent="0.2">
      <c r="A51" s="544"/>
      <c r="B51" s="544"/>
      <c r="C51" s="546"/>
      <c r="D51" s="547" t="s">
        <v>327</v>
      </c>
      <c r="E51" s="537" t="s">
        <v>328</v>
      </c>
      <c r="F51" s="627">
        <v>2752.27</v>
      </c>
      <c r="G51" s="644"/>
      <c r="H51" s="642">
        <f t="shared" si="20"/>
        <v>2752.27</v>
      </c>
      <c r="I51" s="517"/>
    </row>
    <row r="52" spans="1:9" s="516" customFormat="1" x14ac:dyDescent="0.2">
      <c r="A52" s="544"/>
      <c r="B52" s="544"/>
      <c r="C52" s="545" t="s">
        <v>309</v>
      </c>
      <c r="D52" s="545"/>
      <c r="E52" s="530" t="s">
        <v>17</v>
      </c>
      <c r="F52" s="626">
        <f>F54+F53</f>
        <v>700</v>
      </c>
      <c r="G52" s="669">
        <f t="shared" ref="G52:H52" si="21">G54+G53</f>
        <v>0</v>
      </c>
      <c r="H52" s="636">
        <f t="shared" si="21"/>
        <v>700</v>
      </c>
      <c r="I52" s="517"/>
    </row>
    <row r="53" spans="1:9" s="516" customFormat="1" x14ac:dyDescent="0.2">
      <c r="A53" s="544"/>
      <c r="B53" s="544"/>
      <c r="C53" s="820"/>
      <c r="D53" s="547" t="s">
        <v>310</v>
      </c>
      <c r="E53" s="537" t="s">
        <v>324</v>
      </c>
      <c r="F53" s="627">
        <v>500</v>
      </c>
      <c r="G53" s="644"/>
      <c r="H53" s="642">
        <f>F53+G53</f>
        <v>500</v>
      </c>
      <c r="I53" s="517"/>
    </row>
    <row r="54" spans="1:9" s="516" customFormat="1" x14ac:dyDescent="0.2">
      <c r="A54" s="544"/>
      <c r="B54" s="544"/>
      <c r="C54" s="821"/>
      <c r="D54" s="547" t="s">
        <v>307</v>
      </c>
      <c r="E54" s="537" t="s">
        <v>326</v>
      </c>
      <c r="F54" s="627">
        <v>200</v>
      </c>
      <c r="G54" s="644"/>
      <c r="H54" s="642">
        <f>F54+G54</f>
        <v>200</v>
      </c>
      <c r="I54" s="517"/>
    </row>
    <row r="55" spans="1:9" s="516" customFormat="1" x14ac:dyDescent="0.2">
      <c r="A55" s="538" t="s">
        <v>216</v>
      </c>
      <c r="B55" s="538"/>
      <c r="C55" s="538"/>
      <c r="D55" s="538"/>
      <c r="E55" s="539" t="s">
        <v>46</v>
      </c>
      <c r="F55" s="624">
        <f>F56+F98+F95</f>
        <v>143851.33000000002</v>
      </c>
      <c r="G55" s="670">
        <f t="shared" ref="G55:H55" si="22">G56+G98+G95</f>
        <v>0</v>
      </c>
      <c r="H55" s="634">
        <f t="shared" si="22"/>
        <v>143851.33000000002</v>
      </c>
      <c r="I55" s="517"/>
    </row>
    <row r="56" spans="1:9" s="516" customFormat="1" ht="15.75" x14ac:dyDescent="0.2">
      <c r="A56" s="540"/>
      <c r="B56" s="541" t="s">
        <v>217</v>
      </c>
      <c r="C56" s="542"/>
      <c r="D56" s="542"/>
      <c r="E56" s="543" t="s">
        <v>47</v>
      </c>
      <c r="F56" s="625">
        <f>F67+F80+F87+F91+F93+F63+F60+F57</f>
        <v>78895.44</v>
      </c>
      <c r="G56" s="668">
        <f t="shared" ref="G56:H56" si="23">G67+G80+G87+G91+G93+G63+G60+G57</f>
        <v>0</v>
      </c>
      <c r="H56" s="635">
        <f t="shared" si="23"/>
        <v>78895.44</v>
      </c>
      <c r="I56" s="517"/>
    </row>
    <row r="57" spans="1:9" s="516" customFormat="1" x14ac:dyDescent="0.2">
      <c r="A57" s="544"/>
      <c r="B57" s="544"/>
      <c r="C57" s="545" t="s">
        <v>329</v>
      </c>
      <c r="D57" s="545"/>
      <c r="E57" s="530" t="s">
        <v>14</v>
      </c>
      <c r="F57" s="626">
        <f>SUM(F58:F59)</f>
        <v>570</v>
      </c>
      <c r="G57" s="669">
        <f t="shared" ref="G57:H57" si="24">SUM(G58:G59)</f>
        <v>0</v>
      </c>
      <c r="H57" s="636">
        <f t="shared" si="24"/>
        <v>570</v>
      </c>
      <c r="I57" s="517"/>
    </row>
    <row r="58" spans="1:9" s="516" customFormat="1" x14ac:dyDescent="0.2">
      <c r="A58" s="544"/>
      <c r="B58" s="544"/>
      <c r="C58" s="549"/>
      <c r="D58" s="547" t="s">
        <v>330</v>
      </c>
      <c r="E58" s="537" t="s">
        <v>331</v>
      </c>
      <c r="F58" s="627">
        <v>280</v>
      </c>
      <c r="G58" s="644"/>
      <c r="H58" s="642">
        <f>F58+G58</f>
        <v>280</v>
      </c>
      <c r="I58" s="517"/>
    </row>
    <row r="59" spans="1:9" s="516" customFormat="1" x14ac:dyDescent="0.2">
      <c r="A59" s="544"/>
      <c r="B59" s="544"/>
      <c r="C59" s="546"/>
      <c r="D59" s="547" t="s">
        <v>307</v>
      </c>
      <c r="E59" s="537" t="s">
        <v>332</v>
      </c>
      <c r="F59" s="627">
        <v>290</v>
      </c>
      <c r="G59" s="644"/>
      <c r="H59" s="642">
        <f>F59+G59</f>
        <v>290</v>
      </c>
      <c r="I59" s="517"/>
    </row>
    <row r="60" spans="1:9" s="516" customFormat="1" x14ac:dyDescent="0.2">
      <c r="A60" s="544"/>
      <c r="B60" s="544"/>
      <c r="C60" s="545" t="s">
        <v>333</v>
      </c>
      <c r="D60" s="545"/>
      <c r="E60" s="530" t="s">
        <v>15</v>
      </c>
      <c r="F60" s="626">
        <f>SUM(F61:F62)</f>
        <v>81</v>
      </c>
      <c r="G60" s="669">
        <f t="shared" ref="G60:H60" si="25">SUM(G61:G62)</f>
        <v>0</v>
      </c>
      <c r="H60" s="636">
        <f t="shared" si="25"/>
        <v>81</v>
      </c>
      <c r="I60" s="517"/>
    </row>
    <row r="61" spans="1:9" s="516" customFormat="1" x14ac:dyDescent="0.2">
      <c r="A61" s="544"/>
      <c r="B61" s="544"/>
      <c r="C61" s="549"/>
      <c r="D61" s="547" t="s">
        <v>330</v>
      </c>
      <c r="E61" s="537" t="s">
        <v>331</v>
      </c>
      <c r="F61" s="627">
        <v>40</v>
      </c>
      <c r="G61" s="644"/>
      <c r="H61" s="642">
        <f>F61+G61</f>
        <v>40</v>
      </c>
      <c r="I61" s="517"/>
    </row>
    <row r="62" spans="1:9" s="516" customFormat="1" x14ac:dyDescent="0.2">
      <c r="A62" s="544"/>
      <c r="B62" s="544"/>
      <c r="C62" s="546"/>
      <c r="D62" s="547" t="s">
        <v>307</v>
      </c>
      <c r="E62" s="537" t="s">
        <v>332</v>
      </c>
      <c r="F62" s="627">
        <v>41</v>
      </c>
      <c r="G62" s="644"/>
      <c r="H62" s="642">
        <f>F62+G62</f>
        <v>41</v>
      </c>
      <c r="I62" s="517"/>
    </row>
    <row r="63" spans="1:9" s="516" customFormat="1" x14ac:dyDescent="0.2">
      <c r="A63" s="544"/>
      <c r="B63" s="544"/>
      <c r="C63" s="545" t="s">
        <v>334</v>
      </c>
      <c r="D63" s="545"/>
      <c r="E63" s="554" t="s">
        <v>21</v>
      </c>
      <c r="F63" s="626">
        <f>SUM(F64:F66)</f>
        <v>4289</v>
      </c>
      <c r="G63" s="669">
        <f t="shared" ref="G63:H63" si="26">SUM(G64:G66)</f>
        <v>0</v>
      </c>
      <c r="H63" s="636">
        <f t="shared" si="26"/>
        <v>4289</v>
      </c>
      <c r="I63" s="517"/>
    </row>
    <row r="64" spans="1:9" s="516" customFormat="1" x14ac:dyDescent="0.2">
      <c r="A64" s="544"/>
      <c r="B64" s="544"/>
      <c r="C64" s="549"/>
      <c r="D64" s="547" t="s">
        <v>330</v>
      </c>
      <c r="E64" s="537" t="s">
        <v>331</v>
      </c>
      <c r="F64" s="627">
        <v>1620</v>
      </c>
      <c r="G64" s="644"/>
      <c r="H64" s="642">
        <f>F64+G64</f>
        <v>1620</v>
      </c>
      <c r="I64" s="517"/>
    </row>
    <row r="65" spans="1:9" s="516" customFormat="1" x14ac:dyDescent="0.2">
      <c r="A65" s="544"/>
      <c r="B65" s="544"/>
      <c r="C65" s="549"/>
      <c r="D65" s="547" t="s">
        <v>335</v>
      </c>
      <c r="E65" s="537" t="s">
        <v>336</v>
      </c>
      <c r="F65" s="627">
        <v>1000</v>
      </c>
      <c r="G65" s="644"/>
      <c r="H65" s="642">
        <f t="shared" ref="H65:H66" si="27">F65+G65</f>
        <v>1000</v>
      </c>
      <c r="I65" s="517"/>
    </row>
    <row r="66" spans="1:9" s="516" customFormat="1" x14ac:dyDescent="0.2">
      <c r="A66" s="544"/>
      <c r="B66" s="544"/>
      <c r="C66" s="546"/>
      <c r="D66" s="547" t="s">
        <v>307</v>
      </c>
      <c r="E66" s="537" t="s">
        <v>332</v>
      </c>
      <c r="F66" s="627">
        <v>1669</v>
      </c>
      <c r="G66" s="644"/>
      <c r="H66" s="642">
        <f t="shared" si="27"/>
        <v>1669</v>
      </c>
      <c r="I66" s="517"/>
    </row>
    <row r="67" spans="1:9" s="516" customFormat="1" x14ac:dyDescent="0.2">
      <c r="A67" s="544"/>
      <c r="B67" s="544"/>
      <c r="C67" s="545" t="s">
        <v>286</v>
      </c>
      <c r="D67" s="545"/>
      <c r="E67" s="530" t="s">
        <v>16</v>
      </c>
      <c r="F67" s="626">
        <f>SUM(F68:F79)</f>
        <v>61920.29</v>
      </c>
      <c r="G67" s="669">
        <f t="shared" ref="G67:H67" si="28">SUM(G68:G79)</f>
        <v>0</v>
      </c>
      <c r="H67" s="636">
        <f t="shared" si="28"/>
        <v>61920.29</v>
      </c>
      <c r="I67" s="517"/>
    </row>
    <row r="68" spans="1:9" s="516" customFormat="1" x14ac:dyDescent="0.2">
      <c r="A68" s="544"/>
      <c r="B68" s="544"/>
      <c r="C68" s="549"/>
      <c r="D68" s="547" t="s">
        <v>296</v>
      </c>
      <c r="E68" s="537" t="s">
        <v>337</v>
      </c>
      <c r="F68" s="627">
        <v>7000</v>
      </c>
      <c r="G68" s="644"/>
      <c r="H68" s="642">
        <f>F68+G68</f>
        <v>7000</v>
      </c>
      <c r="I68" s="517"/>
    </row>
    <row r="69" spans="1:9" s="516" customFormat="1" x14ac:dyDescent="0.2">
      <c r="A69" s="544"/>
      <c r="B69" s="544"/>
      <c r="C69" s="546"/>
      <c r="D69" s="547" t="s">
        <v>287</v>
      </c>
      <c r="E69" s="537" t="s">
        <v>338</v>
      </c>
      <c r="F69" s="627">
        <v>4000</v>
      </c>
      <c r="G69" s="644"/>
      <c r="H69" s="642">
        <f t="shared" ref="H69:H79" si="29">F69+G69</f>
        <v>4000</v>
      </c>
      <c r="I69" s="517"/>
    </row>
    <row r="70" spans="1:9" s="516" customFormat="1" ht="56.25" x14ac:dyDescent="0.2">
      <c r="A70" s="544"/>
      <c r="B70" s="544"/>
      <c r="C70" s="546"/>
      <c r="D70" s="547" t="s">
        <v>320</v>
      </c>
      <c r="E70" s="537" t="s">
        <v>339</v>
      </c>
      <c r="F70" s="627">
        <v>7677.64</v>
      </c>
      <c r="G70" s="644"/>
      <c r="H70" s="642">
        <f t="shared" si="29"/>
        <v>7677.64</v>
      </c>
      <c r="I70" s="517"/>
    </row>
    <row r="71" spans="1:9" s="516" customFormat="1" ht="22.5" x14ac:dyDescent="0.2">
      <c r="A71" s="544"/>
      <c r="B71" s="544"/>
      <c r="C71" s="546"/>
      <c r="D71" s="547" t="s">
        <v>298</v>
      </c>
      <c r="E71" s="537" t="s">
        <v>340</v>
      </c>
      <c r="F71" s="627">
        <v>1100</v>
      </c>
      <c r="G71" s="644"/>
      <c r="H71" s="642">
        <f t="shared" si="29"/>
        <v>1100</v>
      </c>
      <c r="I71" s="517"/>
    </row>
    <row r="72" spans="1:9" s="516" customFormat="1" ht="45" x14ac:dyDescent="0.2">
      <c r="A72" s="544"/>
      <c r="B72" s="544"/>
      <c r="C72" s="546"/>
      <c r="D72" s="547" t="s">
        <v>300</v>
      </c>
      <c r="E72" s="537" t="s">
        <v>341</v>
      </c>
      <c r="F72" s="627">
        <v>7800</v>
      </c>
      <c r="G72" s="644"/>
      <c r="H72" s="642">
        <f t="shared" si="29"/>
        <v>7800</v>
      </c>
      <c r="I72" s="517"/>
    </row>
    <row r="73" spans="1:9" s="516" customFormat="1" x14ac:dyDescent="0.2">
      <c r="A73" s="544"/>
      <c r="B73" s="544"/>
      <c r="C73" s="546"/>
      <c r="D73" s="547" t="s">
        <v>342</v>
      </c>
      <c r="E73" s="537" t="s">
        <v>343</v>
      </c>
      <c r="F73" s="627">
        <v>5100</v>
      </c>
      <c r="G73" s="644"/>
      <c r="H73" s="642">
        <f t="shared" si="29"/>
        <v>5100</v>
      </c>
      <c r="I73" s="517"/>
    </row>
    <row r="74" spans="1:9" s="516" customFormat="1" x14ac:dyDescent="0.2">
      <c r="A74" s="544"/>
      <c r="B74" s="544"/>
      <c r="C74" s="546"/>
      <c r="D74" s="547" t="s">
        <v>344</v>
      </c>
      <c r="E74" s="537" t="s">
        <v>345</v>
      </c>
      <c r="F74" s="627">
        <v>1900</v>
      </c>
      <c r="G74" s="644"/>
      <c r="H74" s="642">
        <f t="shared" si="29"/>
        <v>1900</v>
      </c>
      <c r="I74" s="517"/>
    </row>
    <row r="75" spans="1:9" s="516" customFormat="1" x14ac:dyDescent="0.2">
      <c r="A75" s="544"/>
      <c r="B75" s="544"/>
      <c r="C75" s="546"/>
      <c r="D75" s="547" t="s">
        <v>290</v>
      </c>
      <c r="E75" s="537" t="s">
        <v>346</v>
      </c>
      <c r="F75" s="627">
        <v>6342.65</v>
      </c>
      <c r="G75" s="644"/>
      <c r="H75" s="642">
        <f t="shared" si="29"/>
        <v>6342.65</v>
      </c>
      <c r="I75" s="517"/>
    </row>
    <row r="76" spans="1:9" s="516" customFormat="1" x14ac:dyDescent="0.2">
      <c r="A76" s="544"/>
      <c r="B76" s="544"/>
      <c r="C76" s="546"/>
      <c r="D76" s="547" t="s">
        <v>335</v>
      </c>
      <c r="E76" s="537" t="s">
        <v>343</v>
      </c>
      <c r="F76" s="627">
        <v>4000</v>
      </c>
      <c r="G76" s="671"/>
      <c r="H76" s="642">
        <f t="shared" si="29"/>
        <v>4000</v>
      </c>
      <c r="I76" s="517"/>
    </row>
    <row r="77" spans="1:9" s="516" customFormat="1" ht="22.5" x14ac:dyDescent="0.2">
      <c r="A77" s="544"/>
      <c r="B77" s="544"/>
      <c r="C77" s="546"/>
      <c r="D77" s="547" t="s">
        <v>347</v>
      </c>
      <c r="E77" s="537" t="s">
        <v>348</v>
      </c>
      <c r="F77" s="627">
        <v>6000</v>
      </c>
      <c r="G77" s="671"/>
      <c r="H77" s="642">
        <f t="shared" si="29"/>
        <v>6000</v>
      </c>
      <c r="I77" s="517"/>
    </row>
    <row r="78" spans="1:9" s="516" customFormat="1" x14ac:dyDescent="0.2">
      <c r="A78" s="544"/>
      <c r="B78" s="544"/>
      <c r="C78" s="546"/>
      <c r="D78" s="547" t="s">
        <v>305</v>
      </c>
      <c r="E78" s="537" t="s">
        <v>349</v>
      </c>
      <c r="F78" s="627">
        <v>2500</v>
      </c>
      <c r="G78" s="644"/>
      <c r="H78" s="642">
        <f t="shared" si="29"/>
        <v>2500</v>
      </c>
      <c r="I78" s="517"/>
    </row>
    <row r="79" spans="1:9" s="516" customFormat="1" ht="22.5" x14ac:dyDescent="0.2">
      <c r="A79" s="544"/>
      <c r="B79" s="544"/>
      <c r="C79" s="546"/>
      <c r="D79" s="547" t="s">
        <v>307</v>
      </c>
      <c r="E79" s="537" t="s">
        <v>350</v>
      </c>
      <c r="F79" s="627">
        <v>8500</v>
      </c>
      <c r="G79" s="644"/>
      <c r="H79" s="642">
        <f t="shared" si="29"/>
        <v>8500</v>
      </c>
      <c r="I79" s="517"/>
    </row>
    <row r="80" spans="1:9" s="516" customFormat="1" x14ac:dyDescent="0.2">
      <c r="A80" s="544"/>
      <c r="B80" s="544"/>
      <c r="C80" s="545" t="s">
        <v>351</v>
      </c>
      <c r="D80" s="545"/>
      <c r="E80" s="530" t="s">
        <v>252</v>
      </c>
      <c r="F80" s="626">
        <f>SUM(F81:F86)</f>
        <v>6700.39</v>
      </c>
      <c r="G80" s="669">
        <f t="shared" ref="G80:H80" si="30">SUM(G81:G86)</f>
        <v>0</v>
      </c>
      <c r="H80" s="636">
        <f t="shared" si="30"/>
        <v>6700.39</v>
      </c>
      <c r="I80" s="517"/>
    </row>
    <row r="81" spans="1:9" s="516" customFormat="1" x14ac:dyDescent="0.2">
      <c r="A81" s="544"/>
      <c r="B81" s="544"/>
      <c r="C81" s="820"/>
      <c r="D81" s="547" t="s">
        <v>310</v>
      </c>
      <c r="E81" s="537" t="s">
        <v>352</v>
      </c>
      <c r="F81" s="627">
        <v>500</v>
      </c>
      <c r="G81" s="644"/>
      <c r="H81" s="642">
        <f>F81+G81</f>
        <v>500</v>
      </c>
      <c r="I81" s="517"/>
    </row>
    <row r="82" spans="1:9" s="516" customFormat="1" x14ac:dyDescent="0.2">
      <c r="A82" s="544"/>
      <c r="B82" s="544"/>
      <c r="C82" s="822"/>
      <c r="D82" s="547" t="s">
        <v>296</v>
      </c>
      <c r="E82" s="537" t="s">
        <v>352</v>
      </c>
      <c r="F82" s="627">
        <v>1000</v>
      </c>
      <c r="G82" s="644"/>
      <c r="H82" s="642">
        <f t="shared" ref="H82:H86" si="31">F82+G82</f>
        <v>1000</v>
      </c>
      <c r="I82" s="517"/>
    </row>
    <row r="83" spans="1:9" s="516" customFormat="1" x14ac:dyDescent="0.2">
      <c r="A83" s="544"/>
      <c r="B83" s="544"/>
      <c r="C83" s="822"/>
      <c r="D83" s="547" t="s">
        <v>287</v>
      </c>
      <c r="E83" s="537" t="s">
        <v>353</v>
      </c>
      <c r="F83" s="627">
        <v>2500</v>
      </c>
      <c r="G83" s="644"/>
      <c r="H83" s="642">
        <f t="shared" si="31"/>
        <v>2500</v>
      </c>
      <c r="I83" s="517"/>
    </row>
    <row r="84" spans="1:9" s="516" customFormat="1" x14ac:dyDescent="0.2">
      <c r="A84" s="544"/>
      <c r="B84" s="544"/>
      <c r="C84" s="822"/>
      <c r="D84" s="547" t="s">
        <v>342</v>
      </c>
      <c r="E84" s="537" t="s">
        <v>353</v>
      </c>
      <c r="F84" s="627">
        <v>1000.39</v>
      </c>
      <c r="G84" s="644"/>
      <c r="H84" s="642">
        <f t="shared" si="31"/>
        <v>1000.39</v>
      </c>
      <c r="I84" s="517"/>
    </row>
    <row r="85" spans="1:9" s="516" customFormat="1" x14ac:dyDescent="0.2">
      <c r="A85" s="544"/>
      <c r="B85" s="544"/>
      <c r="C85" s="822"/>
      <c r="D85" s="547" t="s">
        <v>347</v>
      </c>
      <c r="E85" s="537" t="s">
        <v>353</v>
      </c>
      <c r="F85" s="627">
        <v>1000</v>
      </c>
      <c r="G85" s="644"/>
      <c r="H85" s="642">
        <f t="shared" si="31"/>
        <v>1000</v>
      </c>
      <c r="I85" s="517"/>
    </row>
    <row r="86" spans="1:9" s="516" customFormat="1" x14ac:dyDescent="0.2">
      <c r="A86" s="544"/>
      <c r="B86" s="544"/>
      <c r="C86" s="821"/>
      <c r="D86" s="547" t="s">
        <v>335</v>
      </c>
      <c r="E86" s="537" t="s">
        <v>353</v>
      </c>
      <c r="F86" s="627">
        <v>700</v>
      </c>
      <c r="G86" s="644"/>
      <c r="H86" s="642">
        <f t="shared" si="31"/>
        <v>700</v>
      </c>
      <c r="I86" s="517"/>
    </row>
    <row r="87" spans="1:9" s="516" customFormat="1" x14ac:dyDescent="0.2">
      <c r="A87" s="544"/>
      <c r="B87" s="544"/>
      <c r="C87" s="545" t="s">
        <v>309</v>
      </c>
      <c r="D87" s="545"/>
      <c r="E87" s="530" t="s">
        <v>17</v>
      </c>
      <c r="F87" s="626">
        <f>SUM(F88:F90)</f>
        <v>3009.76</v>
      </c>
      <c r="G87" s="669">
        <f t="shared" ref="G87:H87" si="32">SUM(G88:G90)</f>
        <v>0</v>
      </c>
      <c r="H87" s="636">
        <f t="shared" si="32"/>
        <v>3009.76</v>
      </c>
      <c r="I87" s="517"/>
    </row>
    <row r="88" spans="1:9" s="516" customFormat="1" x14ac:dyDescent="0.2">
      <c r="A88" s="544"/>
      <c r="B88" s="544"/>
      <c r="C88" s="546"/>
      <c r="D88" s="547" t="s">
        <v>310</v>
      </c>
      <c r="E88" s="537" t="s">
        <v>354</v>
      </c>
      <c r="F88" s="627">
        <v>1489.76</v>
      </c>
      <c r="G88" s="644"/>
      <c r="H88" s="642">
        <f>F88+G88</f>
        <v>1489.76</v>
      </c>
      <c r="I88" s="517"/>
    </row>
    <row r="89" spans="1:9" s="516" customFormat="1" x14ac:dyDescent="0.2">
      <c r="A89" s="544"/>
      <c r="B89" s="544"/>
      <c r="C89" s="546"/>
      <c r="D89" s="547" t="s">
        <v>290</v>
      </c>
      <c r="E89" s="537" t="s">
        <v>355</v>
      </c>
      <c r="F89" s="627">
        <v>1020</v>
      </c>
      <c r="G89" s="644"/>
      <c r="H89" s="642">
        <f t="shared" ref="H89:H90" si="33">F89+G89</f>
        <v>1020</v>
      </c>
      <c r="I89" s="517"/>
    </row>
    <row r="90" spans="1:9" s="516" customFormat="1" x14ac:dyDescent="0.2">
      <c r="A90" s="544"/>
      <c r="B90" s="544"/>
      <c r="C90" s="546"/>
      <c r="D90" s="547" t="s">
        <v>347</v>
      </c>
      <c r="E90" s="537" t="s">
        <v>356</v>
      </c>
      <c r="F90" s="627">
        <v>500</v>
      </c>
      <c r="G90" s="644"/>
      <c r="H90" s="642">
        <f t="shared" si="33"/>
        <v>500</v>
      </c>
      <c r="I90" s="517"/>
    </row>
    <row r="91" spans="1:9" s="516" customFormat="1" x14ac:dyDescent="0.2">
      <c r="A91" s="544"/>
      <c r="B91" s="544"/>
      <c r="C91" s="545" t="s">
        <v>357</v>
      </c>
      <c r="D91" s="545"/>
      <c r="E91" s="556" t="s">
        <v>282</v>
      </c>
      <c r="F91" s="626">
        <f>F92</f>
        <v>1325</v>
      </c>
      <c r="G91" s="669">
        <f t="shared" ref="G91:H91" si="34">G92</f>
        <v>0</v>
      </c>
      <c r="H91" s="636">
        <f t="shared" si="34"/>
        <v>1325</v>
      </c>
      <c r="I91" s="517"/>
    </row>
    <row r="92" spans="1:9" s="516" customFormat="1" x14ac:dyDescent="0.2">
      <c r="A92" s="544"/>
      <c r="B92" s="544"/>
      <c r="C92" s="550"/>
      <c r="D92" s="547" t="s">
        <v>290</v>
      </c>
      <c r="E92" s="537" t="s">
        <v>355</v>
      </c>
      <c r="F92" s="627">
        <v>1325</v>
      </c>
      <c r="G92" s="644"/>
      <c r="H92" s="642">
        <f>F92+G92</f>
        <v>1325</v>
      </c>
      <c r="I92" s="517"/>
    </row>
    <row r="93" spans="1:9" s="516" customFormat="1" x14ac:dyDescent="0.2">
      <c r="A93" s="544"/>
      <c r="B93" s="544"/>
      <c r="C93" s="545" t="s">
        <v>358</v>
      </c>
      <c r="D93" s="545"/>
      <c r="E93" s="530" t="s">
        <v>359</v>
      </c>
      <c r="F93" s="626">
        <f>F94</f>
        <v>1000</v>
      </c>
      <c r="G93" s="669">
        <f t="shared" ref="G93:H93" si="35">G94</f>
        <v>0</v>
      </c>
      <c r="H93" s="636">
        <f t="shared" si="35"/>
        <v>1000</v>
      </c>
      <c r="I93" s="517"/>
    </row>
    <row r="94" spans="1:9" s="516" customFormat="1" x14ac:dyDescent="0.2">
      <c r="A94" s="544"/>
      <c r="B94" s="544"/>
      <c r="C94" s="550"/>
      <c r="D94" s="547" t="s">
        <v>287</v>
      </c>
      <c r="E94" s="537" t="s">
        <v>360</v>
      </c>
      <c r="F94" s="627">
        <v>1000</v>
      </c>
      <c r="G94" s="644"/>
      <c r="H94" s="642">
        <f>F94</f>
        <v>1000</v>
      </c>
      <c r="I94" s="517"/>
    </row>
    <row r="95" spans="1:9" s="516" customFormat="1" ht="15.75" x14ac:dyDescent="0.2">
      <c r="A95" s="551"/>
      <c r="B95" s="541" t="s">
        <v>361</v>
      </c>
      <c r="C95" s="542"/>
      <c r="D95" s="542"/>
      <c r="E95" s="543" t="s">
        <v>362</v>
      </c>
      <c r="F95" s="625">
        <f>F96</f>
        <v>300.07</v>
      </c>
      <c r="G95" s="668">
        <f t="shared" ref="G95:H96" si="36">G96</f>
        <v>0</v>
      </c>
      <c r="H95" s="635">
        <f t="shared" si="36"/>
        <v>300.07</v>
      </c>
      <c r="I95" s="517"/>
    </row>
    <row r="96" spans="1:9" s="516" customFormat="1" x14ac:dyDescent="0.2">
      <c r="A96" s="544"/>
      <c r="B96" s="552"/>
      <c r="C96" s="545" t="s">
        <v>286</v>
      </c>
      <c r="D96" s="545"/>
      <c r="E96" s="530" t="s">
        <v>16</v>
      </c>
      <c r="F96" s="626">
        <f>F97</f>
        <v>300.07</v>
      </c>
      <c r="G96" s="669">
        <f t="shared" si="36"/>
        <v>0</v>
      </c>
      <c r="H96" s="636">
        <f t="shared" si="36"/>
        <v>300.07</v>
      </c>
      <c r="I96" s="517"/>
    </row>
    <row r="97" spans="1:9" s="516" customFormat="1" x14ac:dyDescent="0.2">
      <c r="A97" s="544"/>
      <c r="B97" s="544"/>
      <c r="C97" s="546"/>
      <c r="D97" s="547" t="s">
        <v>292</v>
      </c>
      <c r="E97" s="537" t="s">
        <v>363</v>
      </c>
      <c r="F97" s="627">
        <v>300.07</v>
      </c>
      <c r="G97" s="644"/>
      <c r="H97" s="642">
        <f>F97+G97</f>
        <v>300.07</v>
      </c>
      <c r="I97" s="517"/>
    </row>
    <row r="98" spans="1:9" s="516" customFormat="1" ht="15.75" x14ac:dyDescent="0.2">
      <c r="A98" s="551"/>
      <c r="B98" s="541" t="s">
        <v>364</v>
      </c>
      <c r="C98" s="542"/>
      <c r="D98" s="542"/>
      <c r="E98" s="543" t="s">
        <v>89</v>
      </c>
      <c r="F98" s="625">
        <f>F102+F119+F99</f>
        <v>64655.82</v>
      </c>
      <c r="G98" s="668">
        <f t="shared" ref="G98:H98" si="37">G102+G119+G99</f>
        <v>0</v>
      </c>
      <c r="H98" s="635">
        <f t="shared" si="37"/>
        <v>64655.82</v>
      </c>
      <c r="I98" s="517"/>
    </row>
    <row r="99" spans="1:9" s="516" customFormat="1" x14ac:dyDescent="0.2">
      <c r="A99" s="544"/>
      <c r="B99" s="552"/>
      <c r="C99" s="545" t="s">
        <v>334</v>
      </c>
      <c r="D99" s="545"/>
      <c r="E99" s="530" t="s">
        <v>21</v>
      </c>
      <c r="F99" s="626">
        <f>SUM(F100:F101)</f>
        <v>1900</v>
      </c>
      <c r="G99" s="669">
        <f t="shared" ref="G99:H99" si="38">SUM(G100:G101)</f>
        <v>0</v>
      </c>
      <c r="H99" s="636">
        <f t="shared" si="38"/>
        <v>1900</v>
      </c>
      <c r="I99" s="517"/>
    </row>
    <row r="100" spans="1:9" s="516" customFormat="1" x14ac:dyDescent="0.2">
      <c r="A100" s="544"/>
      <c r="B100" s="544"/>
      <c r="C100" s="546"/>
      <c r="D100" s="547" t="s">
        <v>320</v>
      </c>
      <c r="E100" s="537" t="s">
        <v>365</v>
      </c>
      <c r="F100" s="627">
        <v>800</v>
      </c>
      <c r="G100" s="644"/>
      <c r="H100" s="642">
        <f>F100+G100</f>
        <v>800</v>
      </c>
      <c r="I100" s="517"/>
    </row>
    <row r="101" spans="1:9" s="516" customFormat="1" x14ac:dyDescent="0.2">
      <c r="A101" s="544"/>
      <c r="B101" s="544"/>
      <c r="C101" s="546"/>
      <c r="D101" s="547" t="s">
        <v>292</v>
      </c>
      <c r="E101" s="537" t="s">
        <v>366</v>
      </c>
      <c r="F101" s="627">
        <v>1100</v>
      </c>
      <c r="G101" s="644"/>
      <c r="H101" s="642">
        <f>F101+G101</f>
        <v>1100</v>
      </c>
      <c r="I101" s="517"/>
    </row>
    <row r="102" spans="1:9" s="516" customFormat="1" x14ac:dyDescent="0.2">
      <c r="A102" s="544"/>
      <c r="B102" s="544"/>
      <c r="C102" s="545" t="s">
        <v>286</v>
      </c>
      <c r="D102" s="545"/>
      <c r="E102" s="530" t="s">
        <v>16</v>
      </c>
      <c r="F102" s="626">
        <f>SUM(F103:F118)</f>
        <v>49155.82</v>
      </c>
      <c r="G102" s="669">
        <f t="shared" ref="G102:H102" si="39">SUM(G103:G118)</f>
        <v>0</v>
      </c>
      <c r="H102" s="636">
        <f t="shared" si="39"/>
        <v>49155.82</v>
      </c>
      <c r="I102" s="517"/>
    </row>
    <row r="103" spans="1:9" s="516" customFormat="1" x14ac:dyDescent="0.2">
      <c r="A103" s="544"/>
      <c r="B103" s="544"/>
      <c r="C103" s="546"/>
      <c r="D103" s="547" t="s">
        <v>310</v>
      </c>
      <c r="E103" s="537" t="s">
        <v>365</v>
      </c>
      <c r="F103" s="627">
        <v>1000</v>
      </c>
      <c r="G103" s="644"/>
      <c r="H103" s="642">
        <f>F103+G103</f>
        <v>1000</v>
      </c>
      <c r="I103" s="517"/>
    </row>
    <row r="104" spans="1:9" s="516" customFormat="1" x14ac:dyDescent="0.2">
      <c r="A104" s="544"/>
      <c r="B104" s="544"/>
      <c r="C104" s="546"/>
      <c r="D104" s="547" t="s">
        <v>367</v>
      </c>
      <c r="E104" s="537" t="s">
        <v>365</v>
      </c>
      <c r="F104" s="627">
        <v>800</v>
      </c>
      <c r="G104" s="644"/>
      <c r="H104" s="642">
        <f t="shared" ref="H104:H118" si="40">F104+G104</f>
        <v>800</v>
      </c>
      <c r="I104" s="517"/>
    </row>
    <row r="105" spans="1:9" s="516" customFormat="1" x14ac:dyDescent="0.2">
      <c r="A105" s="544"/>
      <c r="B105" s="544"/>
      <c r="C105" s="546"/>
      <c r="D105" s="547" t="s">
        <v>296</v>
      </c>
      <c r="E105" s="537" t="s">
        <v>368</v>
      </c>
      <c r="F105" s="627">
        <v>2186.09</v>
      </c>
      <c r="G105" s="644"/>
      <c r="H105" s="642">
        <f t="shared" si="40"/>
        <v>2186.09</v>
      </c>
      <c r="I105" s="517"/>
    </row>
    <row r="106" spans="1:9" s="516" customFormat="1" ht="22.5" x14ac:dyDescent="0.2">
      <c r="A106" s="544"/>
      <c r="B106" s="544"/>
      <c r="C106" s="546"/>
      <c r="D106" s="547" t="s">
        <v>287</v>
      </c>
      <c r="E106" s="537" t="s">
        <v>369</v>
      </c>
      <c r="F106" s="627">
        <v>3500</v>
      </c>
      <c r="G106" s="644"/>
      <c r="H106" s="642">
        <f t="shared" si="40"/>
        <v>3500</v>
      </c>
      <c r="I106" s="517"/>
    </row>
    <row r="107" spans="1:9" s="516" customFormat="1" x14ac:dyDescent="0.2">
      <c r="A107" s="544"/>
      <c r="B107" s="544"/>
      <c r="C107" s="546"/>
      <c r="D107" s="547" t="s">
        <v>320</v>
      </c>
      <c r="E107" s="537" t="s">
        <v>370</v>
      </c>
      <c r="F107" s="627">
        <v>2100</v>
      </c>
      <c r="G107" s="644"/>
      <c r="H107" s="642">
        <f t="shared" si="40"/>
        <v>2100</v>
      </c>
      <c r="I107" s="517"/>
    </row>
    <row r="108" spans="1:9" s="516" customFormat="1" x14ac:dyDescent="0.2">
      <c r="A108" s="544"/>
      <c r="B108" s="544"/>
      <c r="C108" s="546"/>
      <c r="D108" s="547" t="s">
        <v>298</v>
      </c>
      <c r="E108" s="537" t="s">
        <v>366</v>
      </c>
      <c r="F108" s="627">
        <v>2105.9299999999998</v>
      </c>
      <c r="G108" s="644"/>
      <c r="H108" s="642">
        <f t="shared" si="40"/>
        <v>2105.9299999999998</v>
      </c>
      <c r="I108" s="517"/>
    </row>
    <row r="109" spans="1:9" s="516" customFormat="1" x14ac:dyDescent="0.2">
      <c r="A109" s="544"/>
      <c r="B109" s="544"/>
      <c r="C109" s="546"/>
      <c r="D109" s="547" t="s">
        <v>300</v>
      </c>
      <c r="E109" s="537" t="s">
        <v>366</v>
      </c>
      <c r="F109" s="627">
        <v>2340.52</v>
      </c>
      <c r="G109" s="644"/>
      <c r="H109" s="642">
        <f t="shared" si="40"/>
        <v>2340.52</v>
      </c>
      <c r="I109" s="517"/>
    </row>
    <row r="110" spans="1:9" s="516" customFormat="1" x14ac:dyDescent="0.2">
      <c r="A110" s="544"/>
      <c r="B110" s="544"/>
      <c r="C110" s="546"/>
      <c r="D110" s="547" t="s">
        <v>342</v>
      </c>
      <c r="E110" s="537" t="s">
        <v>366</v>
      </c>
      <c r="F110" s="627">
        <v>582</v>
      </c>
      <c r="G110" s="644"/>
      <c r="H110" s="642">
        <f t="shared" si="40"/>
        <v>582</v>
      </c>
      <c r="I110" s="517"/>
    </row>
    <row r="111" spans="1:9" s="516" customFormat="1" ht="22.5" x14ac:dyDescent="0.2">
      <c r="A111" s="544"/>
      <c r="B111" s="544"/>
      <c r="C111" s="546"/>
      <c r="D111" s="547" t="s">
        <v>344</v>
      </c>
      <c r="E111" s="537" t="s">
        <v>371</v>
      </c>
      <c r="F111" s="627">
        <v>5330.55</v>
      </c>
      <c r="G111" s="644"/>
      <c r="H111" s="642">
        <f t="shared" si="40"/>
        <v>5330.55</v>
      </c>
      <c r="I111" s="517"/>
    </row>
    <row r="112" spans="1:9" s="516" customFormat="1" x14ac:dyDescent="0.2">
      <c r="A112" s="544"/>
      <c r="B112" s="544"/>
      <c r="C112" s="546"/>
      <c r="D112" s="547" t="s">
        <v>347</v>
      </c>
      <c r="E112" s="537" t="s">
        <v>372</v>
      </c>
      <c r="F112" s="627">
        <v>2150</v>
      </c>
      <c r="G112" s="644"/>
      <c r="H112" s="642">
        <f t="shared" si="40"/>
        <v>2150</v>
      </c>
      <c r="I112" s="517"/>
    </row>
    <row r="113" spans="1:9" s="516" customFormat="1" x14ac:dyDescent="0.2">
      <c r="A113" s="544"/>
      <c r="B113" s="544"/>
      <c r="C113" s="546"/>
      <c r="D113" s="547" t="s">
        <v>292</v>
      </c>
      <c r="E113" s="537" t="s">
        <v>373</v>
      </c>
      <c r="F113" s="627">
        <v>3000</v>
      </c>
      <c r="G113" s="644"/>
      <c r="H113" s="642">
        <f t="shared" si="40"/>
        <v>3000</v>
      </c>
      <c r="I113" s="517"/>
    </row>
    <row r="114" spans="1:9" s="516" customFormat="1" x14ac:dyDescent="0.2">
      <c r="A114" s="544"/>
      <c r="B114" s="544"/>
      <c r="C114" s="546"/>
      <c r="D114" s="547" t="s">
        <v>303</v>
      </c>
      <c r="E114" s="537" t="s">
        <v>365</v>
      </c>
      <c r="F114" s="627">
        <v>7000</v>
      </c>
      <c r="G114" s="644"/>
      <c r="H114" s="642">
        <f t="shared" si="40"/>
        <v>7000</v>
      </c>
      <c r="I114" s="517"/>
    </row>
    <row r="115" spans="1:9" s="516" customFormat="1" x14ac:dyDescent="0.2">
      <c r="A115" s="544"/>
      <c r="B115" s="544"/>
      <c r="C115" s="546"/>
      <c r="D115" s="547" t="s">
        <v>335</v>
      </c>
      <c r="E115" s="537" t="s">
        <v>374</v>
      </c>
      <c r="F115" s="627">
        <v>3160.73</v>
      </c>
      <c r="G115" s="644"/>
      <c r="H115" s="642">
        <f t="shared" si="40"/>
        <v>3160.73</v>
      </c>
      <c r="I115" s="517"/>
    </row>
    <row r="116" spans="1:9" s="516" customFormat="1" x14ac:dyDescent="0.2">
      <c r="A116" s="544"/>
      <c r="B116" s="544"/>
      <c r="C116" s="546"/>
      <c r="D116" s="547" t="s">
        <v>305</v>
      </c>
      <c r="E116" s="537" t="s">
        <v>366</v>
      </c>
      <c r="F116" s="627">
        <v>1000</v>
      </c>
      <c r="G116" s="644"/>
      <c r="H116" s="642">
        <f t="shared" si="40"/>
        <v>1000</v>
      </c>
      <c r="I116" s="517"/>
    </row>
    <row r="117" spans="1:9" s="516" customFormat="1" x14ac:dyDescent="0.2">
      <c r="A117" s="544"/>
      <c r="B117" s="544"/>
      <c r="C117" s="546"/>
      <c r="D117" s="547" t="s">
        <v>307</v>
      </c>
      <c r="E117" s="537" t="s">
        <v>366</v>
      </c>
      <c r="F117" s="627">
        <v>3500</v>
      </c>
      <c r="G117" s="644"/>
      <c r="H117" s="642">
        <f t="shared" si="40"/>
        <v>3500</v>
      </c>
      <c r="I117" s="517"/>
    </row>
    <row r="118" spans="1:9" s="516" customFormat="1" ht="22.5" x14ac:dyDescent="0.2">
      <c r="A118" s="544"/>
      <c r="B118" s="544"/>
      <c r="C118" s="546"/>
      <c r="D118" s="547" t="s">
        <v>327</v>
      </c>
      <c r="E118" s="537" t="s">
        <v>375</v>
      </c>
      <c r="F118" s="627">
        <v>9400</v>
      </c>
      <c r="G118" s="644"/>
      <c r="H118" s="642">
        <f t="shared" si="40"/>
        <v>9400</v>
      </c>
      <c r="I118" s="517"/>
    </row>
    <row r="119" spans="1:9" s="516" customFormat="1" x14ac:dyDescent="0.2">
      <c r="A119" s="544"/>
      <c r="B119" s="544"/>
      <c r="C119" s="545" t="s">
        <v>309</v>
      </c>
      <c r="D119" s="545"/>
      <c r="E119" s="530" t="s">
        <v>17</v>
      </c>
      <c r="F119" s="626">
        <f>SUM(F120:F127)</f>
        <v>13600</v>
      </c>
      <c r="G119" s="669">
        <f t="shared" ref="G119:H119" si="41">SUM(G120:G127)</f>
        <v>0</v>
      </c>
      <c r="H119" s="636">
        <f t="shared" si="41"/>
        <v>13600</v>
      </c>
      <c r="I119" s="517"/>
    </row>
    <row r="120" spans="1:9" s="516" customFormat="1" x14ac:dyDescent="0.2">
      <c r="A120" s="544"/>
      <c r="B120" s="544"/>
      <c r="C120" s="546"/>
      <c r="D120" s="547" t="s">
        <v>310</v>
      </c>
      <c r="E120" s="537" t="s">
        <v>376</v>
      </c>
      <c r="F120" s="627">
        <v>2500</v>
      </c>
      <c r="G120" s="644"/>
      <c r="H120" s="643">
        <f>F120+G120</f>
        <v>2500</v>
      </c>
      <c r="I120" s="517"/>
    </row>
    <row r="121" spans="1:9" s="516" customFormat="1" x14ac:dyDescent="0.2">
      <c r="A121" s="544"/>
      <c r="B121" s="544"/>
      <c r="C121" s="546"/>
      <c r="D121" s="547" t="s">
        <v>367</v>
      </c>
      <c r="E121" s="537" t="s">
        <v>377</v>
      </c>
      <c r="F121" s="627">
        <v>1600</v>
      </c>
      <c r="G121" s="644"/>
      <c r="H121" s="643">
        <f t="shared" ref="H121:H127" si="42">F121+G121</f>
        <v>1600</v>
      </c>
      <c r="I121" s="517"/>
    </row>
    <row r="122" spans="1:9" s="516" customFormat="1" x14ac:dyDescent="0.2">
      <c r="A122" s="544"/>
      <c r="B122" s="544"/>
      <c r="C122" s="546"/>
      <c r="D122" s="547" t="s">
        <v>287</v>
      </c>
      <c r="E122" s="537" t="s">
        <v>365</v>
      </c>
      <c r="F122" s="627">
        <v>800</v>
      </c>
      <c r="G122" s="644"/>
      <c r="H122" s="643">
        <f t="shared" si="42"/>
        <v>800</v>
      </c>
      <c r="I122" s="517"/>
    </row>
    <row r="123" spans="1:9" s="516" customFormat="1" x14ac:dyDescent="0.2">
      <c r="A123" s="544"/>
      <c r="B123" s="544"/>
      <c r="C123" s="546"/>
      <c r="D123" s="547" t="s">
        <v>300</v>
      </c>
      <c r="E123" s="537" t="s">
        <v>366</v>
      </c>
      <c r="F123" s="627">
        <v>3200</v>
      </c>
      <c r="G123" s="644"/>
      <c r="H123" s="643">
        <f t="shared" si="42"/>
        <v>3200</v>
      </c>
      <c r="I123" s="517"/>
    </row>
    <row r="124" spans="1:9" s="516" customFormat="1" x14ac:dyDescent="0.2">
      <c r="A124" s="544"/>
      <c r="B124" s="544"/>
      <c r="C124" s="546"/>
      <c r="D124" s="547" t="s">
        <v>335</v>
      </c>
      <c r="E124" s="537" t="s">
        <v>374</v>
      </c>
      <c r="F124" s="627">
        <v>1400</v>
      </c>
      <c r="G124" s="644"/>
      <c r="H124" s="643">
        <f t="shared" si="42"/>
        <v>1400</v>
      </c>
      <c r="I124" s="517"/>
    </row>
    <row r="125" spans="1:9" s="516" customFormat="1" x14ac:dyDescent="0.2">
      <c r="A125" s="544"/>
      <c r="B125" s="544"/>
      <c r="C125" s="546"/>
      <c r="D125" s="547" t="s">
        <v>305</v>
      </c>
      <c r="E125" s="537" t="s">
        <v>378</v>
      </c>
      <c r="F125" s="627">
        <v>1000</v>
      </c>
      <c r="G125" s="644"/>
      <c r="H125" s="643">
        <f t="shared" si="42"/>
        <v>1000</v>
      </c>
      <c r="I125" s="517"/>
    </row>
    <row r="126" spans="1:9" s="516" customFormat="1" x14ac:dyDescent="0.2">
      <c r="A126" s="544"/>
      <c r="B126" s="544"/>
      <c r="C126" s="546"/>
      <c r="D126" s="547" t="s">
        <v>307</v>
      </c>
      <c r="E126" s="537" t="s">
        <v>366</v>
      </c>
      <c r="F126" s="627">
        <v>1000</v>
      </c>
      <c r="G126" s="644"/>
      <c r="H126" s="643">
        <f t="shared" si="42"/>
        <v>1000</v>
      </c>
      <c r="I126" s="517"/>
    </row>
    <row r="127" spans="1:9" s="516" customFormat="1" ht="22.5" x14ac:dyDescent="0.2">
      <c r="A127" s="544"/>
      <c r="B127" s="544"/>
      <c r="C127" s="546"/>
      <c r="D127" s="547" t="s">
        <v>327</v>
      </c>
      <c r="E127" s="537" t="s">
        <v>379</v>
      </c>
      <c r="F127" s="627">
        <v>2100</v>
      </c>
      <c r="G127" s="644"/>
      <c r="H127" s="643">
        <f t="shared" si="42"/>
        <v>2100</v>
      </c>
      <c r="I127" s="517"/>
    </row>
    <row r="128" spans="1:9" s="516" customFormat="1" x14ac:dyDescent="0.2">
      <c r="A128" s="538" t="s">
        <v>380</v>
      </c>
      <c r="B128" s="538"/>
      <c r="C128" s="538"/>
      <c r="D128" s="538"/>
      <c r="E128" s="539" t="s">
        <v>381</v>
      </c>
      <c r="F128" s="624">
        <f>F129</f>
        <v>46692.239999999991</v>
      </c>
      <c r="G128" s="670">
        <f t="shared" ref="G128:H128" si="43">G129</f>
        <v>-10000</v>
      </c>
      <c r="H128" s="634">
        <f t="shared" si="43"/>
        <v>36692.240000000005</v>
      </c>
      <c r="I128" s="517"/>
    </row>
    <row r="129" spans="1:9" s="516" customFormat="1" ht="15.75" x14ac:dyDescent="0.2">
      <c r="A129" s="540"/>
      <c r="B129" s="541" t="s">
        <v>382</v>
      </c>
      <c r="C129" s="542"/>
      <c r="D129" s="542"/>
      <c r="E129" s="543" t="s">
        <v>89</v>
      </c>
      <c r="F129" s="625">
        <f>F143+F130</f>
        <v>46692.239999999991</v>
      </c>
      <c r="G129" s="668">
        <f t="shared" ref="G129:H129" si="44">G143+G130</f>
        <v>-10000</v>
      </c>
      <c r="H129" s="635">
        <f t="shared" si="44"/>
        <v>36692.240000000005</v>
      </c>
      <c r="I129" s="517"/>
    </row>
    <row r="130" spans="1:9" s="516" customFormat="1" x14ac:dyDescent="0.2">
      <c r="A130" s="552"/>
      <c r="B130" s="552"/>
      <c r="C130" s="545" t="s">
        <v>286</v>
      </c>
      <c r="D130" s="545"/>
      <c r="E130" s="530" t="s">
        <v>16</v>
      </c>
      <c r="F130" s="626">
        <f>SUM(F131:F142)</f>
        <v>42092.239999999991</v>
      </c>
      <c r="G130" s="669">
        <f t="shared" ref="G130:H130" si="45">SUM(G131:G142)</f>
        <v>-10000</v>
      </c>
      <c r="H130" s="636">
        <f t="shared" si="45"/>
        <v>32092.240000000002</v>
      </c>
      <c r="I130" s="517"/>
    </row>
    <row r="131" spans="1:9" s="516" customFormat="1" ht="22.5" x14ac:dyDescent="0.2">
      <c r="A131" s="544"/>
      <c r="B131" s="544"/>
      <c r="C131" s="546"/>
      <c r="D131" s="547" t="s">
        <v>367</v>
      </c>
      <c r="E131" s="537" t="s">
        <v>446</v>
      </c>
      <c r="F131" s="627">
        <v>12870.29</v>
      </c>
      <c r="G131" s="644">
        <v>-10000</v>
      </c>
      <c r="H131" s="643">
        <f>F131+G131</f>
        <v>2870.2900000000009</v>
      </c>
      <c r="I131" s="517"/>
    </row>
    <row r="132" spans="1:9" s="516" customFormat="1" x14ac:dyDescent="0.2">
      <c r="A132" s="544"/>
      <c r="B132" s="544"/>
      <c r="C132" s="546"/>
      <c r="D132" s="547" t="s">
        <v>296</v>
      </c>
      <c r="E132" s="537" t="s">
        <v>383</v>
      </c>
      <c r="F132" s="627">
        <v>1000</v>
      </c>
      <c r="G132" s="644"/>
      <c r="H132" s="643">
        <f t="shared" ref="H132:H142" si="46">F132+G132</f>
        <v>1000</v>
      </c>
      <c r="I132" s="517"/>
    </row>
    <row r="133" spans="1:9" s="516" customFormat="1" x14ac:dyDescent="0.2">
      <c r="A133" s="544"/>
      <c r="B133" s="544"/>
      <c r="C133" s="546"/>
      <c r="D133" s="547" t="s">
        <v>287</v>
      </c>
      <c r="E133" s="537" t="s">
        <v>384</v>
      </c>
      <c r="F133" s="627">
        <v>2500</v>
      </c>
      <c r="G133" s="644"/>
      <c r="H133" s="643">
        <f t="shared" si="46"/>
        <v>2500</v>
      </c>
      <c r="I133" s="517"/>
    </row>
    <row r="134" spans="1:9" s="516" customFormat="1" x14ac:dyDescent="0.2">
      <c r="A134" s="544"/>
      <c r="B134" s="544"/>
      <c r="C134" s="546"/>
      <c r="D134" s="547" t="s">
        <v>320</v>
      </c>
      <c r="E134" s="537" t="s">
        <v>385</v>
      </c>
      <c r="F134" s="627">
        <v>2300</v>
      </c>
      <c r="G134" s="644"/>
      <c r="H134" s="643">
        <f t="shared" si="46"/>
        <v>2300</v>
      </c>
      <c r="I134" s="517"/>
    </row>
    <row r="135" spans="1:9" s="516" customFormat="1" x14ac:dyDescent="0.2">
      <c r="A135" s="544"/>
      <c r="B135" s="544"/>
      <c r="C135" s="546"/>
      <c r="D135" s="547" t="s">
        <v>298</v>
      </c>
      <c r="E135" s="537" t="s">
        <v>383</v>
      </c>
      <c r="F135" s="627">
        <v>3900</v>
      </c>
      <c r="G135" s="644"/>
      <c r="H135" s="643">
        <f t="shared" si="46"/>
        <v>3900</v>
      </c>
      <c r="I135" s="517"/>
    </row>
    <row r="136" spans="1:9" s="516" customFormat="1" x14ac:dyDescent="0.2">
      <c r="A136" s="544"/>
      <c r="B136" s="544"/>
      <c r="C136" s="546"/>
      <c r="D136" s="547" t="s">
        <v>300</v>
      </c>
      <c r="E136" s="537" t="s">
        <v>386</v>
      </c>
      <c r="F136" s="627">
        <v>2100</v>
      </c>
      <c r="G136" s="644"/>
      <c r="H136" s="643">
        <f t="shared" si="46"/>
        <v>2100</v>
      </c>
      <c r="I136" s="517"/>
    </row>
    <row r="137" spans="1:9" s="516" customFormat="1" x14ac:dyDescent="0.2">
      <c r="A137" s="544"/>
      <c r="B137" s="544"/>
      <c r="C137" s="546"/>
      <c r="D137" s="547" t="s">
        <v>347</v>
      </c>
      <c r="E137" s="537" t="s">
        <v>387</v>
      </c>
      <c r="F137" s="627">
        <v>1000.05</v>
      </c>
      <c r="G137" s="644"/>
      <c r="H137" s="643">
        <f t="shared" si="46"/>
        <v>1000.05</v>
      </c>
      <c r="I137" s="517"/>
    </row>
    <row r="138" spans="1:9" s="516" customFormat="1" ht="22.5" x14ac:dyDescent="0.2">
      <c r="A138" s="544"/>
      <c r="B138" s="544"/>
      <c r="C138" s="546"/>
      <c r="D138" s="547" t="s">
        <v>292</v>
      </c>
      <c r="E138" s="537" t="s">
        <v>388</v>
      </c>
      <c r="F138" s="627">
        <v>4703</v>
      </c>
      <c r="G138" s="644"/>
      <c r="H138" s="643">
        <f t="shared" si="46"/>
        <v>4703</v>
      </c>
      <c r="I138" s="517"/>
    </row>
    <row r="139" spans="1:9" s="516" customFormat="1" x14ac:dyDescent="0.2">
      <c r="A139" s="544"/>
      <c r="B139" s="544"/>
      <c r="C139" s="546"/>
      <c r="D139" s="547" t="s">
        <v>303</v>
      </c>
      <c r="E139" s="537" t="s">
        <v>389</v>
      </c>
      <c r="F139" s="627">
        <v>5500</v>
      </c>
      <c r="G139" s="644"/>
      <c r="H139" s="643">
        <f t="shared" si="46"/>
        <v>5500</v>
      </c>
      <c r="I139" s="517"/>
    </row>
    <row r="140" spans="1:9" s="516" customFormat="1" x14ac:dyDescent="0.2">
      <c r="A140" s="544"/>
      <c r="B140" s="544"/>
      <c r="C140" s="546"/>
      <c r="D140" s="547" t="s">
        <v>335</v>
      </c>
      <c r="E140" s="537" t="s">
        <v>390</v>
      </c>
      <c r="F140" s="627">
        <v>2000</v>
      </c>
      <c r="G140" s="644"/>
      <c r="H140" s="643">
        <f t="shared" si="46"/>
        <v>2000</v>
      </c>
      <c r="I140" s="517"/>
    </row>
    <row r="141" spans="1:9" s="516" customFormat="1" x14ac:dyDescent="0.2">
      <c r="A141" s="544"/>
      <c r="B141" s="544"/>
      <c r="C141" s="546"/>
      <c r="D141" s="547" t="s">
        <v>305</v>
      </c>
      <c r="E141" s="537" t="s">
        <v>391</v>
      </c>
      <c r="F141" s="627">
        <v>2802.63</v>
      </c>
      <c r="G141" s="644"/>
      <c r="H141" s="643">
        <f t="shared" si="46"/>
        <v>2802.63</v>
      </c>
      <c r="I141" s="517"/>
    </row>
    <row r="142" spans="1:9" s="516" customFormat="1" x14ac:dyDescent="0.2">
      <c r="A142" s="544"/>
      <c r="B142" s="544"/>
      <c r="C142" s="546"/>
      <c r="D142" s="547" t="s">
        <v>307</v>
      </c>
      <c r="E142" s="555" t="s">
        <v>392</v>
      </c>
      <c r="F142" s="627">
        <v>1416.27</v>
      </c>
      <c r="G142" s="644"/>
      <c r="H142" s="643">
        <f t="shared" si="46"/>
        <v>1416.27</v>
      </c>
      <c r="I142" s="517"/>
    </row>
    <row r="143" spans="1:9" s="516" customFormat="1" x14ac:dyDescent="0.2">
      <c r="A143" s="544"/>
      <c r="B143" s="544"/>
      <c r="C143" s="545" t="s">
        <v>309</v>
      </c>
      <c r="D143" s="545"/>
      <c r="E143" s="530" t="s">
        <v>17</v>
      </c>
      <c r="F143" s="626">
        <f>SUM(F144:F147)</f>
        <v>4600</v>
      </c>
      <c r="G143" s="669">
        <f t="shared" ref="G143:H143" si="47">SUM(G144:G147)</f>
        <v>0</v>
      </c>
      <c r="H143" s="636">
        <f t="shared" si="47"/>
        <v>4600</v>
      </c>
      <c r="I143" s="517"/>
    </row>
    <row r="144" spans="1:9" s="516" customFormat="1" x14ac:dyDescent="0.2">
      <c r="A144" s="544"/>
      <c r="B144" s="544"/>
      <c r="C144" s="546"/>
      <c r="D144" s="547" t="s">
        <v>296</v>
      </c>
      <c r="E144" s="537" t="s">
        <v>383</v>
      </c>
      <c r="F144" s="627">
        <v>500</v>
      </c>
      <c r="G144" s="644"/>
      <c r="H144" s="643">
        <f>F144+G144</f>
        <v>500</v>
      </c>
      <c r="I144" s="517"/>
    </row>
    <row r="145" spans="1:9" s="516" customFormat="1" x14ac:dyDescent="0.2">
      <c r="A145" s="544"/>
      <c r="B145" s="544"/>
      <c r="C145" s="546"/>
      <c r="D145" s="547" t="s">
        <v>335</v>
      </c>
      <c r="E145" s="537" t="s">
        <v>390</v>
      </c>
      <c r="F145" s="627">
        <v>1600</v>
      </c>
      <c r="G145" s="644"/>
      <c r="H145" s="643">
        <f t="shared" ref="H145:H147" si="48">F145+G145</f>
        <v>1600</v>
      </c>
      <c r="I145" s="517"/>
    </row>
    <row r="146" spans="1:9" s="516" customFormat="1" x14ac:dyDescent="0.2">
      <c r="A146" s="544"/>
      <c r="B146" s="544"/>
      <c r="C146" s="546"/>
      <c r="D146" s="547" t="s">
        <v>287</v>
      </c>
      <c r="E146" s="537" t="s">
        <v>393</v>
      </c>
      <c r="F146" s="627">
        <v>500</v>
      </c>
      <c r="G146" s="644"/>
      <c r="H146" s="643">
        <f t="shared" si="48"/>
        <v>500</v>
      </c>
      <c r="I146" s="517"/>
    </row>
    <row r="147" spans="1:9" s="516" customFormat="1" x14ac:dyDescent="0.2">
      <c r="A147" s="544"/>
      <c r="B147" s="544"/>
      <c r="C147" s="546"/>
      <c r="D147" s="547" t="s">
        <v>303</v>
      </c>
      <c r="E147" s="537" t="s">
        <v>389</v>
      </c>
      <c r="F147" s="627">
        <v>2000</v>
      </c>
      <c r="G147" s="644"/>
      <c r="H147" s="643">
        <f t="shared" si="48"/>
        <v>2000</v>
      </c>
      <c r="I147" s="517"/>
    </row>
    <row r="148" spans="1:9" s="516" customFormat="1" x14ac:dyDescent="0.2">
      <c r="A148" s="557"/>
      <c r="B148" s="558"/>
      <c r="C148" s="558"/>
      <c r="D148" s="559"/>
      <c r="E148" s="560" t="s">
        <v>394</v>
      </c>
      <c r="F148" s="628">
        <f>F128+F55+F45+F41+F33+F18+F8</f>
        <v>253121.45</v>
      </c>
      <c r="G148" s="628">
        <f t="shared" ref="G148:H148" si="49">G128+G55+G45+G41+G33+G18+G8</f>
        <v>0</v>
      </c>
      <c r="H148" s="637">
        <f t="shared" si="49"/>
        <v>253121.45</v>
      </c>
    </row>
    <row r="149" spans="1:9" s="516" customFormat="1" x14ac:dyDescent="0.2">
      <c r="A149" s="810" t="s">
        <v>167</v>
      </c>
      <c r="B149" s="811"/>
      <c r="C149" s="811"/>
      <c r="D149" s="811"/>
      <c r="E149" s="812"/>
      <c r="F149" s="561"/>
      <c r="G149" s="520"/>
      <c r="H149" s="638"/>
    </row>
    <row r="150" spans="1:9" s="516" customFormat="1" x14ac:dyDescent="0.2">
      <c r="A150" s="561"/>
      <c r="B150" s="521"/>
      <c r="C150" s="521"/>
      <c r="D150" s="521"/>
      <c r="E150" s="562" t="s">
        <v>395</v>
      </c>
      <c r="F150" s="629">
        <f>F148-F151</f>
        <v>239121.45</v>
      </c>
      <c r="G150" s="645">
        <f t="shared" ref="G150:H150" si="50">G148-G151</f>
        <v>0</v>
      </c>
      <c r="H150" s="639">
        <f t="shared" si="50"/>
        <v>239121.45</v>
      </c>
    </row>
    <row r="151" spans="1:9" s="516" customFormat="1" x14ac:dyDescent="0.2">
      <c r="A151" s="563"/>
      <c r="B151" s="564"/>
      <c r="C151" s="564"/>
      <c r="D151" s="564"/>
      <c r="E151" s="565" t="s">
        <v>396</v>
      </c>
      <c r="F151" s="630">
        <f>F14</f>
        <v>14000</v>
      </c>
      <c r="G151" s="630">
        <f t="shared" ref="G151:H151" si="51">G14</f>
        <v>0</v>
      </c>
      <c r="H151" s="640">
        <f t="shared" si="51"/>
        <v>14000</v>
      </c>
    </row>
    <row r="152" spans="1:9" s="516" customFormat="1" x14ac:dyDescent="0.2">
      <c r="A152" s="517"/>
      <c r="B152" s="517"/>
      <c r="C152" s="517"/>
      <c r="D152" s="517"/>
      <c r="E152" s="517"/>
      <c r="F152" s="517"/>
    </row>
    <row r="153" spans="1:9" s="516" customFormat="1" x14ac:dyDescent="0.2">
      <c r="A153" s="517"/>
      <c r="B153" s="517"/>
      <c r="C153" s="517"/>
      <c r="D153" s="517"/>
      <c r="E153" s="517"/>
      <c r="F153" s="517"/>
    </row>
  </sheetData>
  <sheetProtection selectLockedCells="1" selectUnlockedCells="1"/>
  <mergeCells count="9">
    <mergeCell ref="A149:E149"/>
    <mergeCell ref="E4:F4"/>
    <mergeCell ref="A9:A16"/>
    <mergeCell ref="B10:B16"/>
    <mergeCell ref="F1:H1"/>
    <mergeCell ref="F2:H2"/>
    <mergeCell ref="A5:H5"/>
    <mergeCell ref="C53:C54"/>
    <mergeCell ref="C81:C86"/>
  </mergeCells>
  <pageMargins left="0.9055118110236221" right="0" top="0.74803149606299213" bottom="0.59055118110236227" header="0.31496062992125984" footer="0.31496062992125984"/>
  <pageSetup paperSize="9" firstPageNumber="0" orientation="landscape" r:id="rId1"/>
  <headerFooter alignWithMargins="0"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opLeftCell="A46" workbookViewId="0">
      <selection activeCell="I58" sqref="I58"/>
    </sheetView>
  </sheetViews>
  <sheetFormatPr defaultRowHeight="12.75" x14ac:dyDescent="0.2"/>
  <cols>
    <col min="1" max="1" width="6.7109375" style="517" customWidth="1"/>
    <col min="2" max="2" width="36.7109375" style="517" customWidth="1"/>
    <col min="3" max="3" width="11.85546875" style="517" customWidth="1"/>
    <col min="4" max="4" width="14.42578125" style="517" customWidth="1"/>
    <col min="5" max="5" width="9.85546875" style="517" customWidth="1"/>
    <col min="6" max="6" width="13" style="517" customWidth="1"/>
    <col min="7" max="256" width="9.140625" style="517"/>
    <col min="257" max="257" width="6.7109375" style="517" customWidth="1"/>
    <col min="258" max="258" width="34.140625" style="517" customWidth="1"/>
    <col min="259" max="259" width="19" style="517" customWidth="1"/>
    <col min="260" max="260" width="27.85546875" style="517" customWidth="1"/>
    <col min="261" max="512" width="9.140625" style="517"/>
    <col min="513" max="513" width="6.7109375" style="517" customWidth="1"/>
    <col min="514" max="514" width="34.140625" style="517" customWidth="1"/>
    <col min="515" max="515" width="19" style="517" customWidth="1"/>
    <col min="516" max="516" width="27.85546875" style="517" customWidth="1"/>
    <col min="517" max="768" width="9.140625" style="517"/>
    <col min="769" max="769" width="6.7109375" style="517" customWidth="1"/>
    <col min="770" max="770" width="34.140625" style="517" customWidth="1"/>
    <col min="771" max="771" width="19" style="517" customWidth="1"/>
    <col min="772" max="772" width="27.85546875" style="517" customWidth="1"/>
    <col min="773" max="1024" width="9.140625" style="517"/>
    <col min="1025" max="1025" width="6.7109375" style="517" customWidth="1"/>
    <col min="1026" max="1026" width="34.140625" style="517" customWidth="1"/>
    <col min="1027" max="1027" width="19" style="517" customWidth="1"/>
    <col min="1028" max="1028" width="27.85546875" style="517" customWidth="1"/>
    <col min="1029" max="1280" width="9.140625" style="517"/>
    <col min="1281" max="1281" width="6.7109375" style="517" customWidth="1"/>
    <col min="1282" max="1282" width="34.140625" style="517" customWidth="1"/>
    <col min="1283" max="1283" width="19" style="517" customWidth="1"/>
    <col min="1284" max="1284" width="27.85546875" style="517" customWidth="1"/>
    <col min="1285" max="1536" width="9.140625" style="517"/>
    <col min="1537" max="1537" width="6.7109375" style="517" customWidth="1"/>
    <col min="1538" max="1538" width="34.140625" style="517" customWidth="1"/>
    <col min="1539" max="1539" width="19" style="517" customWidth="1"/>
    <col min="1540" max="1540" width="27.85546875" style="517" customWidth="1"/>
    <col min="1541" max="1792" width="9.140625" style="517"/>
    <col min="1793" max="1793" width="6.7109375" style="517" customWidth="1"/>
    <col min="1794" max="1794" width="34.140625" style="517" customWidth="1"/>
    <col min="1795" max="1795" width="19" style="517" customWidth="1"/>
    <col min="1796" max="1796" width="27.85546875" style="517" customWidth="1"/>
    <col min="1797" max="2048" width="9.140625" style="517"/>
    <col min="2049" max="2049" width="6.7109375" style="517" customWidth="1"/>
    <col min="2050" max="2050" width="34.140625" style="517" customWidth="1"/>
    <col min="2051" max="2051" width="19" style="517" customWidth="1"/>
    <col min="2052" max="2052" width="27.85546875" style="517" customWidth="1"/>
    <col min="2053" max="2304" width="9.140625" style="517"/>
    <col min="2305" max="2305" width="6.7109375" style="517" customWidth="1"/>
    <col min="2306" max="2306" width="34.140625" style="517" customWidth="1"/>
    <col min="2307" max="2307" width="19" style="517" customWidth="1"/>
    <col min="2308" max="2308" width="27.85546875" style="517" customWidth="1"/>
    <col min="2309" max="2560" width="9.140625" style="517"/>
    <col min="2561" max="2561" width="6.7109375" style="517" customWidth="1"/>
    <col min="2562" max="2562" width="34.140625" style="517" customWidth="1"/>
    <col min="2563" max="2563" width="19" style="517" customWidth="1"/>
    <col min="2564" max="2564" width="27.85546875" style="517" customWidth="1"/>
    <col min="2565" max="2816" width="9.140625" style="517"/>
    <col min="2817" max="2817" width="6.7109375" style="517" customWidth="1"/>
    <col min="2818" max="2818" width="34.140625" style="517" customWidth="1"/>
    <col min="2819" max="2819" width="19" style="517" customWidth="1"/>
    <col min="2820" max="2820" width="27.85546875" style="517" customWidth="1"/>
    <col min="2821" max="3072" width="9.140625" style="517"/>
    <col min="3073" max="3073" width="6.7109375" style="517" customWidth="1"/>
    <col min="3074" max="3074" width="34.140625" style="517" customWidth="1"/>
    <col min="3075" max="3075" width="19" style="517" customWidth="1"/>
    <col min="3076" max="3076" width="27.85546875" style="517" customWidth="1"/>
    <col min="3077" max="3328" width="9.140625" style="517"/>
    <col min="3329" max="3329" width="6.7109375" style="517" customWidth="1"/>
    <col min="3330" max="3330" width="34.140625" style="517" customWidth="1"/>
    <col min="3331" max="3331" width="19" style="517" customWidth="1"/>
    <col min="3332" max="3332" width="27.85546875" style="517" customWidth="1"/>
    <col min="3333" max="3584" width="9.140625" style="517"/>
    <col min="3585" max="3585" width="6.7109375" style="517" customWidth="1"/>
    <col min="3586" max="3586" width="34.140625" style="517" customWidth="1"/>
    <col min="3587" max="3587" width="19" style="517" customWidth="1"/>
    <col min="3588" max="3588" width="27.85546875" style="517" customWidth="1"/>
    <col min="3589" max="3840" width="9.140625" style="517"/>
    <col min="3841" max="3841" width="6.7109375" style="517" customWidth="1"/>
    <col min="3842" max="3842" width="34.140625" style="517" customWidth="1"/>
    <col min="3843" max="3843" width="19" style="517" customWidth="1"/>
    <col min="3844" max="3844" width="27.85546875" style="517" customWidth="1"/>
    <col min="3845" max="4096" width="9.140625" style="517"/>
    <col min="4097" max="4097" width="6.7109375" style="517" customWidth="1"/>
    <col min="4098" max="4098" width="34.140625" style="517" customWidth="1"/>
    <col min="4099" max="4099" width="19" style="517" customWidth="1"/>
    <col min="4100" max="4100" width="27.85546875" style="517" customWidth="1"/>
    <col min="4101" max="4352" width="9.140625" style="517"/>
    <col min="4353" max="4353" width="6.7109375" style="517" customWidth="1"/>
    <col min="4354" max="4354" width="34.140625" style="517" customWidth="1"/>
    <col min="4355" max="4355" width="19" style="517" customWidth="1"/>
    <col min="4356" max="4356" width="27.85546875" style="517" customWidth="1"/>
    <col min="4357" max="4608" width="9.140625" style="517"/>
    <col min="4609" max="4609" width="6.7109375" style="517" customWidth="1"/>
    <col min="4610" max="4610" width="34.140625" style="517" customWidth="1"/>
    <col min="4611" max="4611" width="19" style="517" customWidth="1"/>
    <col min="4612" max="4612" width="27.85546875" style="517" customWidth="1"/>
    <col min="4613" max="4864" width="9.140625" style="517"/>
    <col min="4865" max="4865" width="6.7109375" style="517" customWidth="1"/>
    <col min="4866" max="4866" width="34.140625" style="517" customWidth="1"/>
    <col min="4867" max="4867" width="19" style="517" customWidth="1"/>
    <col min="4868" max="4868" width="27.85546875" style="517" customWidth="1"/>
    <col min="4869" max="5120" width="9.140625" style="517"/>
    <col min="5121" max="5121" width="6.7109375" style="517" customWidth="1"/>
    <col min="5122" max="5122" width="34.140625" style="517" customWidth="1"/>
    <col min="5123" max="5123" width="19" style="517" customWidth="1"/>
    <col min="5124" max="5124" width="27.85546875" style="517" customWidth="1"/>
    <col min="5125" max="5376" width="9.140625" style="517"/>
    <col min="5377" max="5377" width="6.7109375" style="517" customWidth="1"/>
    <col min="5378" max="5378" width="34.140625" style="517" customWidth="1"/>
    <col min="5379" max="5379" width="19" style="517" customWidth="1"/>
    <col min="5380" max="5380" width="27.85546875" style="517" customWidth="1"/>
    <col min="5381" max="5632" width="9.140625" style="517"/>
    <col min="5633" max="5633" width="6.7109375" style="517" customWidth="1"/>
    <col min="5634" max="5634" width="34.140625" style="517" customWidth="1"/>
    <col min="5635" max="5635" width="19" style="517" customWidth="1"/>
    <col min="5636" max="5636" width="27.85546875" style="517" customWidth="1"/>
    <col min="5637" max="5888" width="9.140625" style="517"/>
    <col min="5889" max="5889" width="6.7109375" style="517" customWidth="1"/>
    <col min="5890" max="5890" width="34.140625" style="517" customWidth="1"/>
    <col min="5891" max="5891" width="19" style="517" customWidth="1"/>
    <col min="5892" max="5892" width="27.85546875" style="517" customWidth="1"/>
    <col min="5893" max="6144" width="9.140625" style="517"/>
    <col min="6145" max="6145" width="6.7109375" style="517" customWidth="1"/>
    <col min="6146" max="6146" width="34.140625" style="517" customWidth="1"/>
    <col min="6147" max="6147" width="19" style="517" customWidth="1"/>
    <col min="6148" max="6148" width="27.85546875" style="517" customWidth="1"/>
    <col min="6149" max="6400" width="9.140625" style="517"/>
    <col min="6401" max="6401" width="6.7109375" style="517" customWidth="1"/>
    <col min="6402" max="6402" width="34.140625" style="517" customWidth="1"/>
    <col min="6403" max="6403" width="19" style="517" customWidth="1"/>
    <col min="6404" max="6404" width="27.85546875" style="517" customWidth="1"/>
    <col min="6405" max="6656" width="9.140625" style="517"/>
    <col min="6657" max="6657" width="6.7109375" style="517" customWidth="1"/>
    <col min="6658" max="6658" width="34.140625" style="517" customWidth="1"/>
    <col min="6659" max="6659" width="19" style="517" customWidth="1"/>
    <col min="6660" max="6660" width="27.85546875" style="517" customWidth="1"/>
    <col min="6661" max="6912" width="9.140625" style="517"/>
    <col min="6913" max="6913" width="6.7109375" style="517" customWidth="1"/>
    <col min="6914" max="6914" width="34.140625" style="517" customWidth="1"/>
    <col min="6915" max="6915" width="19" style="517" customWidth="1"/>
    <col min="6916" max="6916" width="27.85546875" style="517" customWidth="1"/>
    <col min="6917" max="7168" width="9.140625" style="517"/>
    <col min="7169" max="7169" width="6.7109375" style="517" customWidth="1"/>
    <col min="7170" max="7170" width="34.140625" style="517" customWidth="1"/>
    <col min="7171" max="7171" width="19" style="517" customWidth="1"/>
    <col min="7172" max="7172" width="27.85546875" style="517" customWidth="1"/>
    <col min="7173" max="7424" width="9.140625" style="517"/>
    <col min="7425" max="7425" width="6.7109375" style="517" customWidth="1"/>
    <col min="7426" max="7426" width="34.140625" style="517" customWidth="1"/>
    <col min="7427" max="7427" width="19" style="517" customWidth="1"/>
    <col min="7428" max="7428" width="27.85546875" style="517" customWidth="1"/>
    <col min="7429" max="7680" width="9.140625" style="517"/>
    <col min="7681" max="7681" width="6.7109375" style="517" customWidth="1"/>
    <col min="7682" max="7682" width="34.140625" style="517" customWidth="1"/>
    <col min="7683" max="7683" width="19" style="517" customWidth="1"/>
    <col min="7684" max="7684" width="27.85546875" style="517" customWidth="1"/>
    <col min="7685" max="7936" width="9.140625" style="517"/>
    <col min="7937" max="7937" width="6.7109375" style="517" customWidth="1"/>
    <col min="7938" max="7938" width="34.140625" style="517" customWidth="1"/>
    <col min="7939" max="7939" width="19" style="517" customWidth="1"/>
    <col min="7940" max="7940" width="27.85546875" style="517" customWidth="1"/>
    <col min="7941" max="8192" width="9.140625" style="517"/>
    <col min="8193" max="8193" width="6.7109375" style="517" customWidth="1"/>
    <col min="8194" max="8194" width="34.140625" style="517" customWidth="1"/>
    <col min="8195" max="8195" width="19" style="517" customWidth="1"/>
    <col min="8196" max="8196" width="27.85546875" style="517" customWidth="1"/>
    <col min="8197" max="8448" width="9.140625" style="517"/>
    <col min="8449" max="8449" width="6.7109375" style="517" customWidth="1"/>
    <col min="8450" max="8450" width="34.140625" style="517" customWidth="1"/>
    <col min="8451" max="8451" width="19" style="517" customWidth="1"/>
    <col min="8452" max="8452" width="27.85546875" style="517" customWidth="1"/>
    <col min="8453" max="8704" width="9.140625" style="517"/>
    <col min="8705" max="8705" width="6.7109375" style="517" customWidth="1"/>
    <col min="8706" max="8706" width="34.140625" style="517" customWidth="1"/>
    <col min="8707" max="8707" width="19" style="517" customWidth="1"/>
    <col min="8708" max="8708" width="27.85546875" style="517" customWidth="1"/>
    <col min="8709" max="8960" width="9.140625" style="517"/>
    <col min="8961" max="8961" width="6.7109375" style="517" customWidth="1"/>
    <col min="8962" max="8962" width="34.140625" style="517" customWidth="1"/>
    <col min="8963" max="8963" width="19" style="517" customWidth="1"/>
    <col min="8964" max="8964" width="27.85546875" style="517" customWidth="1"/>
    <col min="8965" max="9216" width="9.140625" style="517"/>
    <col min="9217" max="9217" width="6.7109375" style="517" customWidth="1"/>
    <col min="9218" max="9218" width="34.140625" style="517" customWidth="1"/>
    <col min="9219" max="9219" width="19" style="517" customWidth="1"/>
    <col min="9220" max="9220" width="27.85546875" style="517" customWidth="1"/>
    <col min="9221" max="9472" width="9.140625" style="517"/>
    <col min="9473" max="9473" width="6.7109375" style="517" customWidth="1"/>
    <col min="9474" max="9474" width="34.140625" style="517" customWidth="1"/>
    <col min="9475" max="9475" width="19" style="517" customWidth="1"/>
    <col min="9476" max="9476" width="27.85546875" style="517" customWidth="1"/>
    <col min="9477" max="9728" width="9.140625" style="517"/>
    <col min="9729" max="9729" width="6.7109375" style="517" customWidth="1"/>
    <col min="9730" max="9730" width="34.140625" style="517" customWidth="1"/>
    <col min="9731" max="9731" width="19" style="517" customWidth="1"/>
    <col min="9732" max="9732" width="27.85546875" style="517" customWidth="1"/>
    <col min="9733" max="9984" width="9.140625" style="517"/>
    <col min="9985" max="9985" width="6.7109375" style="517" customWidth="1"/>
    <col min="9986" max="9986" width="34.140625" style="517" customWidth="1"/>
    <col min="9987" max="9987" width="19" style="517" customWidth="1"/>
    <col min="9988" max="9988" width="27.85546875" style="517" customWidth="1"/>
    <col min="9989" max="10240" width="9.140625" style="517"/>
    <col min="10241" max="10241" width="6.7109375" style="517" customWidth="1"/>
    <col min="10242" max="10242" width="34.140625" style="517" customWidth="1"/>
    <col min="10243" max="10243" width="19" style="517" customWidth="1"/>
    <col min="10244" max="10244" width="27.85546875" style="517" customWidth="1"/>
    <col min="10245" max="10496" width="9.140625" style="517"/>
    <col min="10497" max="10497" width="6.7109375" style="517" customWidth="1"/>
    <col min="10498" max="10498" width="34.140625" style="517" customWidth="1"/>
    <col min="10499" max="10499" width="19" style="517" customWidth="1"/>
    <col min="10500" max="10500" width="27.85546875" style="517" customWidth="1"/>
    <col min="10501" max="10752" width="9.140625" style="517"/>
    <col min="10753" max="10753" width="6.7109375" style="517" customWidth="1"/>
    <col min="10754" max="10754" width="34.140625" style="517" customWidth="1"/>
    <col min="10755" max="10755" width="19" style="517" customWidth="1"/>
    <col min="10756" max="10756" width="27.85546875" style="517" customWidth="1"/>
    <col min="10757" max="11008" width="9.140625" style="517"/>
    <col min="11009" max="11009" width="6.7109375" style="517" customWidth="1"/>
    <col min="11010" max="11010" width="34.140625" style="517" customWidth="1"/>
    <col min="11011" max="11011" width="19" style="517" customWidth="1"/>
    <col min="11012" max="11012" width="27.85546875" style="517" customWidth="1"/>
    <col min="11013" max="11264" width="9.140625" style="517"/>
    <col min="11265" max="11265" width="6.7109375" style="517" customWidth="1"/>
    <col min="11266" max="11266" width="34.140625" style="517" customWidth="1"/>
    <col min="11267" max="11267" width="19" style="517" customWidth="1"/>
    <col min="11268" max="11268" width="27.85546875" style="517" customWidth="1"/>
    <col min="11269" max="11520" width="9.140625" style="517"/>
    <col min="11521" max="11521" width="6.7109375" style="517" customWidth="1"/>
    <col min="11522" max="11522" width="34.140625" style="517" customWidth="1"/>
    <col min="11523" max="11523" width="19" style="517" customWidth="1"/>
    <col min="11524" max="11524" width="27.85546875" style="517" customWidth="1"/>
    <col min="11525" max="11776" width="9.140625" style="517"/>
    <col min="11777" max="11777" width="6.7109375" style="517" customWidth="1"/>
    <col min="11778" max="11778" width="34.140625" style="517" customWidth="1"/>
    <col min="11779" max="11779" width="19" style="517" customWidth="1"/>
    <col min="11780" max="11780" width="27.85546875" style="517" customWidth="1"/>
    <col min="11781" max="12032" width="9.140625" style="517"/>
    <col min="12033" max="12033" width="6.7109375" style="517" customWidth="1"/>
    <col min="12034" max="12034" width="34.140625" style="517" customWidth="1"/>
    <col min="12035" max="12035" width="19" style="517" customWidth="1"/>
    <col min="12036" max="12036" width="27.85546875" style="517" customWidth="1"/>
    <col min="12037" max="12288" width="9.140625" style="517"/>
    <col min="12289" max="12289" width="6.7109375" style="517" customWidth="1"/>
    <col min="12290" max="12290" width="34.140625" style="517" customWidth="1"/>
    <col min="12291" max="12291" width="19" style="517" customWidth="1"/>
    <col min="12292" max="12292" width="27.85546875" style="517" customWidth="1"/>
    <col min="12293" max="12544" width="9.140625" style="517"/>
    <col min="12545" max="12545" width="6.7109375" style="517" customWidth="1"/>
    <col min="12546" max="12546" width="34.140625" style="517" customWidth="1"/>
    <col min="12547" max="12547" width="19" style="517" customWidth="1"/>
    <col min="12548" max="12548" width="27.85546875" style="517" customWidth="1"/>
    <col min="12549" max="12800" width="9.140625" style="517"/>
    <col min="12801" max="12801" width="6.7109375" style="517" customWidth="1"/>
    <col min="12802" max="12802" width="34.140625" style="517" customWidth="1"/>
    <col min="12803" max="12803" width="19" style="517" customWidth="1"/>
    <col min="12804" max="12804" width="27.85546875" style="517" customWidth="1"/>
    <col min="12805" max="13056" width="9.140625" style="517"/>
    <col min="13057" max="13057" width="6.7109375" style="517" customWidth="1"/>
    <col min="13058" max="13058" width="34.140625" style="517" customWidth="1"/>
    <col min="13059" max="13059" width="19" style="517" customWidth="1"/>
    <col min="13060" max="13060" width="27.85546875" style="517" customWidth="1"/>
    <col min="13061" max="13312" width="9.140625" style="517"/>
    <col min="13313" max="13313" width="6.7109375" style="517" customWidth="1"/>
    <col min="13314" max="13314" width="34.140625" style="517" customWidth="1"/>
    <col min="13315" max="13315" width="19" style="517" customWidth="1"/>
    <col min="13316" max="13316" width="27.85546875" style="517" customWidth="1"/>
    <col min="13317" max="13568" width="9.140625" style="517"/>
    <col min="13569" max="13569" width="6.7109375" style="517" customWidth="1"/>
    <col min="13570" max="13570" width="34.140625" style="517" customWidth="1"/>
    <col min="13571" max="13571" width="19" style="517" customWidth="1"/>
    <col min="13572" max="13572" width="27.85546875" style="517" customWidth="1"/>
    <col min="13573" max="13824" width="9.140625" style="517"/>
    <col min="13825" max="13825" width="6.7109375" style="517" customWidth="1"/>
    <col min="13826" max="13826" width="34.140625" style="517" customWidth="1"/>
    <col min="13827" max="13827" width="19" style="517" customWidth="1"/>
    <col min="13828" max="13828" width="27.85546875" style="517" customWidth="1"/>
    <col min="13829" max="14080" width="9.140625" style="517"/>
    <col min="14081" max="14081" width="6.7109375" style="517" customWidth="1"/>
    <col min="14082" max="14082" width="34.140625" style="517" customWidth="1"/>
    <col min="14083" max="14083" width="19" style="517" customWidth="1"/>
    <col min="14084" max="14084" width="27.85546875" style="517" customWidth="1"/>
    <col min="14085" max="14336" width="9.140625" style="517"/>
    <col min="14337" max="14337" width="6.7109375" style="517" customWidth="1"/>
    <col min="14338" max="14338" width="34.140625" style="517" customWidth="1"/>
    <col min="14339" max="14339" width="19" style="517" customWidth="1"/>
    <col min="14340" max="14340" width="27.85546875" style="517" customWidth="1"/>
    <col min="14341" max="14592" width="9.140625" style="517"/>
    <col min="14593" max="14593" width="6.7109375" style="517" customWidth="1"/>
    <col min="14594" max="14594" width="34.140625" style="517" customWidth="1"/>
    <col min="14595" max="14595" width="19" style="517" customWidth="1"/>
    <col min="14596" max="14596" width="27.85546875" style="517" customWidth="1"/>
    <col min="14597" max="14848" width="9.140625" style="517"/>
    <col min="14849" max="14849" width="6.7109375" style="517" customWidth="1"/>
    <col min="14850" max="14850" width="34.140625" style="517" customWidth="1"/>
    <col min="14851" max="14851" width="19" style="517" customWidth="1"/>
    <col min="14852" max="14852" width="27.85546875" style="517" customWidth="1"/>
    <col min="14853" max="15104" width="9.140625" style="517"/>
    <col min="15105" max="15105" width="6.7109375" style="517" customWidth="1"/>
    <col min="15106" max="15106" width="34.140625" style="517" customWidth="1"/>
    <col min="15107" max="15107" width="19" style="517" customWidth="1"/>
    <col min="15108" max="15108" width="27.85546875" style="517" customWidth="1"/>
    <col min="15109" max="15360" width="9.140625" style="517"/>
    <col min="15361" max="15361" width="6.7109375" style="517" customWidth="1"/>
    <col min="15362" max="15362" width="34.140625" style="517" customWidth="1"/>
    <col min="15363" max="15363" width="19" style="517" customWidth="1"/>
    <col min="15364" max="15364" width="27.85546875" style="517" customWidth="1"/>
    <col min="15365" max="15616" width="9.140625" style="517"/>
    <col min="15617" max="15617" width="6.7109375" style="517" customWidth="1"/>
    <col min="15618" max="15618" width="34.140625" style="517" customWidth="1"/>
    <col min="15619" max="15619" width="19" style="517" customWidth="1"/>
    <col min="15620" max="15620" width="27.85546875" style="517" customWidth="1"/>
    <col min="15621" max="15872" width="9.140625" style="517"/>
    <col min="15873" max="15873" width="6.7109375" style="517" customWidth="1"/>
    <col min="15874" max="15874" width="34.140625" style="517" customWidth="1"/>
    <col min="15875" max="15875" width="19" style="517" customWidth="1"/>
    <col min="15876" max="15876" width="27.85546875" style="517" customWidth="1"/>
    <col min="15877" max="16128" width="9.140625" style="517"/>
    <col min="16129" max="16129" width="6.7109375" style="517" customWidth="1"/>
    <col min="16130" max="16130" width="34.140625" style="517" customWidth="1"/>
    <col min="16131" max="16131" width="19" style="517" customWidth="1"/>
    <col min="16132" max="16132" width="27.85546875" style="517" customWidth="1"/>
    <col min="16133" max="16384" width="9.140625" style="517"/>
  </cols>
  <sheetData>
    <row r="1" spans="1:6" x14ac:dyDescent="0.2">
      <c r="A1" s="567"/>
      <c r="B1" s="567"/>
      <c r="C1" s="823" t="s">
        <v>397</v>
      </c>
      <c r="D1" s="823"/>
    </row>
    <row r="2" spans="1:6" ht="43.5" customHeight="1" x14ac:dyDescent="0.2">
      <c r="A2" s="824" t="s">
        <v>398</v>
      </c>
      <c r="B2" s="825"/>
      <c r="C2" s="825"/>
      <c r="D2" s="825"/>
    </row>
    <row r="3" spans="1:6" ht="56.25" x14ac:dyDescent="0.2">
      <c r="A3" s="568" t="s">
        <v>98</v>
      </c>
      <c r="B3" s="569" t="s">
        <v>399</v>
      </c>
      <c r="C3" s="672" t="s">
        <v>400</v>
      </c>
      <c r="D3" s="570" t="s">
        <v>401</v>
      </c>
      <c r="E3" s="673" t="s">
        <v>7</v>
      </c>
      <c r="F3" s="673" t="s">
        <v>451</v>
      </c>
    </row>
    <row r="4" spans="1:6" x14ac:dyDescent="0.2">
      <c r="A4" s="571" t="s">
        <v>72</v>
      </c>
      <c r="B4" s="572" t="s">
        <v>310</v>
      </c>
      <c r="C4" s="571">
        <v>244</v>
      </c>
      <c r="D4" s="573">
        <f>SUM(D5:D8)</f>
        <v>11589.76</v>
      </c>
      <c r="E4" s="573">
        <f t="shared" ref="E4:F4" si="0">SUM(E5:E8)</f>
        <v>0</v>
      </c>
      <c r="F4" s="573">
        <f t="shared" si="0"/>
        <v>11589.76</v>
      </c>
    </row>
    <row r="5" spans="1:6" x14ac:dyDescent="0.2">
      <c r="A5" s="574"/>
      <c r="B5" s="575" t="s">
        <v>311</v>
      </c>
      <c r="C5" s="576"/>
      <c r="D5" s="577">
        <v>3000</v>
      </c>
      <c r="E5" s="674"/>
      <c r="F5" s="675">
        <f>D5+E5</f>
        <v>3000</v>
      </c>
    </row>
    <row r="6" spans="1:6" x14ac:dyDescent="0.2">
      <c r="A6" s="574"/>
      <c r="B6" s="575" t="s">
        <v>324</v>
      </c>
      <c r="C6" s="576"/>
      <c r="D6" s="577">
        <v>3100</v>
      </c>
      <c r="E6" s="674"/>
      <c r="F6" s="675">
        <f t="shared" ref="F6:F8" si="1">D6+E6</f>
        <v>3100</v>
      </c>
    </row>
    <row r="7" spans="1:6" x14ac:dyDescent="0.2">
      <c r="A7" s="574"/>
      <c r="B7" s="575" t="s">
        <v>354</v>
      </c>
      <c r="C7" s="576"/>
      <c r="D7" s="577">
        <v>1989.76</v>
      </c>
      <c r="E7" s="674"/>
      <c r="F7" s="675">
        <f t="shared" si="1"/>
        <v>1989.76</v>
      </c>
    </row>
    <row r="8" spans="1:6" x14ac:dyDescent="0.2">
      <c r="A8" s="574"/>
      <c r="B8" s="575" t="s">
        <v>402</v>
      </c>
      <c r="C8" s="576"/>
      <c r="D8" s="577">
        <v>3500</v>
      </c>
      <c r="E8" s="676"/>
      <c r="F8" s="675">
        <f t="shared" si="1"/>
        <v>3500</v>
      </c>
    </row>
    <row r="9" spans="1:6" x14ac:dyDescent="0.2">
      <c r="A9" s="571" t="s">
        <v>51</v>
      </c>
      <c r="B9" s="572" t="s">
        <v>367</v>
      </c>
      <c r="C9" s="571">
        <v>385</v>
      </c>
      <c r="D9" s="573">
        <f>SUM(D10:D13)</f>
        <v>15270.29</v>
      </c>
      <c r="E9" s="573">
        <f t="shared" ref="E9:F9" si="2">SUM(E10:E13)</f>
        <v>0</v>
      </c>
      <c r="F9" s="573">
        <f t="shared" si="2"/>
        <v>15270.29</v>
      </c>
    </row>
    <row r="10" spans="1:6" x14ac:dyDescent="0.2">
      <c r="A10" s="574"/>
      <c r="B10" s="575" t="s">
        <v>402</v>
      </c>
      <c r="C10" s="578"/>
      <c r="D10" s="577">
        <v>2400</v>
      </c>
      <c r="E10" s="685"/>
      <c r="F10" s="685">
        <f>D10+E10</f>
        <v>2400</v>
      </c>
    </row>
    <row r="11" spans="1:6" x14ac:dyDescent="0.2">
      <c r="A11" s="574"/>
      <c r="B11" s="578" t="s">
        <v>403</v>
      </c>
      <c r="C11" s="578"/>
      <c r="D11" s="577">
        <v>2870.29</v>
      </c>
      <c r="E11" s="685"/>
      <c r="F11" s="685">
        <f t="shared" ref="F11:F13" si="3">D11+E11</f>
        <v>2870.29</v>
      </c>
    </row>
    <row r="12" spans="1:6" x14ac:dyDescent="0.2">
      <c r="A12" s="574"/>
      <c r="B12" s="575" t="s">
        <v>404</v>
      </c>
      <c r="C12" s="578"/>
      <c r="D12" s="577">
        <v>10000</v>
      </c>
      <c r="E12" s="685">
        <v>-10000</v>
      </c>
      <c r="F12" s="685">
        <f t="shared" si="3"/>
        <v>0</v>
      </c>
    </row>
    <row r="13" spans="1:6" ht="22.5" x14ac:dyDescent="0.2">
      <c r="A13" s="574"/>
      <c r="B13" s="575" t="s">
        <v>448</v>
      </c>
      <c r="C13" s="578"/>
      <c r="D13" s="577">
        <v>0</v>
      </c>
      <c r="E13" s="686">
        <v>10000</v>
      </c>
      <c r="F13" s="685">
        <f t="shared" si="3"/>
        <v>10000</v>
      </c>
    </row>
    <row r="14" spans="1:6" x14ac:dyDescent="0.2">
      <c r="A14" s="571" t="s">
        <v>66</v>
      </c>
      <c r="B14" s="580" t="s">
        <v>296</v>
      </c>
      <c r="C14" s="571">
        <v>286</v>
      </c>
      <c r="D14" s="581">
        <f>SUM(D15:D18)</f>
        <v>12686.09</v>
      </c>
      <c r="E14" s="581">
        <f t="shared" ref="E14:F14" si="4">SUM(E15:E18)</f>
        <v>0</v>
      </c>
      <c r="F14" s="581">
        <f t="shared" si="4"/>
        <v>12686.09</v>
      </c>
    </row>
    <row r="15" spans="1:6" ht="22.5" x14ac:dyDescent="0.2">
      <c r="A15" s="574"/>
      <c r="B15" s="582" t="s">
        <v>405</v>
      </c>
      <c r="C15" s="578"/>
      <c r="D15" s="583">
        <v>1000</v>
      </c>
      <c r="E15" s="677"/>
      <c r="F15" s="677">
        <f>D15+E15</f>
        <v>1000</v>
      </c>
    </row>
    <row r="16" spans="1:6" ht="22.5" x14ac:dyDescent="0.2">
      <c r="A16" s="574"/>
      <c r="B16" s="582" t="s">
        <v>406</v>
      </c>
      <c r="C16" s="578"/>
      <c r="D16" s="583">
        <v>8000</v>
      </c>
      <c r="E16" s="677"/>
      <c r="F16" s="677">
        <f t="shared" ref="F16:F18" si="5">D16+E16</f>
        <v>8000</v>
      </c>
    </row>
    <row r="17" spans="1:6" x14ac:dyDescent="0.2">
      <c r="A17" s="574"/>
      <c r="B17" s="582" t="s">
        <v>378</v>
      </c>
      <c r="C17" s="578"/>
      <c r="D17" s="583">
        <v>2186.09</v>
      </c>
      <c r="E17" s="677"/>
      <c r="F17" s="677">
        <f t="shared" si="5"/>
        <v>2186.09</v>
      </c>
    </row>
    <row r="18" spans="1:6" x14ac:dyDescent="0.2">
      <c r="A18" s="574"/>
      <c r="B18" s="582" t="s">
        <v>383</v>
      </c>
      <c r="C18" s="578"/>
      <c r="D18" s="583">
        <v>1500</v>
      </c>
      <c r="E18" s="676"/>
      <c r="F18" s="677">
        <f t="shared" si="5"/>
        <v>1500</v>
      </c>
    </row>
    <row r="19" spans="1:6" x14ac:dyDescent="0.2">
      <c r="A19" s="571" t="s">
        <v>103</v>
      </c>
      <c r="B19" s="572" t="s">
        <v>287</v>
      </c>
      <c r="C19" s="571">
        <v>659</v>
      </c>
      <c r="D19" s="573">
        <f>SUM(D20:D26)</f>
        <v>22422.54</v>
      </c>
      <c r="E19" s="573">
        <f t="shared" ref="E19:F19" si="6">SUM(E20:E26)</f>
        <v>0</v>
      </c>
      <c r="F19" s="573">
        <f t="shared" si="6"/>
        <v>22422.54</v>
      </c>
    </row>
    <row r="20" spans="1:6" ht="22.5" x14ac:dyDescent="0.2">
      <c r="A20" s="574"/>
      <c r="B20" s="575" t="s">
        <v>407</v>
      </c>
      <c r="C20" s="584"/>
      <c r="D20" s="583">
        <v>3122.54</v>
      </c>
      <c r="E20" s="677"/>
      <c r="F20" s="677">
        <f>D20+E20</f>
        <v>3122.54</v>
      </c>
    </row>
    <row r="21" spans="1:6" x14ac:dyDescent="0.2">
      <c r="A21" s="574"/>
      <c r="B21" s="584" t="s">
        <v>312</v>
      </c>
      <c r="C21" s="584"/>
      <c r="D21" s="583">
        <v>3000</v>
      </c>
      <c r="E21" s="677"/>
      <c r="F21" s="677">
        <f t="shared" ref="F21:F26" si="7">D21+E21</f>
        <v>3000</v>
      </c>
    </row>
    <row r="22" spans="1:6" x14ac:dyDescent="0.2">
      <c r="A22" s="574"/>
      <c r="B22" s="575" t="s">
        <v>316</v>
      </c>
      <c r="C22" s="584"/>
      <c r="D22" s="583">
        <v>1500</v>
      </c>
      <c r="E22" s="677"/>
      <c r="F22" s="677">
        <f t="shared" si="7"/>
        <v>1500</v>
      </c>
    </row>
    <row r="23" spans="1:6" ht="22.5" x14ac:dyDescent="0.2">
      <c r="A23" s="574"/>
      <c r="B23" s="575" t="s">
        <v>408</v>
      </c>
      <c r="C23" s="584"/>
      <c r="D23" s="583">
        <v>7500</v>
      </c>
      <c r="E23" s="677"/>
      <c r="F23" s="677">
        <f t="shared" si="7"/>
        <v>7500</v>
      </c>
    </row>
    <row r="24" spans="1:6" x14ac:dyDescent="0.2">
      <c r="A24" s="574"/>
      <c r="B24" s="575" t="s">
        <v>409</v>
      </c>
      <c r="C24" s="584"/>
      <c r="D24" s="583">
        <v>1500</v>
      </c>
      <c r="E24" s="677"/>
      <c r="F24" s="677">
        <f t="shared" si="7"/>
        <v>1500</v>
      </c>
    </row>
    <row r="25" spans="1:6" x14ac:dyDescent="0.2">
      <c r="A25" s="574"/>
      <c r="B25" s="584" t="s">
        <v>402</v>
      </c>
      <c r="C25" s="584"/>
      <c r="D25" s="583">
        <v>2800</v>
      </c>
      <c r="E25" s="677"/>
      <c r="F25" s="677">
        <f t="shared" si="7"/>
        <v>2800</v>
      </c>
    </row>
    <row r="26" spans="1:6" ht="22.5" x14ac:dyDescent="0.2">
      <c r="A26" s="574"/>
      <c r="B26" s="575" t="s">
        <v>410</v>
      </c>
      <c r="C26" s="584"/>
      <c r="D26" s="583">
        <v>3000</v>
      </c>
      <c r="E26" s="678"/>
      <c r="F26" s="678">
        <f t="shared" si="7"/>
        <v>3000</v>
      </c>
    </row>
    <row r="27" spans="1:6" x14ac:dyDescent="0.2">
      <c r="A27" s="571" t="s">
        <v>104</v>
      </c>
      <c r="B27" s="572" t="s">
        <v>320</v>
      </c>
      <c r="C27" s="571">
        <v>301</v>
      </c>
      <c r="D27" s="573">
        <f>SUM(D28:D31)</f>
        <v>13077.64</v>
      </c>
      <c r="E27" s="573">
        <f t="shared" ref="E27:F27" si="8">SUM(E28:E31)</f>
        <v>0</v>
      </c>
      <c r="F27" s="573">
        <f t="shared" si="8"/>
        <v>13077.64</v>
      </c>
    </row>
    <row r="28" spans="1:6" ht="22.5" x14ac:dyDescent="0.2">
      <c r="A28" s="574"/>
      <c r="B28" s="582" t="s">
        <v>411</v>
      </c>
      <c r="C28" s="578"/>
      <c r="D28" s="579">
        <v>200</v>
      </c>
      <c r="E28" s="679"/>
      <c r="F28" s="679">
        <f>D28+E28</f>
        <v>200</v>
      </c>
    </row>
    <row r="29" spans="1:6" ht="22.5" x14ac:dyDescent="0.2">
      <c r="A29" s="574"/>
      <c r="B29" s="582" t="s">
        <v>412</v>
      </c>
      <c r="C29" s="578"/>
      <c r="D29" s="579">
        <v>7677.64</v>
      </c>
      <c r="E29" s="679"/>
      <c r="F29" s="679">
        <f t="shared" ref="F29:F31" si="9">D29+E29</f>
        <v>7677.64</v>
      </c>
    </row>
    <row r="30" spans="1:6" x14ac:dyDescent="0.2">
      <c r="A30" s="574"/>
      <c r="B30" s="582" t="s">
        <v>378</v>
      </c>
      <c r="C30" s="578"/>
      <c r="D30" s="585">
        <v>2900</v>
      </c>
      <c r="E30" s="679"/>
      <c r="F30" s="679">
        <f t="shared" si="9"/>
        <v>2900</v>
      </c>
    </row>
    <row r="31" spans="1:6" ht="22.5" x14ac:dyDescent="0.2">
      <c r="A31" s="574"/>
      <c r="B31" s="575" t="s">
        <v>413</v>
      </c>
      <c r="C31" s="578"/>
      <c r="D31" s="579">
        <v>2300</v>
      </c>
      <c r="E31" s="680"/>
      <c r="F31" s="680">
        <f t="shared" si="9"/>
        <v>2300</v>
      </c>
    </row>
    <row r="32" spans="1:6" x14ac:dyDescent="0.2">
      <c r="A32" s="571" t="s">
        <v>127</v>
      </c>
      <c r="B32" s="572" t="s">
        <v>298</v>
      </c>
      <c r="C32" s="571">
        <v>168</v>
      </c>
      <c r="D32" s="573">
        <f>SUM(D33:D36)</f>
        <v>9605.93</v>
      </c>
      <c r="E32" s="573">
        <f t="shared" ref="E32:F32" si="10">SUM(E33:E36)</f>
        <v>0</v>
      </c>
      <c r="F32" s="573">
        <f t="shared" si="10"/>
        <v>9605.93</v>
      </c>
    </row>
    <row r="33" spans="1:6" x14ac:dyDescent="0.2">
      <c r="A33" s="574"/>
      <c r="B33" s="584" t="s">
        <v>299</v>
      </c>
      <c r="C33" s="584"/>
      <c r="D33" s="682">
        <v>2500</v>
      </c>
      <c r="E33" s="675"/>
      <c r="F33" s="675">
        <f>D33+E33</f>
        <v>2500</v>
      </c>
    </row>
    <row r="34" spans="1:6" x14ac:dyDescent="0.2">
      <c r="A34" s="574"/>
      <c r="B34" s="584" t="s">
        <v>414</v>
      </c>
      <c r="C34" s="584"/>
      <c r="D34" s="682">
        <v>1100</v>
      </c>
      <c r="E34" s="675"/>
      <c r="F34" s="675">
        <f t="shared" ref="F34:F36" si="11">D34+E34</f>
        <v>1100</v>
      </c>
    </row>
    <row r="35" spans="1:6" x14ac:dyDescent="0.2">
      <c r="A35" s="574"/>
      <c r="B35" s="584" t="s">
        <v>415</v>
      </c>
      <c r="C35" s="584"/>
      <c r="D35" s="682">
        <v>2105.9299999999998</v>
      </c>
      <c r="E35" s="675"/>
      <c r="F35" s="675">
        <f t="shared" si="11"/>
        <v>2105.9299999999998</v>
      </c>
    </row>
    <row r="36" spans="1:6" x14ac:dyDescent="0.2">
      <c r="A36" s="574"/>
      <c r="B36" s="584" t="s">
        <v>383</v>
      </c>
      <c r="C36" s="584"/>
      <c r="D36" s="683">
        <v>3900</v>
      </c>
      <c r="E36" s="684"/>
      <c r="F36" s="684">
        <f t="shared" si="11"/>
        <v>3900</v>
      </c>
    </row>
    <row r="37" spans="1:6" x14ac:dyDescent="0.2">
      <c r="A37" s="571" t="s">
        <v>130</v>
      </c>
      <c r="B37" s="572" t="s">
        <v>300</v>
      </c>
      <c r="C37" s="571">
        <v>426</v>
      </c>
      <c r="D37" s="681">
        <f>SUM(D38:D44)</f>
        <v>16340.52</v>
      </c>
      <c r="E37" s="681">
        <f t="shared" ref="E37:F37" si="12">SUM(E38:E44)</f>
        <v>0</v>
      </c>
      <c r="F37" s="681">
        <f t="shared" si="12"/>
        <v>16340.52</v>
      </c>
    </row>
    <row r="38" spans="1:6" x14ac:dyDescent="0.2">
      <c r="A38" s="574"/>
      <c r="B38" s="578" t="s">
        <v>416</v>
      </c>
      <c r="C38" s="586"/>
      <c r="D38" s="579">
        <v>900</v>
      </c>
      <c r="E38" s="679"/>
      <c r="F38" s="679">
        <f>D38+E38</f>
        <v>900</v>
      </c>
    </row>
    <row r="39" spans="1:6" x14ac:dyDescent="0.2">
      <c r="A39" s="574"/>
      <c r="B39" s="578" t="s">
        <v>417</v>
      </c>
      <c r="C39" s="586"/>
      <c r="D39" s="579">
        <v>2000</v>
      </c>
      <c r="E39" s="679"/>
      <c r="F39" s="679">
        <f t="shared" ref="F39:F44" si="13">D39+E39</f>
        <v>2000</v>
      </c>
    </row>
    <row r="40" spans="1:6" x14ac:dyDescent="0.2">
      <c r="A40" s="574"/>
      <c r="B40" s="578" t="s">
        <v>418</v>
      </c>
      <c r="C40" s="586"/>
      <c r="D40" s="579">
        <v>2000</v>
      </c>
      <c r="E40" s="679"/>
      <c r="F40" s="679">
        <f t="shared" si="13"/>
        <v>2000</v>
      </c>
    </row>
    <row r="41" spans="1:6" x14ac:dyDescent="0.2">
      <c r="A41" s="574"/>
      <c r="B41" s="578" t="s">
        <v>345</v>
      </c>
      <c r="C41" s="586"/>
      <c r="D41" s="579">
        <v>2000</v>
      </c>
      <c r="E41" s="679"/>
      <c r="F41" s="679">
        <f t="shared" si="13"/>
        <v>2000</v>
      </c>
    </row>
    <row r="42" spans="1:6" x14ac:dyDescent="0.2">
      <c r="A42" s="574"/>
      <c r="B42" s="578" t="s">
        <v>419</v>
      </c>
      <c r="C42" s="586"/>
      <c r="D42" s="579">
        <v>1800</v>
      </c>
      <c r="E42" s="679"/>
      <c r="F42" s="679">
        <f t="shared" si="13"/>
        <v>1800</v>
      </c>
    </row>
    <row r="43" spans="1:6" x14ac:dyDescent="0.2">
      <c r="A43" s="574"/>
      <c r="B43" s="578" t="s">
        <v>415</v>
      </c>
      <c r="C43" s="586"/>
      <c r="D43" s="579">
        <v>5540.52</v>
      </c>
      <c r="E43" s="679"/>
      <c r="F43" s="679">
        <f t="shared" si="13"/>
        <v>5540.52</v>
      </c>
    </row>
    <row r="44" spans="1:6" ht="22.5" x14ac:dyDescent="0.2">
      <c r="A44" s="574"/>
      <c r="B44" s="582" t="s">
        <v>386</v>
      </c>
      <c r="C44" s="586"/>
      <c r="D44" s="591">
        <v>2100</v>
      </c>
      <c r="E44" s="680"/>
      <c r="F44" s="680">
        <f t="shared" si="13"/>
        <v>2100</v>
      </c>
    </row>
    <row r="45" spans="1:6" x14ac:dyDescent="0.2">
      <c r="A45" s="571" t="s">
        <v>135</v>
      </c>
      <c r="B45" s="572" t="s">
        <v>342</v>
      </c>
      <c r="C45" s="571">
        <v>56</v>
      </c>
      <c r="D45" s="681">
        <f>SUM(D46:D47)</f>
        <v>6682.39</v>
      </c>
      <c r="E45" s="681">
        <f t="shared" ref="E45:F45" si="14">SUM(E46:E47)</f>
        <v>0</v>
      </c>
      <c r="F45" s="681">
        <f t="shared" si="14"/>
        <v>6682.39</v>
      </c>
    </row>
    <row r="46" spans="1:6" x14ac:dyDescent="0.2">
      <c r="A46" s="587"/>
      <c r="B46" s="578" t="s">
        <v>420</v>
      </c>
      <c r="C46" s="587"/>
      <c r="D46" s="579">
        <v>6100.39</v>
      </c>
      <c r="E46" s="679"/>
      <c r="F46" s="679">
        <f>D46+E46</f>
        <v>6100.39</v>
      </c>
    </row>
    <row r="47" spans="1:6" x14ac:dyDescent="0.2">
      <c r="A47" s="588"/>
      <c r="B47" s="589" t="s">
        <v>415</v>
      </c>
      <c r="C47" s="590"/>
      <c r="D47" s="591">
        <v>582</v>
      </c>
      <c r="E47" s="680"/>
      <c r="F47" s="680">
        <f>D47+E47</f>
        <v>582</v>
      </c>
    </row>
    <row r="48" spans="1:6" x14ac:dyDescent="0.2">
      <c r="A48" s="571" t="s">
        <v>139</v>
      </c>
      <c r="B48" s="572" t="s">
        <v>344</v>
      </c>
      <c r="C48" s="571">
        <v>77</v>
      </c>
      <c r="D48" s="681">
        <f>SUM(D49:D51)</f>
        <v>7230.55</v>
      </c>
      <c r="E48" s="681">
        <f t="shared" ref="E48:F48" si="15">SUM(E49:E51)</f>
        <v>0</v>
      </c>
      <c r="F48" s="681">
        <f t="shared" si="15"/>
        <v>7230.55</v>
      </c>
    </row>
    <row r="49" spans="1:6" x14ac:dyDescent="0.2">
      <c r="A49" s="574"/>
      <c r="B49" s="578" t="s">
        <v>345</v>
      </c>
      <c r="C49" s="586"/>
      <c r="D49" s="579">
        <v>1900</v>
      </c>
      <c r="E49" s="679"/>
      <c r="F49" s="679">
        <f>D49+E49</f>
        <v>1900</v>
      </c>
    </row>
    <row r="50" spans="1:6" x14ac:dyDescent="0.2">
      <c r="A50" s="574"/>
      <c r="B50" s="578" t="s">
        <v>415</v>
      </c>
      <c r="C50" s="586"/>
      <c r="D50" s="579">
        <v>1000</v>
      </c>
      <c r="E50" s="679"/>
      <c r="F50" s="679">
        <f t="shared" ref="F50:F51" si="16">D50+E50</f>
        <v>1000</v>
      </c>
    </row>
    <row r="51" spans="1:6" ht="22.5" x14ac:dyDescent="0.2">
      <c r="A51" s="588"/>
      <c r="B51" s="592" t="s">
        <v>421</v>
      </c>
      <c r="C51" s="593"/>
      <c r="D51" s="591">
        <v>4330.55</v>
      </c>
      <c r="E51" s="680"/>
      <c r="F51" s="679">
        <f t="shared" si="16"/>
        <v>4330.55</v>
      </c>
    </row>
    <row r="52" spans="1:6" x14ac:dyDescent="0.2">
      <c r="A52" s="571" t="s">
        <v>142</v>
      </c>
      <c r="B52" s="572" t="s">
        <v>290</v>
      </c>
      <c r="C52" s="571">
        <v>437</v>
      </c>
      <c r="D52" s="573">
        <f>SUM(D53:D54)</f>
        <v>16627.650000000001</v>
      </c>
      <c r="E52" s="573">
        <f t="shared" ref="E52:F52" si="17">SUM(E53:E54)</f>
        <v>0</v>
      </c>
      <c r="F52" s="573">
        <f t="shared" si="17"/>
        <v>16627.650000000001</v>
      </c>
    </row>
    <row r="53" spans="1:6" ht="22.5" x14ac:dyDescent="0.2">
      <c r="A53" s="587"/>
      <c r="B53" s="582" t="s">
        <v>422</v>
      </c>
      <c r="C53" s="587"/>
      <c r="D53" s="594">
        <v>6000</v>
      </c>
      <c r="E53" s="679"/>
      <c r="F53" s="679">
        <f>D53+E53</f>
        <v>6000</v>
      </c>
    </row>
    <row r="54" spans="1:6" ht="22.5" x14ac:dyDescent="0.2">
      <c r="A54" s="574"/>
      <c r="B54" s="582" t="s">
        <v>423</v>
      </c>
      <c r="C54" s="586"/>
      <c r="D54" s="579">
        <v>10627.65</v>
      </c>
      <c r="E54" s="680"/>
      <c r="F54" s="680">
        <f>D54+E54</f>
        <v>10627.65</v>
      </c>
    </row>
    <row r="55" spans="1:6" x14ac:dyDescent="0.2">
      <c r="A55" s="571" t="s">
        <v>146</v>
      </c>
      <c r="B55" s="572" t="s">
        <v>347</v>
      </c>
      <c r="C55" s="571">
        <v>208</v>
      </c>
      <c r="D55" s="573">
        <f>SUM(D56:D59)</f>
        <v>10650.05</v>
      </c>
      <c r="E55" s="573">
        <f t="shared" ref="E55:F55" si="18">SUM(E56:E59)</f>
        <v>0</v>
      </c>
      <c r="F55" s="573">
        <f t="shared" si="18"/>
        <v>10650.05</v>
      </c>
    </row>
    <row r="56" spans="1:6" ht="22.5" x14ac:dyDescent="0.2">
      <c r="A56" s="574"/>
      <c r="B56" s="582" t="s">
        <v>424</v>
      </c>
      <c r="C56" s="586"/>
      <c r="D56" s="579">
        <v>5000</v>
      </c>
      <c r="E56" s="679"/>
      <c r="F56" s="679">
        <f>D56+E56</f>
        <v>5000</v>
      </c>
    </row>
    <row r="57" spans="1:6" x14ac:dyDescent="0.2">
      <c r="A57" s="574"/>
      <c r="B57" s="595" t="s">
        <v>356</v>
      </c>
      <c r="C57" s="586"/>
      <c r="D57" s="577">
        <v>2500</v>
      </c>
      <c r="E57" s="679"/>
      <c r="F57" s="679">
        <f t="shared" ref="F57:F59" si="19">D57+E57</f>
        <v>2500</v>
      </c>
    </row>
    <row r="58" spans="1:6" x14ac:dyDescent="0.2">
      <c r="A58" s="574"/>
      <c r="B58" s="595" t="s">
        <v>372</v>
      </c>
      <c r="C58" s="586"/>
      <c r="D58" s="577">
        <v>2150</v>
      </c>
      <c r="E58" s="679"/>
      <c r="F58" s="679">
        <f t="shared" si="19"/>
        <v>2150</v>
      </c>
    </row>
    <row r="59" spans="1:6" x14ac:dyDescent="0.2">
      <c r="A59" s="574"/>
      <c r="B59" s="578" t="s">
        <v>387</v>
      </c>
      <c r="C59" s="586"/>
      <c r="D59" s="579">
        <v>1000.05</v>
      </c>
      <c r="E59" s="680"/>
      <c r="F59" s="679">
        <f t="shared" si="19"/>
        <v>1000.05</v>
      </c>
    </row>
    <row r="60" spans="1:6" x14ac:dyDescent="0.2">
      <c r="A60" s="571" t="s">
        <v>150</v>
      </c>
      <c r="B60" s="572" t="s">
        <v>292</v>
      </c>
      <c r="C60" s="571">
        <v>1171</v>
      </c>
      <c r="D60" s="573">
        <f>SUM(D61:D68)</f>
        <v>26103.07</v>
      </c>
      <c r="E60" s="573">
        <f t="shared" ref="E60:F60" si="20">SUM(E61:E68)</f>
        <v>0</v>
      </c>
      <c r="F60" s="573">
        <f t="shared" si="20"/>
        <v>26103.07</v>
      </c>
    </row>
    <row r="61" spans="1:6" ht="22.5" x14ac:dyDescent="0.2">
      <c r="A61" s="596"/>
      <c r="B61" s="575" t="s">
        <v>425</v>
      </c>
      <c r="C61" s="597"/>
      <c r="D61" s="577">
        <v>8000</v>
      </c>
      <c r="E61" s="685">
        <v>-8000</v>
      </c>
      <c r="F61" s="685">
        <f>D61+E61</f>
        <v>0</v>
      </c>
    </row>
    <row r="62" spans="1:6" ht="22.5" x14ac:dyDescent="0.2">
      <c r="A62" s="596"/>
      <c r="B62" s="575" t="s">
        <v>1288</v>
      </c>
      <c r="C62" s="597"/>
      <c r="D62" s="577">
        <v>0</v>
      </c>
      <c r="E62" s="685">
        <v>8000</v>
      </c>
      <c r="F62" s="685">
        <f t="shared" ref="F62:F68" si="21">D62+E62</f>
        <v>8000</v>
      </c>
    </row>
    <row r="63" spans="1:6" x14ac:dyDescent="0.2">
      <c r="A63" s="596"/>
      <c r="B63" s="584" t="s">
        <v>426</v>
      </c>
      <c r="C63" s="597"/>
      <c r="D63" s="577">
        <v>5500</v>
      </c>
      <c r="E63" s="685"/>
      <c r="F63" s="685">
        <f t="shared" si="21"/>
        <v>5500</v>
      </c>
    </row>
    <row r="64" spans="1:6" x14ac:dyDescent="0.2">
      <c r="A64" s="598"/>
      <c r="B64" s="584" t="s">
        <v>314</v>
      </c>
      <c r="C64" s="597"/>
      <c r="D64" s="577">
        <v>2000</v>
      </c>
      <c r="E64" s="685"/>
      <c r="F64" s="685">
        <f t="shared" si="21"/>
        <v>2000</v>
      </c>
    </row>
    <row r="65" spans="1:6" ht="22.5" x14ac:dyDescent="0.2">
      <c r="A65" s="596"/>
      <c r="B65" s="575" t="s">
        <v>325</v>
      </c>
      <c r="C65" s="597"/>
      <c r="D65" s="577">
        <v>1500</v>
      </c>
      <c r="E65" s="685"/>
      <c r="F65" s="685">
        <f t="shared" si="21"/>
        <v>1500</v>
      </c>
    </row>
    <row r="66" spans="1:6" ht="22.5" x14ac:dyDescent="0.2">
      <c r="A66" s="596"/>
      <c r="B66" s="575" t="s">
        <v>427</v>
      </c>
      <c r="C66" s="597"/>
      <c r="D66" s="577">
        <v>300.07</v>
      </c>
      <c r="E66" s="685"/>
      <c r="F66" s="685">
        <f t="shared" si="21"/>
        <v>300.07</v>
      </c>
    </row>
    <row r="67" spans="1:6" x14ac:dyDescent="0.2">
      <c r="A67" s="596"/>
      <c r="B67" s="584" t="s">
        <v>415</v>
      </c>
      <c r="C67" s="597"/>
      <c r="D67" s="577">
        <v>4100</v>
      </c>
      <c r="E67" s="685"/>
      <c r="F67" s="685">
        <f t="shared" si="21"/>
        <v>4100</v>
      </c>
    </row>
    <row r="68" spans="1:6" ht="22.5" x14ac:dyDescent="0.2">
      <c r="A68" s="596"/>
      <c r="B68" s="575" t="s">
        <v>388</v>
      </c>
      <c r="C68" s="597"/>
      <c r="D68" s="577">
        <v>4703</v>
      </c>
      <c r="E68" s="686"/>
      <c r="F68" s="686">
        <f t="shared" si="21"/>
        <v>4703</v>
      </c>
    </row>
    <row r="69" spans="1:6" x14ac:dyDescent="0.2">
      <c r="A69" s="571" t="s">
        <v>152</v>
      </c>
      <c r="B69" s="572" t="s">
        <v>303</v>
      </c>
      <c r="C69" s="571">
        <v>814</v>
      </c>
      <c r="D69" s="573">
        <f>SUM(D70:D74)</f>
        <v>26103.07</v>
      </c>
      <c r="E69" s="573">
        <f t="shared" ref="E69:F69" si="22">SUM(E70:E74)</f>
        <v>0</v>
      </c>
      <c r="F69" s="573">
        <f t="shared" si="22"/>
        <v>26103.07</v>
      </c>
    </row>
    <row r="70" spans="1:6" x14ac:dyDescent="0.2">
      <c r="A70" s="597"/>
      <c r="B70" s="578" t="s">
        <v>428</v>
      </c>
      <c r="C70" s="597"/>
      <c r="D70" s="577">
        <v>2000</v>
      </c>
      <c r="E70" s="679"/>
      <c r="F70" s="679">
        <f>D70+E70</f>
        <v>2000</v>
      </c>
    </row>
    <row r="71" spans="1:6" x14ac:dyDescent="0.2">
      <c r="A71" s="597"/>
      <c r="B71" s="584" t="s">
        <v>429</v>
      </c>
      <c r="C71" s="597"/>
      <c r="D71" s="577">
        <v>8743.07</v>
      </c>
      <c r="E71" s="679"/>
      <c r="F71" s="679">
        <f t="shared" ref="F71:F74" si="23">D71+E71</f>
        <v>8743.07</v>
      </c>
    </row>
    <row r="72" spans="1:6" x14ac:dyDescent="0.2">
      <c r="A72" s="597"/>
      <c r="B72" s="575" t="s">
        <v>430</v>
      </c>
      <c r="C72" s="597"/>
      <c r="D72" s="577">
        <v>860</v>
      </c>
      <c r="E72" s="679"/>
      <c r="F72" s="679">
        <f t="shared" si="23"/>
        <v>860</v>
      </c>
    </row>
    <row r="73" spans="1:6" x14ac:dyDescent="0.2">
      <c r="A73" s="597"/>
      <c r="B73" s="575" t="s">
        <v>402</v>
      </c>
      <c r="C73" s="597"/>
      <c r="D73" s="577">
        <v>7000</v>
      </c>
      <c r="E73" s="679"/>
      <c r="F73" s="679">
        <f t="shared" si="23"/>
        <v>7000</v>
      </c>
    </row>
    <row r="74" spans="1:6" x14ac:dyDescent="0.2">
      <c r="A74" s="597"/>
      <c r="B74" s="584" t="s">
        <v>389</v>
      </c>
      <c r="C74" s="584"/>
      <c r="D74" s="577">
        <v>7500</v>
      </c>
      <c r="E74" s="680"/>
      <c r="F74" s="679">
        <f t="shared" si="23"/>
        <v>7500</v>
      </c>
    </row>
    <row r="75" spans="1:6" x14ac:dyDescent="0.2">
      <c r="A75" s="571" t="s">
        <v>193</v>
      </c>
      <c r="B75" s="572" t="s">
        <v>335</v>
      </c>
      <c r="C75" s="571">
        <v>331</v>
      </c>
      <c r="D75" s="573">
        <f>SUM(D76:D79)</f>
        <v>13860.73</v>
      </c>
      <c r="E75" s="573">
        <f t="shared" ref="E75:F75" si="24">SUM(E76:E79)</f>
        <v>0</v>
      </c>
      <c r="F75" s="573">
        <f t="shared" si="24"/>
        <v>13860.73</v>
      </c>
    </row>
    <row r="76" spans="1:6" ht="22.5" x14ac:dyDescent="0.2">
      <c r="A76" s="586"/>
      <c r="B76" s="582" t="s">
        <v>431</v>
      </c>
      <c r="C76" s="586"/>
      <c r="D76" s="579">
        <v>1000</v>
      </c>
      <c r="E76" s="679"/>
      <c r="F76" s="679">
        <f>D76+E76</f>
        <v>1000</v>
      </c>
    </row>
    <row r="77" spans="1:6" ht="22.5" x14ac:dyDescent="0.2">
      <c r="A77" s="586"/>
      <c r="B77" s="582" t="s">
        <v>432</v>
      </c>
      <c r="C77" s="586"/>
      <c r="D77" s="579">
        <v>4700</v>
      </c>
      <c r="E77" s="679"/>
      <c r="F77" s="679">
        <f t="shared" ref="F77:F79" si="25">D77+E77</f>
        <v>4700</v>
      </c>
    </row>
    <row r="78" spans="1:6" x14ac:dyDescent="0.2">
      <c r="A78" s="586"/>
      <c r="B78" s="582" t="s">
        <v>433</v>
      </c>
      <c r="C78" s="586"/>
      <c r="D78" s="579">
        <v>4560.7299999999996</v>
      </c>
      <c r="E78" s="679"/>
      <c r="F78" s="679">
        <f t="shared" si="25"/>
        <v>4560.7299999999996</v>
      </c>
    </row>
    <row r="79" spans="1:6" x14ac:dyDescent="0.2">
      <c r="A79" s="586"/>
      <c r="B79" s="575" t="s">
        <v>434</v>
      </c>
      <c r="C79" s="586"/>
      <c r="D79" s="577">
        <v>3600</v>
      </c>
      <c r="E79" s="680"/>
      <c r="F79" s="679">
        <f t="shared" si="25"/>
        <v>3600</v>
      </c>
    </row>
    <row r="80" spans="1:6" x14ac:dyDescent="0.2">
      <c r="A80" s="571" t="s">
        <v>194</v>
      </c>
      <c r="B80" s="572" t="s">
        <v>305</v>
      </c>
      <c r="C80" s="571">
        <v>233</v>
      </c>
      <c r="D80" s="573">
        <f>SUM(D81:D86)</f>
        <v>11302.630000000001</v>
      </c>
      <c r="E80" s="573">
        <f t="shared" ref="E80:F80" si="26">SUM(E81:E86)</f>
        <v>0</v>
      </c>
      <c r="F80" s="573">
        <f t="shared" si="26"/>
        <v>11302.630000000001</v>
      </c>
    </row>
    <row r="81" spans="1:6" x14ac:dyDescent="0.2">
      <c r="A81" s="597"/>
      <c r="B81" s="584" t="s">
        <v>435</v>
      </c>
      <c r="C81" s="597"/>
      <c r="D81" s="577">
        <v>1000</v>
      </c>
      <c r="E81" s="679"/>
      <c r="F81" s="679">
        <f>D81+E81</f>
        <v>1000</v>
      </c>
    </row>
    <row r="82" spans="1:6" x14ac:dyDescent="0.2">
      <c r="A82" s="597"/>
      <c r="B82" s="584" t="s">
        <v>436</v>
      </c>
      <c r="C82" s="597"/>
      <c r="D82" s="577">
        <v>500</v>
      </c>
      <c r="E82" s="679"/>
      <c r="F82" s="679">
        <f t="shared" ref="F82:F86" si="27">D82+E82</f>
        <v>500</v>
      </c>
    </row>
    <row r="83" spans="1:6" x14ac:dyDescent="0.2">
      <c r="A83" s="596"/>
      <c r="B83" s="584" t="s">
        <v>437</v>
      </c>
      <c r="C83" s="599"/>
      <c r="D83" s="577">
        <v>2500</v>
      </c>
      <c r="E83" s="679"/>
      <c r="F83" s="679">
        <f t="shared" si="27"/>
        <v>2500</v>
      </c>
    </row>
    <row r="84" spans="1:6" x14ac:dyDescent="0.2">
      <c r="A84" s="596"/>
      <c r="B84" s="584" t="s">
        <v>438</v>
      </c>
      <c r="C84" s="597"/>
      <c r="D84" s="577">
        <v>2500</v>
      </c>
      <c r="E84" s="679"/>
      <c r="F84" s="679">
        <f t="shared" si="27"/>
        <v>2500</v>
      </c>
    </row>
    <row r="85" spans="1:6" x14ac:dyDescent="0.2">
      <c r="A85" s="596"/>
      <c r="B85" s="584" t="s">
        <v>439</v>
      </c>
      <c r="C85" s="597"/>
      <c r="D85" s="577">
        <v>2000</v>
      </c>
      <c r="E85" s="679"/>
      <c r="F85" s="679">
        <f t="shared" si="27"/>
        <v>2000</v>
      </c>
    </row>
    <row r="86" spans="1:6" ht="22.5" x14ac:dyDescent="0.2">
      <c r="A86" s="596"/>
      <c r="B86" s="575" t="s">
        <v>440</v>
      </c>
      <c r="C86" s="597"/>
      <c r="D86" s="577">
        <v>2802.63</v>
      </c>
      <c r="E86" s="680"/>
      <c r="F86" s="679">
        <f t="shared" si="27"/>
        <v>2802.63</v>
      </c>
    </row>
    <row r="87" spans="1:6" x14ac:dyDescent="0.2">
      <c r="A87" s="571" t="s">
        <v>195</v>
      </c>
      <c r="B87" s="572" t="s">
        <v>307</v>
      </c>
      <c r="C87" s="571">
        <v>540</v>
      </c>
      <c r="D87" s="573">
        <f>SUM(D88:D93)</f>
        <v>19316.27</v>
      </c>
      <c r="E87" s="573">
        <f t="shared" ref="E87:F87" si="28">SUM(E88:E93)</f>
        <v>0</v>
      </c>
      <c r="F87" s="573">
        <f t="shared" si="28"/>
        <v>19316.27</v>
      </c>
    </row>
    <row r="88" spans="1:6" x14ac:dyDescent="0.2">
      <c r="A88" s="587"/>
      <c r="B88" s="578" t="s">
        <v>308</v>
      </c>
      <c r="C88" s="587"/>
      <c r="D88" s="579">
        <v>1000</v>
      </c>
      <c r="E88" s="679"/>
      <c r="F88" s="679">
        <f>D88+E88</f>
        <v>1000</v>
      </c>
    </row>
    <row r="89" spans="1:6" x14ac:dyDescent="0.2">
      <c r="A89" s="586"/>
      <c r="B89" s="578" t="s">
        <v>326</v>
      </c>
      <c r="C89" s="586"/>
      <c r="D89" s="579">
        <v>1900</v>
      </c>
      <c r="E89" s="679"/>
      <c r="F89" s="679">
        <f t="shared" ref="F89:F93" si="29">D89+E89</f>
        <v>1900</v>
      </c>
    </row>
    <row r="90" spans="1:6" x14ac:dyDescent="0.2">
      <c r="A90" s="586"/>
      <c r="B90" s="578" t="s">
        <v>332</v>
      </c>
      <c r="C90" s="586"/>
      <c r="D90" s="579">
        <v>2000</v>
      </c>
      <c r="E90" s="679"/>
      <c r="F90" s="679">
        <f t="shared" si="29"/>
        <v>2000</v>
      </c>
    </row>
    <row r="91" spans="1:6" x14ac:dyDescent="0.2">
      <c r="A91" s="586"/>
      <c r="B91" s="578" t="s">
        <v>441</v>
      </c>
      <c r="C91" s="586"/>
      <c r="D91" s="579">
        <v>8500</v>
      </c>
      <c r="E91" s="679"/>
      <c r="F91" s="679">
        <f t="shared" si="29"/>
        <v>8500</v>
      </c>
    </row>
    <row r="92" spans="1:6" x14ac:dyDescent="0.2">
      <c r="A92" s="586"/>
      <c r="B92" s="578" t="s">
        <v>415</v>
      </c>
      <c r="C92" s="586"/>
      <c r="D92" s="579">
        <v>4500</v>
      </c>
      <c r="E92" s="679"/>
      <c r="F92" s="679">
        <f t="shared" si="29"/>
        <v>4500</v>
      </c>
    </row>
    <row r="93" spans="1:6" x14ac:dyDescent="0.2">
      <c r="A93" s="586"/>
      <c r="B93" s="578" t="s">
        <v>392</v>
      </c>
      <c r="C93" s="586"/>
      <c r="D93" s="579">
        <v>1416.27</v>
      </c>
      <c r="E93" s="680"/>
      <c r="F93" s="679">
        <f t="shared" si="29"/>
        <v>1416.27</v>
      </c>
    </row>
    <row r="94" spans="1:6" x14ac:dyDescent="0.2">
      <c r="A94" s="571" t="s">
        <v>196</v>
      </c>
      <c r="B94" s="572" t="s">
        <v>327</v>
      </c>
      <c r="C94" s="571">
        <v>346</v>
      </c>
      <c r="D94" s="573">
        <f>SUM(D95:D97)</f>
        <v>14252.27</v>
      </c>
      <c r="E94" s="573">
        <f t="shared" ref="E94:F94" si="30">SUM(E95:E97)</f>
        <v>0</v>
      </c>
      <c r="F94" s="573">
        <f t="shared" si="30"/>
        <v>14252.27</v>
      </c>
    </row>
    <row r="95" spans="1:6" x14ac:dyDescent="0.2">
      <c r="A95" s="587"/>
      <c r="B95" s="578" t="s">
        <v>328</v>
      </c>
      <c r="C95" s="587"/>
      <c r="D95" s="579">
        <v>2752.27</v>
      </c>
      <c r="E95" s="679"/>
      <c r="F95" s="679">
        <f>D95+E95</f>
        <v>2752.27</v>
      </c>
    </row>
    <row r="96" spans="1:6" ht="22.5" x14ac:dyDescent="0.2">
      <c r="A96" s="574"/>
      <c r="B96" s="582" t="s">
        <v>442</v>
      </c>
      <c r="C96" s="586"/>
      <c r="D96" s="579">
        <v>2300</v>
      </c>
      <c r="E96" s="679"/>
      <c r="F96" s="679">
        <f t="shared" ref="F96:F97" si="31">D96+E96</f>
        <v>2300</v>
      </c>
    </row>
    <row r="97" spans="1:6" ht="13.5" thickBot="1" x14ac:dyDescent="0.25">
      <c r="A97" s="574"/>
      <c r="B97" s="582" t="s">
        <v>443</v>
      </c>
      <c r="C97" s="586"/>
      <c r="D97" s="577">
        <v>9200</v>
      </c>
      <c r="E97" s="679"/>
      <c r="F97" s="679">
        <f t="shared" si="31"/>
        <v>9200</v>
      </c>
    </row>
    <row r="98" spans="1:6" ht="15" thickBot="1" x14ac:dyDescent="0.25">
      <c r="A98" s="600"/>
      <c r="B98" s="687" t="s">
        <v>35</v>
      </c>
      <c r="C98" s="688">
        <f>C94+C87+C80+C75+C60+C55+C52+C48+C45+C37+C32+C27+C19+C14+C9+C4+C69</f>
        <v>6682</v>
      </c>
      <c r="D98" s="689">
        <f>D94+D87+D80+D75+D69+D60+D55+D52+D48+D45+D37+D32+D27+D19+D14+D9+D4</f>
        <v>253121.45000000004</v>
      </c>
      <c r="E98" s="689">
        <f t="shared" ref="E98:F98" si="32">E94+E87+E80+E75+E69+E60+E55+E52+E48+E45+E37+E32+E27+E19+E14+E9+E4</f>
        <v>0</v>
      </c>
      <c r="F98" s="689">
        <f t="shared" si="32"/>
        <v>253121.45000000004</v>
      </c>
    </row>
  </sheetData>
  <mergeCells count="2">
    <mergeCell ref="C1:D1"/>
    <mergeCell ref="A2:D2"/>
  </mergeCells>
  <pageMargins left="0.70866141732283472" right="0" top="0.35433070866141736" bottom="0.55118110236220474" header="0.11811023622047245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5"/>
  <sheetViews>
    <sheetView showGridLines="0" topLeftCell="A55" workbookViewId="0">
      <selection activeCell="D4" sqref="D4:D484"/>
    </sheetView>
  </sheetViews>
  <sheetFormatPr defaultRowHeight="12.75" x14ac:dyDescent="0.2"/>
  <cols>
    <col min="1" max="1" width="4.5703125" style="694" customWidth="1"/>
    <col min="2" max="2" width="7.28515625" style="694" customWidth="1"/>
    <col min="3" max="3" width="7.42578125" style="694" customWidth="1"/>
    <col min="4" max="4" width="36" style="694" customWidth="1"/>
    <col min="5" max="5" width="12.140625" style="694" customWidth="1"/>
    <col min="6" max="6" width="11.42578125" style="694" customWidth="1"/>
    <col min="7" max="7" width="12.28515625" style="694" customWidth="1"/>
    <col min="8" max="253" width="9.140625" style="694"/>
    <col min="254" max="254" width="2.140625" style="694" customWidth="1"/>
    <col min="255" max="255" width="8.7109375" style="694" customWidth="1"/>
    <col min="256" max="256" width="9.85546875" style="694" customWidth="1"/>
    <col min="257" max="257" width="1" style="694" customWidth="1"/>
    <col min="258" max="258" width="10.85546875" style="694" customWidth="1"/>
    <col min="259" max="259" width="54.5703125" style="694" customWidth="1"/>
    <col min="260" max="261" width="22.85546875" style="694" customWidth="1"/>
    <col min="262" max="262" width="8.7109375" style="694" customWidth="1"/>
    <col min="263" max="263" width="14.140625" style="694" customWidth="1"/>
    <col min="264" max="509" width="9.140625" style="694"/>
    <col min="510" max="510" width="2.140625" style="694" customWidth="1"/>
    <col min="511" max="511" width="8.7109375" style="694" customWidth="1"/>
    <col min="512" max="512" width="9.85546875" style="694" customWidth="1"/>
    <col min="513" max="513" width="1" style="694" customWidth="1"/>
    <col min="514" max="514" width="10.85546875" style="694" customWidth="1"/>
    <col min="515" max="515" width="54.5703125" style="694" customWidth="1"/>
    <col min="516" max="517" width="22.85546875" style="694" customWidth="1"/>
    <col min="518" max="518" width="8.7109375" style="694" customWidth="1"/>
    <col min="519" max="519" width="14.140625" style="694" customWidth="1"/>
    <col min="520" max="765" width="9.140625" style="694"/>
    <col min="766" max="766" width="2.140625" style="694" customWidth="1"/>
    <col min="767" max="767" width="8.7109375" style="694" customWidth="1"/>
    <col min="768" max="768" width="9.85546875" style="694" customWidth="1"/>
    <col min="769" max="769" width="1" style="694" customWidth="1"/>
    <col min="770" max="770" width="10.85546875" style="694" customWidth="1"/>
    <col min="771" max="771" width="54.5703125" style="694" customWidth="1"/>
    <col min="772" max="773" width="22.85546875" style="694" customWidth="1"/>
    <col min="774" max="774" width="8.7109375" style="694" customWidth="1"/>
    <col min="775" max="775" width="14.140625" style="694" customWidth="1"/>
    <col min="776" max="1021" width="9.140625" style="694"/>
    <col min="1022" max="1022" width="2.140625" style="694" customWidth="1"/>
    <col min="1023" max="1023" width="8.7109375" style="694" customWidth="1"/>
    <col min="1024" max="1024" width="9.85546875" style="694" customWidth="1"/>
    <col min="1025" max="1025" width="1" style="694" customWidth="1"/>
    <col min="1026" max="1026" width="10.85546875" style="694" customWidth="1"/>
    <col min="1027" max="1027" width="54.5703125" style="694" customWidth="1"/>
    <col min="1028" max="1029" width="22.85546875" style="694" customWidth="1"/>
    <col min="1030" max="1030" width="8.7109375" style="694" customWidth="1"/>
    <col min="1031" max="1031" width="14.140625" style="694" customWidth="1"/>
    <col min="1032" max="1277" width="9.140625" style="694"/>
    <col min="1278" max="1278" width="2.140625" style="694" customWidth="1"/>
    <col min="1279" max="1279" width="8.7109375" style="694" customWidth="1"/>
    <col min="1280" max="1280" width="9.85546875" style="694" customWidth="1"/>
    <col min="1281" max="1281" width="1" style="694" customWidth="1"/>
    <col min="1282" max="1282" width="10.85546875" style="694" customWidth="1"/>
    <col min="1283" max="1283" width="54.5703125" style="694" customWidth="1"/>
    <col min="1284" max="1285" width="22.85546875" style="694" customWidth="1"/>
    <col min="1286" max="1286" width="8.7109375" style="694" customWidth="1"/>
    <col min="1287" max="1287" width="14.140625" style="694" customWidth="1"/>
    <col min="1288" max="1533" width="9.140625" style="694"/>
    <col min="1534" max="1534" width="2.140625" style="694" customWidth="1"/>
    <col min="1535" max="1535" width="8.7109375" style="694" customWidth="1"/>
    <col min="1536" max="1536" width="9.85546875" style="694" customWidth="1"/>
    <col min="1537" max="1537" width="1" style="694" customWidth="1"/>
    <col min="1538" max="1538" width="10.85546875" style="694" customWidth="1"/>
    <col min="1539" max="1539" width="54.5703125" style="694" customWidth="1"/>
    <col min="1540" max="1541" width="22.85546875" style="694" customWidth="1"/>
    <col min="1542" max="1542" width="8.7109375" style="694" customWidth="1"/>
    <col min="1543" max="1543" width="14.140625" style="694" customWidth="1"/>
    <col min="1544" max="1789" width="9.140625" style="694"/>
    <col min="1790" max="1790" width="2.140625" style="694" customWidth="1"/>
    <col min="1791" max="1791" width="8.7109375" style="694" customWidth="1"/>
    <col min="1792" max="1792" width="9.85546875" style="694" customWidth="1"/>
    <col min="1793" max="1793" width="1" style="694" customWidth="1"/>
    <col min="1794" max="1794" width="10.85546875" style="694" customWidth="1"/>
    <col min="1795" max="1795" width="54.5703125" style="694" customWidth="1"/>
    <col min="1796" max="1797" width="22.85546875" style="694" customWidth="1"/>
    <col min="1798" max="1798" width="8.7109375" style="694" customWidth="1"/>
    <col min="1799" max="1799" width="14.140625" style="694" customWidth="1"/>
    <col min="1800" max="2045" width="9.140625" style="694"/>
    <col min="2046" max="2046" width="2.140625" style="694" customWidth="1"/>
    <col min="2047" max="2047" width="8.7109375" style="694" customWidth="1"/>
    <col min="2048" max="2048" width="9.85546875" style="694" customWidth="1"/>
    <col min="2049" max="2049" width="1" style="694" customWidth="1"/>
    <col min="2050" max="2050" width="10.85546875" style="694" customWidth="1"/>
    <col min="2051" max="2051" width="54.5703125" style="694" customWidth="1"/>
    <col min="2052" max="2053" width="22.85546875" style="694" customWidth="1"/>
    <col min="2054" max="2054" width="8.7109375" style="694" customWidth="1"/>
    <col min="2055" max="2055" width="14.140625" style="694" customWidth="1"/>
    <col min="2056" max="2301" width="9.140625" style="694"/>
    <col min="2302" max="2302" width="2.140625" style="694" customWidth="1"/>
    <col min="2303" max="2303" width="8.7109375" style="694" customWidth="1"/>
    <col min="2304" max="2304" width="9.85546875" style="694" customWidth="1"/>
    <col min="2305" max="2305" width="1" style="694" customWidth="1"/>
    <col min="2306" max="2306" width="10.85546875" style="694" customWidth="1"/>
    <col min="2307" max="2307" width="54.5703125" style="694" customWidth="1"/>
    <col min="2308" max="2309" width="22.85546875" style="694" customWidth="1"/>
    <col min="2310" max="2310" width="8.7109375" style="694" customWidth="1"/>
    <col min="2311" max="2311" width="14.140625" style="694" customWidth="1"/>
    <col min="2312" max="2557" width="9.140625" style="694"/>
    <col min="2558" max="2558" width="2.140625" style="694" customWidth="1"/>
    <col min="2559" max="2559" width="8.7109375" style="694" customWidth="1"/>
    <col min="2560" max="2560" width="9.85546875" style="694" customWidth="1"/>
    <col min="2561" max="2561" width="1" style="694" customWidth="1"/>
    <col min="2562" max="2562" width="10.85546875" style="694" customWidth="1"/>
    <col min="2563" max="2563" width="54.5703125" style="694" customWidth="1"/>
    <col min="2564" max="2565" width="22.85546875" style="694" customWidth="1"/>
    <col min="2566" max="2566" width="8.7109375" style="694" customWidth="1"/>
    <col min="2567" max="2567" width="14.140625" style="694" customWidth="1"/>
    <col min="2568" max="2813" width="9.140625" style="694"/>
    <col min="2814" max="2814" width="2.140625" style="694" customWidth="1"/>
    <col min="2815" max="2815" width="8.7109375" style="694" customWidth="1"/>
    <col min="2816" max="2816" width="9.85546875" style="694" customWidth="1"/>
    <col min="2817" max="2817" width="1" style="694" customWidth="1"/>
    <col min="2818" max="2818" width="10.85546875" style="694" customWidth="1"/>
    <col min="2819" max="2819" width="54.5703125" style="694" customWidth="1"/>
    <col min="2820" max="2821" width="22.85546875" style="694" customWidth="1"/>
    <col min="2822" max="2822" width="8.7109375" style="694" customWidth="1"/>
    <col min="2823" max="2823" width="14.140625" style="694" customWidth="1"/>
    <col min="2824" max="3069" width="9.140625" style="694"/>
    <col min="3070" max="3070" width="2.140625" style="694" customWidth="1"/>
    <col min="3071" max="3071" width="8.7109375" style="694" customWidth="1"/>
    <col min="3072" max="3072" width="9.85546875" style="694" customWidth="1"/>
    <col min="3073" max="3073" width="1" style="694" customWidth="1"/>
    <col min="3074" max="3074" width="10.85546875" style="694" customWidth="1"/>
    <col min="3075" max="3075" width="54.5703125" style="694" customWidth="1"/>
    <col min="3076" max="3077" width="22.85546875" style="694" customWidth="1"/>
    <col min="3078" max="3078" width="8.7109375" style="694" customWidth="1"/>
    <col min="3079" max="3079" width="14.140625" style="694" customWidth="1"/>
    <col min="3080" max="3325" width="9.140625" style="694"/>
    <col min="3326" max="3326" width="2.140625" style="694" customWidth="1"/>
    <col min="3327" max="3327" width="8.7109375" style="694" customWidth="1"/>
    <col min="3328" max="3328" width="9.85546875" style="694" customWidth="1"/>
    <col min="3329" max="3329" width="1" style="694" customWidth="1"/>
    <col min="3330" max="3330" width="10.85546875" style="694" customWidth="1"/>
    <col min="3331" max="3331" width="54.5703125" style="694" customWidth="1"/>
    <col min="3332" max="3333" width="22.85546875" style="694" customWidth="1"/>
    <col min="3334" max="3334" width="8.7109375" style="694" customWidth="1"/>
    <col min="3335" max="3335" width="14.140625" style="694" customWidth="1"/>
    <col min="3336" max="3581" width="9.140625" style="694"/>
    <col min="3582" max="3582" width="2.140625" style="694" customWidth="1"/>
    <col min="3583" max="3583" width="8.7109375" style="694" customWidth="1"/>
    <col min="3584" max="3584" width="9.85546875" style="694" customWidth="1"/>
    <col min="3585" max="3585" width="1" style="694" customWidth="1"/>
    <col min="3586" max="3586" width="10.85546875" style="694" customWidth="1"/>
    <col min="3587" max="3587" width="54.5703125" style="694" customWidth="1"/>
    <col min="3588" max="3589" width="22.85546875" style="694" customWidth="1"/>
    <col min="3590" max="3590" width="8.7109375" style="694" customWidth="1"/>
    <col min="3591" max="3591" width="14.140625" style="694" customWidth="1"/>
    <col min="3592" max="3837" width="9.140625" style="694"/>
    <col min="3838" max="3838" width="2.140625" style="694" customWidth="1"/>
    <col min="3839" max="3839" width="8.7109375" style="694" customWidth="1"/>
    <col min="3840" max="3840" width="9.85546875" style="694" customWidth="1"/>
    <col min="3841" max="3841" width="1" style="694" customWidth="1"/>
    <col min="3842" max="3842" width="10.85546875" style="694" customWidth="1"/>
    <col min="3843" max="3843" width="54.5703125" style="694" customWidth="1"/>
    <col min="3844" max="3845" width="22.85546875" style="694" customWidth="1"/>
    <col min="3846" max="3846" width="8.7109375" style="694" customWidth="1"/>
    <col min="3847" max="3847" width="14.140625" style="694" customWidth="1"/>
    <col min="3848" max="4093" width="9.140625" style="694"/>
    <col min="4094" max="4094" width="2.140625" style="694" customWidth="1"/>
    <col min="4095" max="4095" width="8.7109375" style="694" customWidth="1"/>
    <col min="4096" max="4096" width="9.85546875" style="694" customWidth="1"/>
    <col min="4097" max="4097" width="1" style="694" customWidth="1"/>
    <col min="4098" max="4098" width="10.85546875" style="694" customWidth="1"/>
    <col min="4099" max="4099" width="54.5703125" style="694" customWidth="1"/>
    <col min="4100" max="4101" width="22.85546875" style="694" customWidth="1"/>
    <col min="4102" max="4102" width="8.7109375" style="694" customWidth="1"/>
    <col min="4103" max="4103" width="14.140625" style="694" customWidth="1"/>
    <col min="4104" max="4349" width="9.140625" style="694"/>
    <col min="4350" max="4350" width="2.140625" style="694" customWidth="1"/>
    <col min="4351" max="4351" width="8.7109375" style="694" customWidth="1"/>
    <col min="4352" max="4352" width="9.85546875" style="694" customWidth="1"/>
    <col min="4353" max="4353" width="1" style="694" customWidth="1"/>
    <col min="4354" max="4354" width="10.85546875" style="694" customWidth="1"/>
    <col min="4355" max="4355" width="54.5703125" style="694" customWidth="1"/>
    <col min="4356" max="4357" width="22.85546875" style="694" customWidth="1"/>
    <col min="4358" max="4358" width="8.7109375" style="694" customWidth="1"/>
    <col min="4359" max="4359" width="14.140625" style="694" customWidth="1"/>
    <col min="4360" max="4605" width="9.140625" style="694"/>
    <col min="4606" max="4606" width="2.140625" style="694" customWidth="1"/>
    <col min="4607" max="4607" width="8.7109375" style="694" customWidth="1"/>
    <col min="4608" max="4608" width="9.85546875" style="694" customWidth="1"/>
    <col min="4609" max="4609" width="1" style="694" customWidth="1"/>
    <col min="4610" max="4610" width="10.85546875" style="694" customWidth="1"/>
    <col min="4611" max="4611" width="54.5703125" style="694" customWidth="1"/>
    <col min="4612" max="4613" width="22.85546875" style="694" customWidth="1"/>
    <col min="4614" max="4614" width="8.7109375" style="694" customWidth="1"/>
    <col min="4615" max="4615" width="14.140625" style="694" customWidth="1"/>
    <col min="4616" max="4861" width="9.140625" style="694"/>
    <col min="4862" max="4862" width="2.140625" style="694" customWidth="1"/>
    <col min="4863" max="4863" width="8.7109375" style="694" customWidth="1"/>
    <col min="4864" max="4864" width="9.85546875" style="694" customWidth="1"/>
    <col min="4865" max="4865" width="1" style="694" customWidth="1"/>
    <col min="4866" max="4866" width="10.85546875" style="694" customWidth="1"/>
    <col min="4867" max="4867" width="54.5703125" style="694" customWidth="1"/>
    <col min="4868" max="4869" width="22.85546875" style="694" customWidth="1"/>
    <col min="4870" max="4870" width="8.7109375" style="694" customWidth="1"/>
    <col min="4871" max="4871" width="14.140625" style="694" customWidth="1"/>
    <col min="4872" max="5117" width="9.140625" style="694"/>
    <col min="5118" max="5118" width="2.140625" style="694" customWidth="1"/>
    <col min="5119" max="5119" width="8.7109375" style="694" customWidth="1"/>
    <col min="5120" max="5120" width="9.85546875" style="694" customWidth="1"/>
    <col min="5121" max="5121" width="1" style="694" customWidth="1"/>
    <col min="5122" max="5122" width="10.85546875" style="694" customWidth="1"/>
    <col min="5123" max="5123" width="54.5703125" style="694" customWidth="1"/>
    <col min="5124" max="5125" width="22.85546875" style="694" customWidth="1"/>
    <col min="5126" max="5126" width="8.7109375" style="694" customWidth="1"/>
    <col min="5127" max="5127" width="14.140625" style="694" customWidth="1"/>
    <col min="5128" max="5373" width="9.140625" style="694"/>
    <col min="5374" max="5374" width="2.140625" style="694" customWidth="1"/>
    <col min="5375" max="5375" width="8.7109375" style="694" customWidth="1"/>
    <col min="5376" max="5376" width="9.85546875" style="694" customWidth="1"/>
    <col min="5377" max="5377" width="1" style="694" customWidth="1"/>
    <col min="5378" max="5378" width="10.85546875" style="694" customWidth="1"/>
    <col min="5379" max="5379" width="54.5703125" style="694" customWidth="1"/>
    <col min="5380" max="5381" width="22.85546875" style="694" customWidth="1"/>
    <col min="5382" max="5382" width="8.7109375" style="694" customWidth="1"/>
    <col min="5383" max="5383" width="14.140625" style="694" customWidth="1"/>
    <col min="5384" max="5629" width="9.140625" style="694"/>
    <col min="5630" max="5630" width="2.140625" style="694" customWidth="1"/>
    <col min="5631" max="5631" width="8.7109375" style="694" customWidth="1"/>
    <col min="5632" max="5632" width="9.85546875" style="694" customWidth="1"/>
    <col min="5633" max="5633" width="1" style="694" customWidth="1"/>
    <col min="5634" max="5634" width="10.85546875" style="694" customWidth="1"/>
    <col min="5635" max="5635" width="54.5703125" style="694" customWidth="1"/>
    <col min="5636" max="5637" width="22.85546875" style="694" customWidth="1"/>
    <col min="5638" max="5638" width="8.7109375" style="694" customWidth="1"/>
    <col min="5639" max="5639" width="14.140625" style="694" customWidth="1"/>
    <col min="5640" max="5885" width="9.140625" style="694"/>
    <col min="5886" max="5886" width="2.140625" style="694" customWidth="1"/>
    <col min="5887" max="5887" width="8.7109375" style="694" customWidth="1"/>
    <col min="5888" max="5888" width="9.85546875" style="694" customWidth="1"/>
    <col min="5889" max="5889" width="1" style="694" customWidth="1"/>
    <col min="5890" max="5890" width="10.85546875" style="694" customWidth="1"/>
    <col min="5891" max="5891" width="54.5703125" style="694" customWidth="1"/>
    <col min="5892" max="5893" width="22.85546875" style="694" customWidth="1"/>
    <col min="5894" max="5894" width="8.7109375" style="694" customWidth="1"/>
    <col min="5895" max="5895" width="14.140625" style="694" customWidth="1"/>
    <col min="5896" max="6141" width="9.140625" style="694"/>
    <col min="6142" max="6142" width="2.140625" style="694" customWidth="1"/>
    <col min="6143" max="6143" width="8.7109375" style="694" customWidth="1"/>
    <col min="6144" max="6144" width="9.85546875" style="694" customWidth="1"/>
    <col min="6145" max="6145" width="1" style="694" customWidth="1"/>
    <col min="6146" max="6146" width="10.85546875" style="694" customWidth="1"/>
    <col min="6147" max="6147" width="54.5703125" style="694" customWidth="1"/>
    <col min="6148" max="6149" width="22.85546875" style="694" customWidth="1"/>
    <col min="6150" max="6150" width="8.7109375" style="694" customWidth="1"/>
    <col min="6151" max="6151" width="14.140625" style="694" customWidth="1"/>
    <col min="6152" max="6397" width="9.140625" style="694"/>
    <col min="6398" max="6398" width="2.140625" style="694" customWidth="1"/>
    <col min="6399" max="6399" width="8.7109375" style="694" customWidth="1"/>
    <col min="6400" max="6400" width="9.85546875" style="694" customWidth="1"/>
    <col min="6401" max="6401" width="1" style="694" customWidth="1"/>
    <col min="6402" max="6402" width="10.85546875" style="694" customWidth="1"/>
    <col min="6403" max="6403" width="54.5703125" style="694" customWidth="1"/>
    <col min="6404" max="6405" width="22.85546875" style="694" customWidth="1"/>
    <col min="6406" max="6406" width="8.7109375" style="694" customWidth="1"/>
    <col min="6407" max="6407" width="14.140625" style="694" customWidth="1"/>
    <col min="6408" max="6653" width="9.140625" style="694"/>
    <col min="6654" max="6654" width="2.140625" style="694" customWidth="1"/>
    <col min="6655" max="6655" width="8.7109375" style="694" customWidth="1"/>
    <col min="6656" max="6656" width="9.85546875" style="694" customWidth="1"/>
    <col min="6657" max="6657" width="1" style="694" customWidth="1"/>
    <col min="6658" max="6658" width="10.85546875" style="694" customWidth="1"/>
    <col min="6659" max="6659" width="54.5703125" style="694" customWidth="1"/>
    <col min="6660" max="6661" width="22.85546875" style="694" customWidth="1"/>
    <col min="6662" max="6662" width="8.7109375" style="694" customWidth="1"/>
    <col min="6663" max="6663" width="14.140625" style="694" customWidth="1"/>
    <col min="6664" max="6909" width="9.140625" style="694"/>
    <col min="6910" max="6910" width="2.140625" style="694" customWidth="1"/>
    <col min="6911" max="6911" width="8.7109375" style="694" customWidth="1"/>
    <col min="6912" max="6912" width="9.85546875" style="694" customWidth="1"/>
    <col min="6913" max="6913" width="1" style="694" customWidth="1"/>
    <col min="6914" max="6914" width="10.85546875" style="694" customWidth="1"/>
    <col min="6915" max="6915" width="54.5703125" style="694" customWidth="1"/>
    <col min="6916" max="6917" width="22.85546875" style="694" customWidth="1"/>
    <col min="6918" max="6918" width="8.7109375" style="694" customWidth="1"/>
    <col min="6919" max="6919" width="14.140625" style="694" customWidth="1"/>
    <col min="6920" max="7165" width="9.140625" style="694"/>
    <col min="7166" max="7166" width="2.140625" style="694" customWidth="1"/>
    <col min="7167" max="7167" width="8.7109375" style="694" customWidth="1"/>
    <col min="7168" max="7168" width="9.85546875" style="694" customWidth="1"/>
    <col min="7169" max="7169" width="1" style="694" customWidth="1"/>
    <col min="7170" max="7170" width="10.85546875" style="694" customWidth="1"/>
    <col min="7171" max="7171" width="54.5703125" style="694" customWidth="1"/>
    <col min="7172" max="7173" width="22.85546875" style="694" customWidth="1"/>
    <col min="7174" max="7174" width="8.7109375" style="694" customWidth="1"/>
    <col min="7175" max="7175" width="14.140625" style="694" customWidth="1"/>
    <col min="7176" max="7421" width="9.140625" style="694"/>
    <col min="7422" max="7422" width="2.140625" style="694" customWidth="1"/>
    <col min="7423" max="7423" width="8.7109375" style="694" customWidth="1"/>
    <col min="7424" max="7424" width="9.85546875" style="694" customWidth="1"/>
    <col min="7425" max="7425" width="1" style="694" customWidth="1"/>
    <col min="7426" max="7426" width="10.85546875" style="694" customWidth="1"/>
    <col min="7427" max="7427" width="54.5703125" style="694" customWidth="1"/>
    <col min="7428" max="7429" width="22.85546875" style="694" customWidth="1"/>
    <col min="7430" max="7430" width="8.7109375" style="694" customWidth="1"/>
    <col min="7431" max="7431" width="14.140625" style="694" customWidth="1"/>
    <col min="7432" max="7677" width="9.140625" style="694"/>
    <col min="7678" max="7678" width="2.140625" style="694" customWidth="1"/>
    <col min="7679" max="7679" width="8.7109375" style="694" customWidth="1"/>
    <col min="7680" max="7680" width="9.85546875" style="694" customWidth="1"/>
    <col min="7681" max="7681" width="1" style="694" customWidth="1"/>
    <col min="7682" max="7682" width="10.85546875" style="694" customWidth="1"/>
    <col min="7683" max="7683" width="54.5703125" style="694" customWidth="1"/>
    <col min="7684" max="7685" width="22.85546875" style="694" customWidth="1"/>
    <col min="7686" max="7686" width="8.7109375" style="694" customWidth="1"/>
    <col min="7687" max="7687" width="14.140625" style="694" customWidth="1"/>
    <col min="7688" max="7933" width="9.140625" style="694"/>
    <col min="7934" max="7934" width="2.140625" style="694" customWidth="1"/>
    <col min="7935" max="7935" width="8.7109375" style="694" customWidth="1"/>
    <col min="7936" max="7936" width="9.85546875" style="694" customWidth="1"/>
    <col min="7937" max="7937" width="1" style="694" customWidth="1"/>
    <col min="7938" max="7938" width="10.85546875" style="694" customWidth="1"/>
    <col min="7939" max="7939" width="54.5703125" style="694" customWidth="1"/>
    <col min="7940" max="7941" width="22.85546875" style="694" customWidth="1"/>
    <col min="7942" max="7942" width="8.7109375" style="694" customWidth="1"/>
    <col min="7943" max="7943" width="14.140625" style="694" customWidth="1"/>
    <col min="7944" max="8189" width="9.140625" style="694"/>
    <col min="8190" max="8190" width="2.140625" style="694" customWidth="1"/>
    <col min="8191" max="8191" width="8.7109375" style="694" customWidth="1"/>
    <col min="8192" max="8192" width="9.85546875" style="694" customWidth="1"/>
    <col min="8193" max="8193" width="1" style="694" customWidth="1"/>
    <col min="8194" max="8194" width="10.85546875" style="694" customWidth="1"/>
    <col min="8195" max="8195" width="54.5703125" style="694" customWidth="1"/>
    <col min="8196" max="8197" width="22.85546875" style="694" customWidth="1"/>
    <col min="8198" max="8198" width="8.7109375" style="694" customWidth="1"/>
    <col min="8199" max="8199" width="14.140625" style="694" customWidth="1"/>
    <col min="8200" max="8445" width="9.140625" style="694"/>
    <col min="8446" max="8446" width="2.140625" style="694" customWidth="1"/>
    <col min="8447" max="8447" width="8.7109375" style="694" customWidth="1"/>
    <col min="8448" max="8448" width="9.85546875" style="694" customWidth="1"/>
    <col min="8449" max="8449" width="1" style="694" customWidth="1"/>
    <col min="8450" max="8450" width="10.85546875" style="694" customWidth="1"/>
    <col min="8451" max="8451" width="54.5703125" style="694" customWidth="1"/>
    <col min="8452" max="8453" width="22.85546875" style="694" customWidth="1"/>
    <col min="8454" max="8454" width="8.7109375" style="694" customWidth="1"/>
    <col min="8455" max="8455" width="14.140625" style="694" customWidth="1"/>
    <col min="8456" max="8701" width="9.140625" style="694"/>
    <col min="8702" max="8702" width="2.140625" style="694" customWidth="1"/>
    <col min="8703" max="8703" width="8.7109375" style="694" customWidth="1"/>
    <col min="8704" max="8704" width="9.85546875" style="694" customWidth="1"/>
    <col min="8705" max="8705" width="1" style="694" customWidth="1"/>
    <col min="8706" max="8706" width="10.85546875" style="694" customWidth="1"/>
    <col min="8707" max="8707" width="54.5703125" style="694" customWidth="1"/>
    <col min="8708" max="8709" width="22.85546875" style="694" customWidth="1"/>
    <col min="8710" max="8710" width="8.7109375" style="694" customWidth="1"/>
    <col min="8711" max="8711" width="14.140625" style="694" customWidth="1"/>
    <col min="8712" max="8957" width="9.140625" style="694"/>
    <col min="8958" max="8958" width="2.140625" style="694" customWidth="1"/>
    <col min="8959" max="8959" width="8.7109375" style="694" customWidth="1"/>
    <col min="8960" max="8960" width="9.85546875" style="694" customWidth="1"/>
    <col min="8961" max="8961" width="1" style="694" customWidth="1"/>
    <col min="8962" max="8962" width="10.85546875" style="694" customWidth="1"/>
    <col min="8963" max="8963" width="54.5703125" style="694" customWidth="1"/>
    <col min="8964" max="8965" width="22.85546875" style="694" customWidth="1"/>
    <col min="8966" max="8966" width="8.7109375" style="694" customWidth="1"/>
    <col min="8967" max="8967" width="14.140625" style="694" customWidth="1"/>
    <col min="8968" max="9213" width="9.140625" style="694"/>
    <col min="9214" max="9214" width="2.140625" style="694" customWidth="1"/>
    <col min="9215" max="9215" width="8.7109375" style="694" customWidth="1"/>
    <col min="9216" max="9216" width="9.85546875" style="694" customWidth="1"/>
    <col min="9217" max="9217" width="1" style="694" customWidth="1"/>
    <col min="9218" max="9218" width="10.85546875" style="694" customWidth="1"/>
    <col min="9219" max="9219" width="54.5703125" style="694" customWidth="1"/>
    <col min="9220" max="9221" width="22.85546875" style="694" customWidth="1"/>
    <col min="9222" max="9222" width="8.7109375" style="694" customWidth="1"/>
    <col min="9223" max="9223" width="14.140625" style="694" customWidth="1"/>
    <col min="9224" max="9469" width="9.140625" style="694"/>
    <col min="9470" max="9470" width="2.140625" style="694" customWidth="1"/>
    <col min="9471" max="9471" width="8.7109375" style="694" customWidth="1"/>
    <col min="9472" max="9472" width="9.85546875" style="694" customWidth="1"/>
    <col min="9473" max="9473" width="1" style="694" customWidth="1"/>
    <col min="9474" max="9474" width="10.85546875" style="694" customWidth="1"/>
    <col min="9475" max="9475" width="54.5703125" style="694" customWidth="1"/>
    <col min="9476" max="9477" width="22.85546875" style="694" customWidth="1"/>
    <col min="9478" max="9478" width="8.7109375" style="694" customWidth="1"/>
    <col min="9479" max="9479" width="14.140625" style="694" customWidth="1"/>
    <col min="9480" max="9725" width="9.140625" style="694"/>
    <col min="9726" max="9726" width="2.140625" style="694" customWidth="1"/>
    <col min="9727" max="9727" width="8.7109375" style="694" customWidth="1"/>
    <col min="9728" max="9728" width="9.85546875" style="694" customWidth="1"/>
    <col min="9729" max="9729" width="1" style="694" customWidth="1"/>
    <col min="9730" max="9730" width="10.85546875" style="694" customWidth="1"/>
    <col min="9731" max="9731" width="54.5703125" style="694" customWidth="1"/>
    <col min="9732" max="9733" width="22.85546875" style="694" customWidth="1"/>
    <col min="9734" max="9734" width="8.7109375" style="694" customWidth="1"/>
    <col min="9735" max="9735" width="14.140625" style="694" customWidth="1"/>
    <col min="9736" max="9981" width="9.140625" style="694"/>
    <col min="9982" max="9982" width="2.140625" style="694" customWidth="1"/>
    <col min="9983" max="9983" width="8.7109375" style="694" customWidth="1"/>
    <col min="9984" max="9984" width="9.85546875" style="694" customWidth="1"/>
    <col min="9985" max="9985" width="1" style="694" customWidth="1"/>
    <col min="9986" max="9986" width="10.85546875" style="694" customWidth="1"/>
    <col min="9987" max="9987" width="54.5703125" style="694" customWidth="1"/>
    <col min="9988" max="9989" width="22.85546875" style="694" customWidth="1"/>
    <col min="9990" max="9990" width="8.7109375" style="694" customWidth="1"/>
    <col min="9991" max="9991" width="14.140625" style="694" customWidth="1"/>
    <col min="9992" max="10237" width="9.140625" style="694"/>
    <col min="10238" max="10238" width="2.140625" style="694" customWidth="1"/>
    <col min="10239" max="10239" width="8.7109375" style="694" customWidth="1"/>
    <col min="10240" max="10240" width="9.85546875" style="694" customWidth="1"/>
    <col min="10241" max="10241" width="1" style="694" customWidth="1"/>
    <col min="10242" max="10242" width="10.85546875" style="694" customWidth="1"/>
    <col min="10243" max="10243" width="54.5703125" style="694" customWidth="1"/>
    <col min="10244" max="10245" width="22.85546875" style="694" customWidth="1"/>
    <col min="10246" max="10246" width="8.7109375" style="694" customWidth="1"/>
    <col min="10247" max="10247" width="14.140625" style="694" customWidth="1"/>
    <col min="10248" max="10493" width="9.140625" style="694"/>
    <col min="10494" max="10494" width="2.140625" style="694" customWidth="1"/>
    <col min="10495" max="10495" width="8.7109375" style="694" customWidth="1"/>
    <col min="10496" max="10496" width="9.85546875" style="694" customWidth="1"/>
    <col min="10497" max="10497" width="1" style="694" customWidth="1"/>
    <col min="10498" max="10498" width="10.85546875" style="694" customWidth="1"/>
    <col min="10499" max="10499" width="54.5703125" style="694" customWidth="1"/>
    <col min="10500" max="10501" width="22.85546875" style="694" customWidth="1"/>
    <col min="10502" max="10502" width="8.7109375" style="694" customWidth="1"/>
    <col min="10503" max="10503" width="14.140625" style="694" customWidth="1"/>
    <col min="10504" max="10749" width="9.140625" style="694"/>
    <col min="10750" max="10750" width="2.140625" style="694" customWidth="1"/>
    <col min="10751" max="10751" width="8.7109375" style="694" customWidth="1"/>
    <col min="10752" max="10752" width="9.85546875" style="694" customWidth="1"/>
    <col min="10753" max="10753" width="1" style="694" customWidth="1"/>
    <col min="10754" max="10754" width="10.85546875" style="694" customWidth="1"/>
    <col min="10755" max="10755" width="54.5703125" style="694" customWidth="1"/>
    <col min="10756" max="10757" width="22.85546875" style="694" customWidth="1"/>
    <col min="10758" max="10758" width="8.7109375" style="694" customWidth="1"/>
    <col min="10759" max="10759" width="14.140625" style="694" customWidth="1"/>
    <col min="10760" max="11005" width="9.140625" style="694"/>
    <col min="11006" max="11006" width="2.140625" style="694" customWidth="1"/>
    <col min="11007" max="11007" width="8.7109375" style="694" customWidth="1"/>
    <col min="11008" max="11008" width="9.85546875" style="694" customWidth="1"/>
    <col min="11009" max="11009" width="1" style="694" customWidth="1"/>
    <col min="11010" max="11010" width="10.85546875" style="694" customWidth="1"/>
    <col min="11011" max="11011" width="54.5703125" style="694" customWidth="1"/>
    <col min="11012" max="11013" width="22.85546875" style="694" customWidth="1"/>
    <col min="11014" max="11014" width="8.7109375" style="694" customWidth="1"/>
    <col min="11015" max="11015" width="14.140625" style="694" customWidth="1"/>
    <col min="11016" max="11261" width="9.140625" style="694"/>
    <col min="11262" max="11262" width="2.140625" style="694" customWidth="1"/>
    <col min="11263" max="11263" width="8.7109375" style="694" customWidth="1"/>
    <col min="11264" max="11264" width="9.85546875" style="694" customWidth="1"/>
    <col min="11265" max="11265" width="1" style="694" customWidth="1"/>
    <col min="11266" max="11266" width="10.85546875" style="694" customWidth="1"/>
    <col min="11267" max="11267" width="54.5703125" style="694" customWidth="1"/>
    <col min="11268" max="11269" width="22.85546875" style="694" customWidth="1"/>
    <col min="11270" max="11270" width="8.7109375" style="694" customWidth="1"/>
    <col min="11271" max="11271" width="14.140625" style="694" customWidth="1"/>
    <col min="11272" max="11517" width="9.140625" style="694"/>
    <col min="11518" max="11518" width="2.140625" style="694" customWidth="1"/>
    <col min="11519" max="11519" width="8.7109375" style="694" customWidth="1"/>
    <col min="11520" max="11520" width="9.85546875" style="694" customWidth="1"/>
    <col min="11521" max="11521" width="1" style="694" customWidth="1"/>
    <col min="11522" max="11522" width="10.85546875" style="694" customWidth="1"/>
    <col min="11523" max="11523" width="54.5703125" style="694" customWidth="1"/>
    <col min="11524" max="11525" width="22.85546875" style="694" customWidth="1"/>
    <col min="11526" max="11526" width="8.7109375" style="694" customWidth="1"/>
    <col min="11527" max="11527" width="14.140625" style="694" customWidth="1"/>
    <col min="11528" max="11773" width="9.140625" style="694"/>
    <col min="11774" max="11774" width="2.140625" style="694" customWidth="1"/>
    <col min="11775" max="11775" width="8.7109375" style="694" customWidth="1"/>
    <col min="11776" max="11776" width="9.85546875" style="694" customWidth="1"/>
    <col min="11777" max="11777" width="1" style="694" customWidth="1"/>
    <col min="11778" max="11778" width="10.85546875" style="694" customWidth="1"/>
    <col min="11779" max="11779" width="54.5703125" style="694" customWidth="1"/>
    <col min="11780" max="11781" width="22.85546875" style="694" customWidth="1"/>
    <col min="11782" max="11782" width="8.7109375" style="694" customWidth="1"/>
    <col min="11783" max="11783" width="14.140625" style="694" customWidth="1"/>
    <col min="11784" max="12029" width="9.140625" style="694"/>
    <col min="12030" max="12030" width="2.140625" style="694" customWidth="1"/>
    <col min="12031" max="12031" width="8.7109375" style="694" customWidth="1"/>
    <col min="12032" max="12032" width="9.85546875" style="694" customWidth="1"/>
    <col min="12033" max="12033" width="1" style="694" customWidth="1"/>
    <col min="12034" max="12034" width="10.85546875" style="694" customWidth="1"/>
    <col min="12035" max="12035" width="54.5703125" style="694" customWidth="1"/>
    <col min="12036" max="12037" width="22.85546875" style="694" customWidth="1"/>
    <col min="12038" max="12038" width="8.7109375" style="694" customWidth="1"/>
    <col min="12039" max="12039" width="14.140625" style="694" customWidth="1"/>
    <col min="12040" max="12285" width="9.140625" style="694"/>
    <col min="12286" max="12286" width="2.140625" style="694" customWidth="1"/>
    <col min="12287" max="12287" width="8.7109375" style="694" customWidth="1"/>
    <col min="12288" max="12288" width="9.85546875" style="694" customWidth="1"/>
    <col min="12289" max="12289" width="1" style="694" customWidth="1"/>
    <col min="12290" max="12290" width="10.85546875" style="694" customWidth="1"/>
    <col min="12291" max="12291" width="54.5703125" style="694" customWidth="1"/>
    <col min="12292" max="12293" width="22.85546875" style="694" customWidth="1"/>
    <col min="12294" max="12294" width="8.7109375" style="694" customWidth="1"/>
    <col min="12295" max="12295" width="14.140625" style="694" customWidth="1"/>
    <col min="12296" max="12541" width="9.140625" style="694"/>
    <col min="12542" max="12542" width="2.140625" style="694" customWidth="1"/>
    <col min="12543" max="12543" width="8.7109375" style="694" customWidth="1"/>
    <col min="12544" max="12544" width="9.85546875" style="694" customWidth="1"/>
    <col min="12545" max="12545" width="1" style="694" customWidth="1"/>
    <col min="12546" max="12546" width="10.85546875" style="694" customWidth="1"/>
    <col min="12547" max="12547" width="54.5703125" style="694" customWidth="1"/>
    <col min="12548" max="12549" width="22.85546875" style="694" customWidth="1"/>
    <col min="12550" max="12550" width="8.7109375" style="694" customWidth="1"/>
    <col min="12551" max="12551" width="14.140625" style="694" customWidth="1"/>
    <col min="12552" max="12797" width="9.140625" style="694"/>
    <col min="12798" max="12798" width="2.140625" style="694" customWidth="1"/>
    <col min="12799" max="12799" width="8.7109375" style="694" customWidth="1"/>
    <col min="12800" max="12800" width="9.85546875" style="694" customWidth="1"/>
    <col min="12801" max="12801" width="1" style="694" customWidth="1"/>
    <col min="12802" max="12802" width="10.85546875" style="694" customWidth="1"/>
    <col min="12803" max="12803" width="54.5703125" style="694" customWidth="1"/>
    <col min="12804" max="12805" width="22.85546875" style="694" customWidth="1"/>
    <col min="12806" max="12806" width="8.7109375" style="694" customWidth="1"/>
    <col min="12807" max="12807" width="14.140625" style="694" customWidth="1"/>
    <col min="12808" max="13053" width="9.140625" style="694"/>
    <col min="13054" max="13054" width="2.140625" style="694" customWidth="1"/>
    <col min="13055" max="13055" width="8.7109375" style="694" customWidth="1"/>
    <col min="13056" max="13056" width="9.85546875" style="694" customWidth="1"/>
    <col min="13057" max="13057" width="1" style="694" customWidth="1"/>
    <col min="13058" max="13058" width="10.85546875" style="694" customWidth="1"/>
    <col min="13059" max="13059" width="54.5703125" style="694" customWidth="1"/>
    <col min="13060" max="13061" width="22.85546875" style="694" customWidth="1"/>
    <col min="13062" max="13062" width="8.7109375" style="694" customWidth="1"/>
    <col min="13063" max="13063" width="14.140625" style="694" customWidth="1"/>
    <col min="13064" max="13309" width="9.140625" style="694"/>
    <col min="13310" max="13310" width="2.140625" style="694" customWidth="1"/>
    <col min="13311" max="13311" width="8.7109375" style="694" customWidth="1"/>
    <col min="13312" max="13312" width="9.85546875" style="694" customWidth="1"/>
    <col min="13313" max="13313" width="1" style="694" customWidth="1"/>
    <col min="13314" max="13314" width="10.85546875" style="694" customWidth="1"/>
    <col min="13315" max="13315" width="54.5703125" style="694" customWidth="1"/>
    <col min="13316" max="13317" width="22.85546875" style="694" customWidth="1"/>
    <col min="13318" max="13318" width="8.7109375" style="694" customWidth="1"/>
    <col min="13319" max="13319" width="14.140625" style="694" customWidth="1"/>
    <col min="13320" max="13565" width="9.140625" style="694"/>
    <col min="13566" max="13566" width="2.140625" style="694" customWidth="1"/>
    <col min="13567" max="13567" width="8.7109375" style="694" customWidth="1"/>
    <col min="13568" max="13568" width="9.85546875" style="694" customWidth="1"/>
    <col min="13569" max="13569" width="1" style="694" customWidth="1"/>
    <col min="13570" max="13570" width="10.85546875" style="694" customWidth="1"/>
    <col min="13571" max="13571" width="54.5703125" style="694" customWidth="1"/>
    <col min="13572" max="13573" width="22.85546875" style="694" customWidth="1"/>
    <col min="13574" max="13574" width="8.7109375" style="694" customWidth="1"/>
    <col min="13575" max="13575" width="14.140625" style="694" customWidth="1"/>
    <col min="13576" max="13821" width="9.140625" style="694"/>
    <col min="13822" max="13822" width="2.140625" style="694" customWidth="1"/>
    <col min="13823" max="13823" width="8.7109375" style="694" customWidth="1"/>
    <col min="13824" max="13824" width="9.85546875" style="694" customWidth="1"/>
    <col min="13825" max="13825" width="1" style="694" customWidth="1"/>
    <col min="13826" max="13826" width="10.85546875" style="694" customWidth="1"/>
    <col min="13827" max="13827" width="54.5703125" style="694" customWidth="1"/>
    <col min="13828" max="13829" width="22.85546875" style="694" customWidth="1"/>
    <col min="13830" max="13830" width="8.7109375" style="694" customWidth="1"/>
    <col min="13831" max="13831" width="14.140625" style="694" customWidth="1"/>
    <col min="13832" max="14077" width="9.140625" style="694"/>
    <col min="14078" max="14078" width="2.140625" style="694" customWidth="1"/>
    <col min="14079" max="14079" width="8.7109375" style="694" customWidth="1"/>
    <col min="14080" max="14080" width="9.85546875" style="694" customWidth="1"/>
    <col min="14081" max="14081" width="1" style="694" customWidth="1"/>
    <col min="14082" max="14082" width="10.85546875" style="694" customWidth="1"/>
    <col min="14083" max="14083" width="54.5703125" style="694" customWidth="1"/>
    <col min="14084" max="14085" width="22.85546875" style="694" customWidth="1"/>
    <col min="14086" max="14086" width="8.7109375" style="694" customWidth="1"/>
    <col min="14087" max="14087" width="14.140625" style="694" customWidth="1"/>
    <col min="14088" max="14333" width="9.140625" style="694"/>
    <col min="14334" max="14334" width="2.140625" style="694" customWidth="1"/>
    <col min="14335" max="14335" width="8.7109375" style="694" customWidth="1"/>
    <col min="14336" max="14336" width="9.85546875" style="694" customWidth="1"/>
    <col min="14337" max="14337" width="1" style="694" customWidth="1"/>
    <col min="14338" max="14338" width="10.85546875" style="694" customWidth="1"/>
    <col min="14339" max="14339" width="54.5703125" style="694" customWidth="1"/>
    <col min="14340" max="14341" width="22.85546875" style="694" customWidth="1"/>
    <col min="14342" max="14342" width="8.7109375" style="694" customWidth="1"/>
    <col min="14343" max="14343" width="14.140625" style="694" customWidth="1"/>
    <col min="14344" max="14589" width="9.140625" style="694"/>
    <col min="14590" max="14590" width="2.140625" style="694" customWidth="1"/>
    <col min="14591" max="14591" width="8.7109375" style="694" customWidth="1"/>
    <col min="14592" max="14592" width="9.85546875" style="694" customWidth="1"/>
    <col min="14593" max="14593" width="1" style="694" customWidth="1"/>
    <col min="14594" max="14594" width="10.85546875" style="694" customWidth="1"/>
    <col min="14595" max="14595" width="54.5703125" style="694" customWidth="1"/>
    <col min="14596" max="14597" width="22.85546875" style="694" customWidth="1"/>
    <col min="14598" max="14598" width="8.7109375" style="694" customWidth="1"/>
    <col min="14599" max="14599" width="14.140625" style="694" customWidth="1"/>
    <col min="14600" max="14845" width="9.140625" style="694"/>
    <col min="14846" max="14846" width="2.140625" style="694" customWidth="1"/>
    <col min="14847" max="14847" width="8.7109375" style="694" customWidth="1"/>
    <col min="14848" max="14848" width="9.85546875" style="694" customWidth="1"/>
    <col min="14849" max="14849" width="1" style="694" customWidth="1"/>
    <col min="14850" max="14850" width="10.85546875" style="694" customWidth="1"/>
    <col min="14851" max="14851" width="54.5703125" style="694" customWidth="1"/>
    <col min="14852" max="14853" width="22.85546875" style="694" customWidth="1"/>
    <col min="14854" max="14854" width="8.7109375" style="694" customWidth="1"/>
    <col min="14855" max="14855" width="14.140625" style="694" customWidth="1"/>
    <col min="14856" max="15101" width="9.140625" style="694"/>
    <col min="15102" max="15102" width="2.140625" style="694" customWidth="1"/>
    <col min="15103" max="15103" width="8.7109375" style="694" customWidth="1"/>
    <col min="15104" max="15104" width="9.85546875" style="694" customWidth="1"/>
    <col min="15105" max="15105" width="1" style="694" customWidth="1"/>
    <col min="15106" max="15106" width="10.85546875" style="694" customWidth="1"/>
    <col min="15107" max="15107" width="54.5703125" style="694" customWidth="1"/>
    <col min="15108" max="15109" width="22.85546875" style="694" customWidth="1"/>
    <col min="15110" max="15110" width="8.7109375" style="694" customWidth="1"/>
    <col min="15111" max="15111" width="14.140625" style="694" customWidth="1"/>
    <col min="15112" max="15357" width="9.140625" style="694"/>
    <col min="15358" max="15358" width="2.140625" style="694" customWidth="1"/>
    <col min="15359" max="15359" width="8.7109375" style="694" customWidth="1"/>
    <col min="15360" max="15360" width="9.85546875" style="694" customWidth="1"/>
    <col min="15361" max="15361" width="1" style="694" customWidth="1"/>
    <col min="15362" max="15362" width="10.85546875" style="694" customWidth="1"/>
    <col min="15363" max="15363" width="54.5703125" style="694" customWidth="1"/>
    <col min="15364" max="15365" width="22.85546875" style="694" customWidth="1"/>
    <col min="15366" max="15366" width="8.7109375" style="694" customWidth="1"/>
    <col min="15367" max="15367" width="14.140625" style="694" customWidth="1"/>
    <col min="15368" max="15613" width="9.140625" style="694"/>
    <col min="15614" max="15614" width="2.140625" style="694" customWidth="1"/>
    <col min="15615" max="15615" width="8.7109375" style="694" customWidth="1"/>
    <col min="15616" max="15616" width="9.85546875" style="694" customWidth="1"/>
    <col min="15617" max="15617" width="1" style="694" customWidth="1"/>
    <col min="15618" max="15618" width="10.85546875" style="694" customWidth="1"/>
    <col min="15619" max="15619" width="54.5703125" style="694" customWidth="1"/>
    <col min="15620" max="15621" width="22.85546875" style="694" customWidth="1"/>
    <col min="15622" max="15622" width="8.7109375" style="694" customWidth="1"/>
    <col min="15623" max="15623" width="14.140625" style="694" customWidth="1"/>
    <col min="15624" max="15869" width="9.140625" style="694"/>
    <col min="15870" max="15870" width="2.140625" style="694" customWidth="1"/>
    <col min="15871" max="15871" width="8.7109375" style="694" customWidth="1"/>
    <col min="15872" max="15872" width="9.85546875" style="694" customWidth="1"/>
    <col min="15873" max="15873" width="1" style="694" customWidth="1"/>
    <col min="15874" max="15874" width="10.85546875" style="694" customWidth="1"/>
    <col min="15875" max="15875" width="54.5703125" style="694" customWidth="1"/>
    <col min="15876" max="15877" width="22.85546875" style="694" customWidth="1"/>
    <col min="15878" max="15878" width="8.7109375" style="694" customWidth="1"/>
    <col min="15879" max="15879" width="14.140625" style="694" customWidth="1"/>
    <col min="15880" max="16125" width="9.140625" style="694"/>
    <col min="16126" max="16126" width="2.140625" style="694" customWidth="1"/>
    <col min="16127" max="16127" width="8.7109375" style="694" customWidth="1"/>
    <col min="16128" max="16128" width="9.85546875" style="694" customWidth="1"/>
    <col min="16129" max="16129" width="1" style="694" customWidth="1"/>
    <col min="16130" max="16130" width="10.85546875" style="694" customWidth="1"/>
    <col min="16131" max="16131" width="54.5703125" style="694" customWidth="1"/>
    <col min="16132" max="16133" width="22.85546875" style="694" customWidth="1"/>
    <col min="16134" max="16134" width="8.7109375" style="694" customWidth="1"/>
    <col min="16135" max="16135" width="14.140625" style="694" customWidth="1"/>
    <col min="16136" max="16384" width="9.140625" style="694"/>
  </cols>
  <sheetData>
    <row r="1" spans="1:7" ht="21.75" customHeight="1" x14ac:dyDescent="0.2">
      <c r="A1" s="713" t="s">
        <v>1278</v>
      </c>
      <c r="B1" s="713"/>
      <c r="C1" s="713"/>
      <c r="D1" s="713"/>
      <c r="E1" s="713"/>
      <c r="F1" s="713"/>
      <c r="G1" s="713"/>
    </row>
    <row r="2" spans="1:7" ht="43.5" customHeight="1" x14ac:dyDescent="0.2">
      <c r="A2" s="714" t="s">
        <v>687</v>
      </c>
      <c r="B2" s="714"/>
      <c r="C2" s="714"/>
      <c r="D2" s="714"/>
      <c r="E2" s="714"/>
      <c r="F2" s="715"/>
      <c r="G2" s="715"/>
    </row>
    <row r="3" spans="1:7" ht="17.100000000000001" customHeight="1" x14ac:dyDescent="0.2">
      <c r="A3" s="706" t="s">
        <v>1</v>
      </c>
      <c r="B3" s="706" t="s">
        <v>2</v>
      </c>
      <c r="C3" s="706" t="s">
        <v>111</v>
      </c>
      <c r="D3" s="706" t="s">
        <v>39</v>
      </c>
      <c r="E3" s="706" t="s">
        <v>454</v>
      </c>
      <c r="F3" s="706" t="s">
        <v>444</v>
      </c>
      <c r="G3" s="706" t="s">
        <v>455</v>
      </c>
    </row>
    <row r="4" spans="1:7" x14ac:dyDescent="0.2">
      <c r="A4" s="695" t="s">
        <v>75</v>
      </c>
      <c r="B4" s="695"/>
      <c r="C4" s="695"/>
      <c r="D4" s="696" t="s">
        <v>76</v>
      </c>
      <c r="E4" s="697" t="s">
        <v>688</v>
      </c>
      <c r="F4" s="697" t="s">
        <v>689</v>
      </c>
      <c r="G4" s="697" t="s">
        <v>690</v>
      </c>
    </row>
    <row r="5" spans="1:7" ht="15" x14ac:dyDescent="0.2">
      <c r="A5" s="698"/>
      <c r="B5" s="707" t="s">
        <v>77</v>
      </c>
      <c r="C5" s="699"/>
      <c r="D5" s="700" t="s">
        <v>78</v>
      </c>
      <c r="E5" s="701" t="s">
        <v>691</v>
      </c>
      <c r="F5" s="701" t="s">
        <v>457</v>
      </c>
      <c r="G5" s="701" t="s">
        <v>691</v>
      </c>
    </row>
    <row r="6" spans="1:7" ht="45" x14ac:dyDescent="0.2">
      <c r="A6" s="702"/>
      <c r="B6" s="702"/>
      <c r="C6" s="703" t="s">
        <v>692</v>
      </c>
      <c r="D6" s="704" t="s">
        <v>693</v>
      </c>
      <c r="E6" s="705" t="s">
        <v>691</v>
      </c>
      <c r="F6" s="705" t="s">
        <v>457</v>
      </c>
      <c r="G6" s="705" t="s">
        <v>691</v>
      </c>
    </row>
    <row r="7" spans="1:7" ht="15" x14ac:dyDescent="0.2">
      <c r="A7" s="698"/>
      <c r="B7" s="707" t="s">
        <v>694</v>
      </c>
      <c r="C7" s="699"/>
      <c r="D7" s="700" t="s">
        <v>695</v>
      </c>
      <c r="E7" s="701" t="s">
        <v>696</v>
      </c>
      <c r="F7" s="701" t="s">
        <v>457</v>
      </c>
      <c r="G7" s="701" t="s">
        <v>696</v>
      </c>
    </row>
    <row r="8" spans="1:7" ht="33.75" x14ac:dyDescent="0.2">
      <c r="A8" s="702"/>
      <c r="B8" s="702"/>
      <c r="C8" s="703" t="s">
        <v>697</v>
      </c>
      <c r="D8" s="704" t="s">
        <v>698</v>
      </c>
      <c r="E8" s="705" t="s">
        <v>696</v>
      </c>
      <c r="F8" s="705" t="s">
        <v>457</v>
      </c>
      <c r="G8" s="705" t="s">
        <v>696</v>
      </c>
    </row>
    <row r="9" spans="1:7" ht="15" x14ac:dyDescent="0.2">
      <c r="A9" s="698"/>
      <c r="B9" s="707" t="s">
        <v>116</v>
      </c>
      <c r="C9" s="699"/>
      <c r="D9" s="700" t="s">
        <v>89</v>
      </c>
      <c r="E9" s="701" t="s">
        <v>699</v>
      </c>
      <c r="F9" s="701" t="s">
        <v>689</v>
      </c>
      <c r="G9" s="701" t="s">
        <v>700</v>
      </c>
    </row>
    <row r="10" spans="1:7" x14ac:dyDescent="0.2">
      <c r="A10" s="702"/>
      <c r="B10" s="702"/>
      <c r="C10" s="703" t="s">
        <v>286</v>
      </c>
      <c r="D10" s="704" t="s">
        <v>16</v>
      </c>
      <c r="E10" s="705" t="s">
        <v>701</v>
      </c>
      <c r="F10" s="705" t="s">
        <v>457</v>
      </c>
      <c r="G10" s="705" t="s">
        <v>701</v>
      </c>
    </row>
    <row r="11" spans="1:7" x14ac:dyDescent="0.2">
      <c r="A11" s="702"/>
      <c r="B11" s="702"/>
      <c r="C11" s="703" t="s">
        <v>309</v>
      </c>
      <c r="D11" s="704" t="s">
        <v>17</v>
      </c>
      <c r="E11" s="705" t="s">
        <v>484</v>
      </c>
      <c r="F11" s="705" t="s">
        <v>689</v>
      </c>
      <c r="G11" s="705" t="s">
        <v>702</v>
      </c>
    </row>
    <row r="12" spans="1:7" x14ac:dyDescent="0.2">
      <c r="A12" s="702"/>
      <c r="B12" s="702"/>
      <c r="C12" s="703" t="s">
        <v>117</v>
      </c>
      <c r="D12" s="704" t="s">
        <v>289</v>
      </c>
      <c r="E12" s="705" t="s">
        <v>703</v>
      </c>
      <c r="F12" s="705" t="s">
        <v>457</v>
      </c>
      <c r="G12" s="705" t="s">
        <v>703</v>
      </c>
    </row>
    <row r="13" spans="1:7" x14ac:dyDescent="0.2">
      <c r="A13" s="695" t="s">
        <v>460</v>
      </c>
      <c r="B13" s="695"/>
      <c r="C13" s="695"/>
      <c r="D13" s="696" t="s">
        <v>461</v>
      </c>
      <c r="E13" s="697" t="s">
        <v>462</v>
      </c>
      <c r="F13" s="697" t="s">
        <v>457</v>
      </c>
      <c r="G13" s="697" t="s">
        <v>462</v>
      </c>
    </row>
    <row r="14" spans="1:7" ht="15" x14ac:dyDescent="0.2">
      <c r="A14" s="698"/>
      <c r="B14" s="707" t="s">
        <v>463</v>
      </c>
      <c r="C14" s="699"/>
      <c r="D14" s="700" t="s">
        <v>89</v>
      </c>
      <c r="E14" s="701" t="s">
        <v>462</v>
      </c>
      <c r="F14" s="701" t="s">
        <v>457</v>
      </c>
      <c r="G14" s="701" t="s">
        <v>462</v>
      </c>
    </row>
    <row r="15" spans="1:7" x14ac:dyDescent="0.2">
      <c r="A15" s="702"/>
      <c r="B15" s="702"/>
      <c r="C15" s="703" t="s">
        <v>329</v>
      </c>
      <c r="D15" s="704" t="s">
        <v>14</v>
      </c>
      <c r="E15" s="705" t="s">
        <v>704</v>
      </c>
      <c r="F15" s="705" t="s">
        <v>457</v>
      </c>
      <c r="G15" s="705" t="s">
        <v>704</v>
      </c>
    </row>
    <row r="16" spans="1:7" x14ac:dyDescent="0.2">
      <c r="A16" s="702"/>
      <c r="B16" s="702"/>
      <c r="C16" s="703" t="s">
        <v>334</v>
      </c>
      <c r="D16" s="704" t="s">
        <v>21</v>
      </c>
      <c r="E16" s="705" t="s">
        <v>676</v>
      </c>
      <c r="F16" s="705" t="s">
        <v>457</v>
      </c>
      <c r="G16" s="705" t="s">
        <v>676</v>
      </c>
    </row>
    <row r="17" spans="1:7" x14ac:dyDescent="0.2">
      <c r="A17" s="702"/>
      <c r="B17" s="702"/>
      <c r="C17" s="703" t="s">
        <v>286</v>
      </c>
      <c r="D17" s="704" t="s">
        <v>16</v>
      </c>
      <c r="E17" s="705" t="s">
        <v>705</v>
      </c>
      <c r="F17" s="705" t="s">
        <v>457</v>
      </c>
      <c r="G17" s="705" t="s">
        <v>705</v>
      </c>
    </row>
    <row r="18" spans="1:7" x14ac:dyDescent="0.2">
      <c r="A18" s="702"/>
      <c r="B18" s="702"/>
      <c r="C18" s="703" t="s">
        <v>351</v>
      </c>
      <c r="D18" s="704" t="s">
        <v>252</v>
      </c>
      <c r="E18" s="705" t="s">
        <v>706</v>
      </c>
      <c r="F18" s="705" t="s">
        <v>457</v>
      </c>
      <c r="G18" s="705" t="s">
        <v>706</v>
      </c>
    </row>
    <row r="19" spans="1:7" x14ac:dyDescent="0.2">
      <c r="A19" s="695" t="s">
        <v>121</v>
      </c>
      <c r="B19" s="695"/>
      <c r="C19" s="695"/>
      <c r="D19" s="696" t="s">
        <v>466</v>
      </c>
      <c r="E19" s="697" t="s">
        <v>707</v>
      </c>
      <c r="F19" s="697" t="s">
        <v>708</v>
      </c>
      <c r="G19" s="697" t="s">
        <v>709</v>
      </c>
    </row>
    <row r="20" spans="1:7" ht="15" x14ac:dyDescent="0.2">
      <c r="A20" s="698"/>
      <c r="B20" s="707" t="s">
        <v>710</v>
      </c>
      <c r="C20" s="699"/>
      <c r="D20" s="700" t="s">
        <v>54</v>
      </c>
      <c r="E20" s="701" t="s">
        <v>711</v>
      </c>
      <c r="F20" s="701" t="s">
        <v>712</v>
      </c>
      <c r="G20" s="701" t="s">
        <v>713</v>
      </c>
    </row>
    <row r="21" spans="1:7" ht="45" x14ac:dyDescent="0.2">
      <c r="A21" s="702"/>
      <c r="B21" s="702"/>
      <c r="C21" s="703" t="s">
        <v>619</v>
      </c>
      <c r="D21" s="704" t="s">
        <v>714</v>
      </c>
      <c r="E21" s="705" t="s">
        <v>711</v>
      </c>
      <c r="F21" s="705" t="s">
        <v>457</v>
      </c>
      <c r="G21" s="705" t="s">
        <v>711</v>
      </c>
    </row>
    <row r="22" spans="1:7" x14ac:dyDescent="0.2">
      <c r="A22" s="702"/>
      <c r="B22" s="702"/>
      <c r="C22" s="703" t="s">
        <v>309</v>
      </c>
      <c r="D22" s="704" t="s">
        <v>17</v>
      </c>
      <c r="E22" s="705" t="s">
        <v>457</v>
      </c>
      <c r="F22" s="705" t="s">
        <v>712</v>
      </c>
      <c r="G22" s="705" t="s">
        <v>712</v>
      </c>
    </row>
    <row r="23" spans="1:7" ht="15" x14ac:dyDescent="0.2">
      <c r="A23" s="698"/>
      <c r="B23" s="707" t="s">
        <v>122</v>
      </c>
      <c r="C23" s="699"/>
      <c r="D23" s="700" t="s">
        <v>93</v>
      </c>
      <c r="E23" s="701" t="s">
        <v>715</v>
      </c>
      <c r="F23" s="701" t="s">
        <v>457</v>
      </c>
      <c r="G23" s="701" t="s">
        <v>715</v>
      </c>
    </row>
    <row r="24" spans="1:7" ht="45" x14ac:dyDescent="0.2">
      <c r="A24" s="702"/>
      <c r="B24" s="702"/>
      <c r="C24" s="703" t="s">
        <v>123</v>
      </c>
      <c r="D24" s="704" t="s">
        <v>716</v>
      </c>
      <c r="E24" s="705" t="s">
        <v>715</v>
      </c>
      <c r="F24" s="705" t="s">
        <v>457</v>
      </c>
      <c r="G24" s="705" t="s">
        <v>715</v>
      </c>
    </row>
    <row r="25" spans="1:7" ht="15" x14ac:dyDescent="0.2">
      <c r="A25" s="698"/>
      <c r="B25" s="707" t="s">
        <v>187</v>
      </c>
      <c r="C25" s="699"/>
      <c r="D25" s="700" t="s">
        <v>176</v>
      </c>
      <c r="E25" s="701" t="s">
        <v>457</v>
      </c>
      <c r="F25" s="701" t="s">
        <v>712</v>
      </c>
      <c r="G25" s="701" t="s">
        <v>712</v>
      </c>
    </row>
    <row r="26" spans="1:7" ht="45" x14ac:dyDescent="0.2">
      <c r="A26" s="702"/>
      <c r="B26" s="702"/>
      <c r="C26" s="703" t="s">
        <v>123</v>
      </c>
      <c r="D26" s="704" t="s">
        <v>716</v>
      </c>
      <c r="E26" s="705" t="s">
        <v>457</v>
      </c>
      <c r="F26" s="705" t="s">
        <v>712</v>
      </c>
      <c r="G26" s="705" t="s">
        <v>712</v>
      </c>
    </row>
    <row r="27" spans="1:7" ht="15" x14ac:dyDescent="0.2">
      <c r="A27" s="698"/>
      <c r="B27" s="707" t="s">
        <v>125</v>
      </c>
      <c r="C27" s="699"/>
      <c r="D27" s="700" t="s">
        <v>295</v>
      </c>
      <c r="E27" s="701" t="s">
        <v>717</v>
      </c>
      <c r="F27" s="701" t="s">
        <v>718</v>
      </c>
      <c r="G27" s="701" t="s">
        <v>719</v>
      </c>
    </row>
    <row r="28" spans="1:7" x14ac:dyDescent="0.2">
      <c r="A28" s="702"/>
      <c r="B28" s="702"/>
      <c r="C28" s="703" t="s">
        <v>286</v>
      </c>
      <c r="D28" s="704" t="s">
        <v>16</v>
      </c>
      <c r="E28" s="705" t="s">
        <v>720</v>
      </c>
      <c r="F28" s="705" t="s">
        <v>542</v>
      </c>
      <c r="G28" s="705" t="s">
        <v>721</v>
      </c>
    </row>
    <row r="29" spans="1:7" x14ac:dyDescent="0.2">
      <c r="A29" s="702"/>
      <c r="B29" s="702"/>
      <c r="C29" s="703" t="s">
        <v>722</v>
      </c>
      <c r="D29" s="704" t="s">
        <v>26</v>
      </c>
      <c r="E29" s="705" t="s">
        <v>723</v>
      </c>
      <c r="F29" s="705" t="s">
        <v>457</v>
      </c>
      <c r="G29" s="705" t="s">
        <v>723</v>
      </c>
    </row>
    <row r="30" spans="1:7" x14ac:dyDescent="0.2">
      <c r="A30" s="702"/>
      <c r="B30" s="702"/>
      <c r="C30" s="703" t="s">
        <v>309</v>
      </c>
      <c r="D30" s="704" t="s">
        <v>17</v>
      </c>
      <c r="E30" s="705" t="s">
        <v>724</v>
      </c>
      <c r="F30" s="705" t="s">
        <v>725</v>
      </c>
      <c r="G30" s="705" t="s">
        <v>726</v>
      </c>
    </row>
    <row r="31" spans="1:7" x14ac:dyDescent="0.2">
      <c r="A31" s="702"/>
      <c r="B31" s="702"/>
      <c r="C31" s="703" t="s">
        <v>358</v>
      </c>
      <c r="D31" s="704" t="s">
        <v>359</v>
      </c>
      <c r="E31" s="705" t="s">
        <v>727</v>
      </c>
      <c r="F31" s="705" t="s">
        <v>457</v>
      </c>
      <c r="G31" s="705" t="s">
        <v>727</v>
      </c>
    </row>
    <row r="32" spans="1:7" x14ac:dyDescent="0.2">
      <c r="A32" s="702"/>
      <c r="B32" s="702"/>
      <c r="C32" s="703" t="s">
        <v>117</v>
      </c>
      <c r="D32" s="704" t="s">
        <v>289</v>
      </c>
      <c r="E32" s="705" t="s">
        <v>728</v>
      </c>
      <c r="F32" s="705" t="s">
        <v>729</v>
      </c>
      <c r="G32" s="705" t="s">
        <v>730</v>
      </c>
    </row>
    <row r="33" spans="1:7" ht="22.5" x14ac:dyDescent="0.2">
      <c r="A33" s="702"/>
      <c r="B33" s="702"/>
      <c r="C33" s="703" t="s">
        <v>134</v>
      </c>
      <c r="D33" s="704" t="s">
        <v>731</v>
      </c>
      <c r="E33" s="705" t="s">
        <v>457</v>
      </c>
      <c r="F33" s="705" t="s">
        <v>732</v>
      </c>
      <c r="G33" s="705" t="s">
        <v>732</v>
      </c>
    </row>
    <row r="34" spans="1:7" x14ac:dyDescent="0.2">
      <c r="A34" s="695" t="s">
        <v>198</v>
      </c>
      <c r="B34" s="695"/>
      <c r="C34" s="695"/>
      <c r="D34" s="696" t="s">
        <v>179</v>
      </c>
      <c r="E34" s="697" t="s">
        <v>733</v>
      </c>
      <c r="F34" s="697" t="s">
        <v>734</v>
      </c>
      <c r="G34" s="697" t="s">
        <v>735</v>
      </c>
    </row>
    <row r="35" spans="1:7" ht="15" x14ac:dyDescent="0.2">
      <c r="A35" s="698"/>
      <c r="B35" s="707" t="s">
        <v>199</v>
      </c>
      <c r="C35" s="699"/>
      <c r="D35" s="700" t="s">
        <v>89</v>
      </c>
      <c r="E35" s="701" t="s">
        <v>733</v>
      </c>
      <c r="F35" s="701" t="s">
        <v>734</v>
      </c>
      <c r="G35" s="701" t="s">
        <v>735</v>
      </c>
    </row>
    <row r="36" spans="1:7" ht="56.25" x14ac:dyDescent="0.2">
      <c r="A36" s="702"/>
      <c r="B36" s="702"/>
      <c r="C36" s="703" t="s">
        <v>641</v>
      </c>
      <c r="D36" s="704" t="s">
        <v>736</v>
      </c>
      <c r="E36" s="705" t="s">
        <v>457</v>
      </c>
      <c r="F36" s="705" t="s">
        <v>484</v>
      </c>
      <c r="G36" s="705" t="s">
        <v>484</v>
      </c>
    </row>
    <row r="37" spans="1:7" x14ac:dyDescent="0.2">
      <c r="A37" s="702"/>
      <c r="B37" s="702"/>
      <c r="C37" s="703" t="s">
        <v>309</v>
      </c>
      <c r="D37" s="704" t="s">
        <v>17</v>
      </c>
      <c r="E37" s="705" t="s">
        <v>733</v>
      </c>
      <c r="F37" s="705" t="s">
        <v>457</v>
      </c>
      <c r="G37" s="705" t="s">
        <v>733</v>
      </c>
    </row>
    <row r="38" spans="1:7" x14ac:dyDescent="0.2">
      <c r="A38" s="702"/>
      <c r="B38" s="702"/>
      <c r="C38" s="703" t="s">
        <v>117</v>
      </c>
      <c r="D38" s="704" t="s">
        <v>289</v>
      </c>
      <c r="E38" s="705" t="s">
        <v>457</v>
      </c>
      <c r="F38" s="705" t="s">
        <v>737</v>
      </c>
      <c r="G38" s="705" t="s">
        <v>737</v>
      </c>
    </row>
    <row r="39" spans="1:7" x14ac:dyDescent="0.2">
      <c r="A39" s="695" t="s">
        <v>201</v>
      </c>
      <c r="B39" s="695"/>
      <c r="C39" s="695"/>
      <c r="D39" s="696" t="s">
        <v>241</v>
      </c>
      <c r="E39" s="697" t="s">
        <v>738</v>
      </c>
      <c r="F39" s="697" t="s">
        <v>739</v>
      </c>
      <c r="G39" s="697" t="s">
        <v>740</v>
      </c>
    </row>
    <row r="40" spans="1:7" ht="15" x14ac:dyDescent="0.2">
      <c r="A40" s="698"/>
      <c r="B40" s="707" t="s">
        <v>741</v>
      </c>
      <c r="C40" s="699"/>
      <c r="D40" s="700" t="s">
        <v>742</v>
      </c>
      <c r="E40" s="701" t="s">
        <v>743</v>
      </c>
      <c r="F40" s="701" t="s">
        <v>457</v>
      </c>
      <c r="G40" s="701" t="s">
        <v>743</v>
      </c>
    </row>
    <row r="41" spans="1:7" ht="22.5" x14ac:dyDescent="0.2">
      <c r="A41" s="702"/>
      <c r="B41" s="702"/>
      <c r="C41" s="703" t="s">
        <v>744</v>
      </c>
      <c r="D41" s="704" t="s">
        <v>69</v>
      </c>
      <c r="E41" s="705" t="s">
        <v>743</v>
      </c>
      <c r="F41" s="705" t="s">
        <v>457</v>
      </c>
      <c r="G41" s="705" t="s">
        <v>743</v>
      </c>
    </row>
    <row r="42" spans="1:7" ht="15" x14ac:dyDescent="0.2">
      <c r="A42" s="698"/>
      <c r="B42" s="707" t="s">
        <v>202</v>
      </c>
      <c r="C42" s="699"/>
      <c r="D42" s="700" t="s">
        <v>471</v>
      </c>
      <c r="E42" s="701" t="s">
        <v>745</v>
      </c>
      <c r="F42" s="701" t="s">
        <v>739</v>
      </c>
      <c r="G42" s="701" t="s">
        <v>746</v>
      </c>
    </row>
    <row r="43" spans="1:7" x14ac:dyDescent="0.2">
      <c r="A43" s="702"/>
      <c r="B43" s="702"/>
      <c r="C43" s="703" t="s">
        <v>351</v>
      </c>
      <c r="D43" s="704" t="s">
        <v>252</v>
      </c>
      <c r="E43" s="705" t="s">
        <v>712</v>
      </c>
      <c r="F43" s="705" t="s">
        <v>457</v>
      </c>
      <c r="G43" s="705" t="s">
        <v>712</v>
      </c>
    </row>
    <row r="44" spans="1:7" x14ac:dyDescent="0.2">
      <c r="A44" s="702"/>
      <c r="B44" s="702"/>
      <c r="C44" s="703" t="s">
        <v>722</v>
      </c>
      <c r="D44" s="704" t="s">
        <v>26</v>
      </c>
      <c r="E44" s="705" t="s">
        <v>712</v>
      </c>
      <c r="F44" s="705" t="s">
        <v>747</v>
      </c>
      <c r="G44" s="705" t="s">
        <v>748</v>
      </c>
    </row>
    <row r="45" spans="1:7" x14ac:dyDescent="0.2">
      <c r="A45" s="702"/>
      <c r="B45" s="702"/>
      <c r="C45" s="703" t="s">
        <v>309</v>
      </c>
      <c r="D45" s="704" t="s">
        <v>17</v>
      </c>
      <c r="E45" s="705" t="s">
        <v>749</v>
      </c>
      <c r="F45" s="705" t="s">
        <v>457</v>
      </c>
      <c r="G45" s="705" t="s">
        <v>749</v>
      </c>
    </row>
    <row r="46" spans="1:7" x14ac:dyDescent="0.2">
      <c r="A46" s="702"/>
      <c r="B46" s="702"/>
      <c r="C46" s="703" t="s">
        <v>358</v>
      </c>
      <c r="D46" s="704" t="s">
        <v>359</v>
      </c>
      <c r="E46" s="705" t="s">
        <v>676</v>
      </c>
      <c r="F46" s="705" t="s">
        <v>457</v>
      </c>
      <c r="G46" s="705" t="s">
        <v>676</v>
      </c>
    </row>
    <row r="47" spans="1:7" x14ac:dyDescent="0.2">
      <c r="A47" s="702"/>
      <c r="B47" s="702"/>
      <c r="C47" s="703" t="s">
        <v>750</v>
      </c>
      <c r="D47" s="704" t="s">
        <v>529</v>
      </c>
      <c r="E47" s="705" t="s">
        <v>751</v>
      </c>
      <c r="F47" s="705" t="s">
        <v>457</v>
      </c>
      <c r="G47" s="705" t="s">
        <v>751</v>
      </c>
    </row>
    <row r="48" spans="1:7" ht="22.5" x14ac:dyDescent="0.2">
      <c r="A48" s="702"/>
      <c r="B48" s="702"/>
      <c r="C48" s="703" t="s">
        <v>752</v>
      </c>
      <c r="D48" s="704" t="s">
        <v>753</v>
      </c>
      <c r="E48" s="705" t="s">
        <v>754</v>
      </c>
      <c r="F48" s="705" t="s">
        <v>457</v>
      </c>
      <c r="G48" s="705" t="s">
        <v>754</v>
      </c>
    </row>
    <row r="49" spans="1:7" ht="22.5" x14ac:dyDescent="0.2">
      <c r="A49" s="702"/>
      <c r="B49" s="702"/>
      <c r="C49" s="703" t="s">
        <v>755</v>
      </c>
      <c r="D49" s="704" t="s">
        <v>756</v>
      </c>
      <c r="E49" s="705" t="s">
        <v>623</v>
      </c>
      <c r="F49" s="705" t="s">
        <v>457</v>
      </c>
      <c r="G49" s="705" t="s">
        <v>623</v>
      </c>
    </row>
    <row r="50" spans="1:7" x14ac:dyDescent="0.2">
      <c r="A50" s="702"/>
      <c r="B50" s="702"/>
      <c r="C50" s="703" t="s">
        <v>757</v>
      </c>
      <c r="D50" s="704" t="s">
        <v>758</v>
      </c>
      <c r="E50" s="705" t="s">
        <v>500</v>
      </c>
      <c r="F50" s="705" t="s">
        <v>457</v>
      </c>
      <c r="G50" s="705" t="s">
        <v>500</v>
      </c>
    </row>
    <row r="51" spans="1:7" ht="22.5" x14ac:dyDescent="0.2">
      <c r="A51" s="702"/>
      <c r="B51" s="702"/>
      <c r="C51" s="703" t="s">
        <v>759</v>
      </c>
      <c r="D51" s="704" t="s">
        <v>760</v>
      </c>
      <c r="E51" s="705" t="s">
        <v>712</v>
      </c>
      <c r="F51" s="705" t="s">
        <v>457</v>
      </c>
      <c r="G51" s="705" t="s">
        <v>712</v>
      </c>
    </row>
    <row r="52" spans="1:7" ht="22.5" x14ac:dyDescent="0.2">
      <c r="A52" s="702"/>
      <c r="B52" s="702"/>
      <c r="C52" s="703" t="s">
        <v>761</v>
      </c>
      <c r="D52" s="704" t="s">
        <v>762</v>
      </c>
      <c r="E52" s="705" t="s">
        <v>763</v>
      </c>
      <c r="F52" s="705" t="s">
        <v>457</v>
      </c>
      <c r="G52" s="705" t="s">
        <v>763</v>
      </c>
    </row>
    <row r="53" spans="1:7" ht="22.5" x14ac:dyDescent="0.2">
      <c r="A53" s="702"/>
      <c r="B53" s="702"/>
      <c r="C53" s="703" t="s">
        <v>764</v>
      </c>
      <c r="D53" s="704" t="s">
        <v>163</v>
      </c>
      <c r="E53" s="705" t="s">
        <v>542</v>
      </c>
      <c r="F53" s="705" t="s">
        <v>457</v>
      </c>
      <c r="G53" s="705" t="s">
        <v>542</v>
      </c>
    </row>
    <row r="54" spans="1:7" x14ac:dyDescent="0.2">
      <c r="A54" s="702"/>
      <c r="B54" s="702"/>
      <c r="C54" s="703" t="s">
        <v>117</v>
      </c>
      <c r="D54" s="704" t="s">
        <v>289</v>
      </c>
      <c r="E54" s="705" t="s">
        <v>457</v>
      </c>
      <c r="F54" s="705" t="s">
        <v>715</v>
      </c>
      <c r="G54" s="705" t="s">
        <v>715</v>
      </c>
    </row>
    <row r="55" spans="1:7" ht="22.5" x14ac:dyDescent="0.2">
      <c r="A55" s="702"/>
      <c r="B55" s="702"/>
      <c r="C55" s="703" t="s">
        <v>134</v>
      </c>
      <c r="D55" s="704" t="s">
        <v>731</v>
      </c>
      <c r="E55" s="705" t="s">
        <v>765</v>
      </c>
      <c r="F55" s="705" t="s">
        <v>723</v>
      </c>
      <c r="G55" s="705" t="s">
        <v>766</v>
      </c>
    </row>
    <row r="56" spans="1:7" x14ac:dyDescent="0.2">
      <c r="A56" s="695" t="s">
        <v>767</v>
      </c>
      <c r="B56" s="695"/>
      <c r="C56" s="695"/>
      <c r="D56" s="696" t="s">
        <v>768</v>
      </c>
      <c r="E56" s="697" t="s">
        <v>769</v>
      </c>
      <c r="F56" s="697" t="s">
        <v>457</v>
      </c>
      <c r="G56" s="697" t="s">
        <v>769</v>
      </c>
    </row>
    <row r="57" spans="1:7" ht="15" x14ac:dyDescent="0.2">
      <c r="A57" s="698"/>
      <c r="B57" s="707" t="s">
        <v>770</v>
      </c>
      <c r="C57" s="699"/>
      <c r="D57" s="700" t="s">
        <v>771</v>
      </c>
      <c r="E57" s="701" t="s">
        <v>772</v>
      </c>
      <c r="F57" s="701" t="s">
        <v>457</v>
      </c>
      <c r="G57" s="701" t="s">
        <v>772</v>
      </c>
    </row>
    <row r="58" spans="1:7" x14ac:dyDescent="0.2">
      <c r="A58" s="702"/>
      <c r="B58" s="702"/>
      <c r="C58" s="703" t="s">
        <v>334</v>
      </c>
      <c r="D58" s="704" t="s">
        <v>21</v>
      </c>
      <c r="E58" s="705" t="s">
        <v>773</v>
      </c>
      <c r="F58" s="705" t="s">
        <v>457</v>
      </c>
      <c r="G58" s="705" t="s">
        <v>773</v>
      </c>
    </row>
    <row r="59" spans="1:7" x14ac:dyDescent="0.2">
      <c r="A59" s="702"/>
      <c r="B59" s="702"/>
      <c r="C59" s="703" t="s">
        <v>309</v>
      </c>
      <c r="D59" s="704" t="s">
        <v>17</v>
      </c>
      <c r="E59" s="705" t="s">
        <v>774</v>
      </c>
      <c r="F59" s="705" t="s">
        <v>457</v>
      </c>
      <c r="G59" s="705" t="s">
        <v>774</v>
      </c>
    </row>
    <row r="60" spans="1:7" ht="15" x14ac:dyDescent="0.2">
      <c r="A60" s="698"/>
      <c r="B60" s="707" t="s">
        <v>775</v>
      </c>
      <c r="C60" s="699"/>
      <c r="D60" s="700" t="s">
        <v>776</v>
      </c>
      <c r="E60" s="701" t="s">
        <v>621</v>
      </c>
      <c r="F60" s="701" t="s">
        <v>457</v>
      </c>
      <c r="G60" s="701" t="s">
        <v>621</v>
      </c>
    </row>
    <row r="61" spans="1:7" x14ac:dyDescent="0.2">
      <c r="A61" s="702"/>
      <c r="B61" s="702"/>
      <c r="C61" s="703" t="s">
        <v>309</v>
      </c>
      <c r="D61" s="704" t="s">
        <v>17</v>
      </c>
      <c r="E61" s="705" t="s">
        <v>621</v>
      </c>
      <c r="F61" s="705" t="s">
        <v>457</v>
      </c>
      <c r="G61" s="705" t="s">
        <v>621</v>
      </c>
    </row>
    <row r="62" spans="1:7" x14ac:dyDescent="0.2">
      <c r="A62" s="695" t="s">
        <v>132</v>
      </c>
      <c r="B62" s="695"/>
      <c r="C62" s="695"/>
      <c r="D62" s="696" t="s">
        <v>9</v>
      </c>
      <c r="E62" s="697" t="s">
        <v>777</v>
      </c>
      <c r="F62" s="697" t="s">
        <v>778</v>
      </c>
      <c r="G62" s="697" t="s">
        <v>779</v>
      </c>
    </row>
    <row r="63" spans="1:7" ht="15" x14ac:dyDescent="0.2">
      <c r="A63" s="698"/>
      <c r="B63" s="707" t="s">
        <v>492</v>
      </c>
      <c r="C63" s="699"/>
      <c r="D63" s="700" t="s">
        <v>10</v>
      </c>
      <c r="E63" s="701" t="s">
        <v>493</v>
      </c>
      <c r="F63" s="701" t="s">
        <v>457</v>
      </c>
      <c r="G63" s="701" t="s">
        <v>493</v>
      </c>
    </row>
    <row r="64" spans="1:7" x14ac:dyDescent="0.2">
      <c r="A64" s="702"/>
      <c r="B64" s="702"/>
      <c r="C64" s="703" t="s">
        <v>780</v>
      </c>
      <c r="D64" s="704" t="s">
        <v>12</v>
      </c>
      <c r="E64" s="705" t="s">
        <v>781</v>
      </c>
      <c r="F64" s="705" t="s">
        <v>782</v>
      </c>
      <c r="G64" s="705" t="s">
        <v>783</v>
      </c>
    </row>
    <row r="65" spans="1:7" x14ac:dyDescent="0.2">
      <c r="A65" s="702"/>
      <c r="B65" s="702"/>
      <c r="C65" s="703" t="s">
        <v>784</v>
      </c>
      <c r="D65" s="704" t="s">
        <v>785</v>
      </c>
      <c r="E65" s="705" t="s">
        <v>786</v>
      </c>
      <c r="F65" s="705" t="s">
        <v>787</v>
      </c>
      <c r="G65" s="705" t="s">
        <v>788</v>
      </c>
    </row>
    <row r="66" spans="1:7" x14ac:dyDescent="0.2">
      <c r="A66" s="702"/>
      <c r="B66" s="702"/>
      <c r="C66" s="703" t="s">
        <v>329</v>
      </c>
      <c r="D66" s="704" t="s">
        <v>14</v>
      </c>
      <c r="E66" s="705" t="s">
        <v>789</v>
      </c>
      <c r="F66" s="705" t="s">
        <v>457</v>
      </c>
      <c r="G66" s="705" t="s">
        <v>789</v>
      </c>
    </row>
    <row r="67" spans="1:7" x14ac:dyDescent="0.2">
      <c r="A67" s="702"/>
      <c r="B67" s="702"/>
      <c r="C67" s="703" t="s">
        <v>333</v>
      </c>
      <c r="D67" s="704" t="s">
        <v>15</v>
      </c>
      <c r="E67" s="705" t="s">
        <v>790</v>
      </c>
      <c r="F67" s="705" t="s">
        <v>457</v>
      </c>
      <c r="G67" s="705" t="s">
        <v>790</v>
      </c>
    </row>
    <row r="68" spans="1:7" x14ac:dyDescent="0.2">
      <c r="A68" s="702"/>
      <c r="B68" s="702"/>
      <c r="C68" s="703" t="s">
        <v>286</v>
      </c>
      <c r="D68" s="704" t="s">
        <v>16</v>
      </c>
      <c r="E68" s="705" t="s">
        <v>791</v>
      </c>
      <c r="F68" s="705" t="s">
        <v>457</v>
      </c>
      <c r="G68" s="705" t="s">
        <v>791</v>
      </c>
    </row>
    <row r="69" spans="1:7" x14ac:dyDescent="0.2">
      <c r="A69" s="702"/>
      <c r="B69" s="702"/>
      <c r="C69" s="703" t="s">
        <v>309</v>
      </c>
      <c r="D69" s="704" t="s">
        <v>17</v>
      </c>
      <c r="E69" s="705" t="s">
        <v>792</v>
      </c>
      <c r="F69" s="705" t="s">
        <v>457</v>
      </c>
      <c r="G69" s="705" t="s">
        <v>792</v>
      </c>
    </row>
    <row r="70" spans="1:7" x14ac:dyDescent="0.2">
      <c r="A70" s="702"/>
      <c r="B70" s="702"/>
      <c r="C70" s="703" t="s">
        <v>793</v>
      </c>
      <c r="D70" s="704" t="s">
        <v>18</v>
      </c>
      <c r="E70" s="705" t="s">
        <v>794</v>
      </c>
      <c r="F70" s="705" t="s">
        <v>457</v>
      </c>
      <c r="G70" s="705" t="s">
        <v>794</v>
      </c>
    </row>
    <row r="71" spans="1:7" ht="15" x14ac:dyDescent="0.2">
      <c r="A71" s="698"/>
      <c r="B71" s="707" t="s">
        <v>795</v>
      </c>
      <c r="C71" s="699"/>
      <c r="D71" s="700" t="s">
        <v>796</v>
      </c>
      <c r="E71" s="701" t="s">
        <v>797</v>
      </c>
      <c r="F71" s="701" t="s">
        <v>457</v>
      </c>
      <c r="G71" s="701" t="s">
        <v>797</v>
      </c>
    </row>
    <row r="72" spans="1:7" x14ac:dyDescent="0.2">
      <c r="A72" s="702"/>
      <c r="B72" s="702"/>
      <c r="C72" s="703" t="s">
        <v>798</v>
      </c>
      <c r="D72" s="704" t="s">
        <v>799</v>
      </c>
      <c r="E72" s="705" t="s">
        <v>800</v>
      </c>
      <c r="F72" s="705" t="s">
        <v>457</v>
      </c>
      <c r="G72" s="705" t="s">
        <v>800</v>
      </c>
    </row>
    <row r="73" spans="1:7" x14ac:dyDescent="0.2">
      <c r="A73" s="702"/>
      <c r="B73" s="702"/>
      <c r="C73" s="703" t="s">
        <v>801</v>
      </c>
      <c r="D73" s="704" t="s">
        <v>802</v>
      </c>
      <c r="E73" s="705" t="s">
        <v>487</v>
      </c>
      <c r="F73" s="705" t="s">
        <v>457</v>
      </c>
      <c r="G73" s="705" t="s">
        <v>487</v>
      </c>
    </row>
    <row r="74" spans="1:7" x14ac:dyDescent="0.2">
      <c r="A74" s="702"/>
      <c r="B74" s="702"/>
      <c r="C74" s="703" t="s">
        <v>286</v>
      </c>
      <c r="D74" s="704" t="s">
        <v>16</v>
      </c>
      <c r="E74" s="705" t="s">
        <v>462</v>
      </c>
      <c r="F74" s="705" t="s">
        <v>457</v>
      </c>
      <c r="G74" s="705" t="s">
        <v>462</v>
      </c>
    </row>
    <row r="75" spans="1:7" x14ac:dyDescent="0.2">
      <c r="A75" s="702"/>
      <c r="B75" s="702"/>
      <c r="C75" s="703" t="s">
        <v>309</v>
      </c>
      <c r="D75" s="704" t="s">
        <v>17</v>
      </c>
      <c r="E75" s="705" t="s">
        <v>705</v>
      </c>
      <c r="F75" s="705" t="s">
        <v>457</v>
      </c>
      <c r="G75" s="705" t="s">
        <v>705</v>
      </c>
    </row>
    <row r="76" spans="1:7" x14ac:dyDescent="0.2">
      <c r="A76" s="702"/>
      <c r="B76" s="702"/>
      <c r="C76" s="703" t="s">
        <v>803</v>
      </c>
      <c r="D76" s="704" t="s">
        <v>804</v>
      </c>
      <c r="E76" s="705" t="s">
        <v>542</v>
      </c>
      <c r="F76" s="705" t="s">
        <v>457</v>
      </c>
      <c r="G76" s="705" t="s">
        <v>542</v>
      </c>
    </row>
    <row r="77" spans="1:7" ht="15" x14ac:dyDescent="0.2">
      <c r="A77" s="698"/>
      <c r="B77" s="707" t="s">
        <v>133</v>
      </c>
      <c r="C77" s="699"/>
      <c r="D77" s="700" t="s">
        <v>495</v>
      </c>
      <c r="E77" s="701" t="s">
        <v>805</v>
      </c>
      <c r="F77" s="701" t="s">
        <v>778</v>
      </c>
      <c r="G77" s="701" t="s">
        <v>806</v>
      </c>
    </row>
    <row r="78" spans="1:7" x14ac:dyDescent="0.2">
      <c r="A78" s="702"/>
      <c r="B78" s="702"/>
      <c r="C78" s="703" t="s">
        <v>807</v>
      </c>
      <c r="D78" s="704" t="s">
        <v>808</v>
      </c>
      <c r="E78" s="705" t="s">
        <v>478</v>
      </c>
      <c r="F78" s="705" t="s">
        <v>457</v>
      </c>
      <c r="G78" s="705" t="s">
        <v>478</v>
      </c>
    </row>
    <row r="79" spans="1:7" x14ac:dyDescent="0.2">
      <c r="A79" s="702"/>
      <c r="B79" s="702"/>
      <c r="C79" s="703" t="s">
        <v>780</v>
      </c>
      <c r="D79" s="704" t="s">
        <v>12</v>
      </c>
      <c r="E79" s="705" t="s">
        <v>809</v>
      </c>
      <c r="F79" s="705" t="s">
        <v>810</v>
      </c>
      <c r="G79" s="705" t="s">
        <v>811</v>
      </c>
    </row>
    <row r="80" spans="1:7" x14ac:dyDescent="0.2">
      <c r="A80" s="702"/>
      <c r="B80" s="702"/>
      <c r="C80" s="703" t="s">
        <v>784</v>
      </c>
      <c r="D80" s="704" t="s">
        <v>785</v>
      </c>
      <c r="E80" s="705" t="s">
        <v>812</v>
      </c>
      <c r="F80" s="705" t="s">
        <v>813</v>
      </c>
      <c r="G80" s="705" t="s">
        <v>814</v>
      </c>
    </row>
    <row r="81" spans="1:7" x14ac:dyDescent="0.2">
      <c r="A81" s="702"/>
      <c r="B81" s="702"/>
      <c r="C81" s="703" t="s">
        <v>329</v>
      </c>
      <c r="D81" s="704" t="s">
        <v>14</v>
      </c>
      <c r="E81" s="705" t="s">
        <v>815</v>
      </c>
      <c r="F81" s="705" t="s">
        <v>816</v>
      </c>
      <c r="G81" s="705" t="s">
        <v>817</v>
      </c>
    </row>
    <row r="82" spans="1:7" x14ac:dyDescent="0.2">
      <c r="A82" s="702"/>
      <c r="B82" s="702"/>
      <c r="C82" s="703" t="s">
        <v>333</v>
      </c>
      <c r="D82" s="704" t="s">
        <v>15</v>
      </c>
      <c r="E82" s="705" t="s">
        <v>818</v>
      </c>
      <c r="F82" s="705" t="s">
        <v>819</v>
      </c>
      <c r="G82" s="705" t="s">
        <v>820</v>
      </c>
    </row>
    <row r="83" spans="1:7" ht="22.5" x14ac:dyDescent="0.2">
      <c r="A83" s="702"/>
      <c r="B83" s="702"/>
      <c r="C83" s="703" t="s">
        <v>821</v>
      </c>
      <c r="D83" s="704" t="s">
        <v>822</v>
      </c>
      <c r="E83" s="705" t="s">
        <v>823</v>
      </c>
      <c r="F83" s="705" t="s">
        <v>457</v>
      </c>
      <c r="G83" s="705" t="s">
        <v>823</v>
      </c>
    </row>
    <row r="84" spans="1:7" x14ac:dyDescent="0.2">
      <c r="A84" s="702"/>
      <c r="B84" s="702"/>
      <c r="C84" s="703" t="s">
        <v>334</v>
      </c>
      <c r="D84" s="704" t="s">
        <v>21</v>
      </c>
      <c r="E84" s="705" t="s">
        <v>646</v>
      </c>
      <c r="F84" s="705" t="s">
        <v>457</v>
      </c>
      <c r="G84" s="705" t="s">
        <v>646</v>
      </c>
    </row>
    <row r="85" spans="1:7" x14ac:dyDescent="0.2">
      <c r="A85" s="702"/>
      <c r="B85" s="702"/>
      <c r="C85" s="703" t="s">
        <v>286</v>
      </c>
      <c r="D85" s="704" t="s">
        <v>16</v>
      </c>
      <c r="E85" s="705" t="s">
        <v>824</v>
      </c>
      <c r="F85" s="705" t="s">
        <v>457</v>
      </c>
      <c r="G85" s="705" t="s">
        <v>824</v>
      </c>
    </row>
    <row r="86" spans="1:7" ht="22.5" x14ac:dyDescent="0.2">
      <c r="A86" s="702"/>
      <c r="B86" s="702"/>
      <c r="C86" s="703" t="s">
        <v>825</v>
      </c>
      <c r="D86" s="704" t="s">
        <v>826</v>
      </c>
      <c r="E86" s="705" t="s">
        <v>827</v>
      </c>
      <c r="F86" s="705" t="s">
        <v>457</v>
      </c>
      <c r="G86" s="705" t="s">
        <v>827</v>
      </c>
    </row>
    <row r="87" spans="1:7" ht="22.5" x14ac:dyDescent="0.2">
      <c r="A87" s="702"/>
      <c r="B87" s="702"/>
      <c r="C87" s="703" t="s">
        <v>828</v>
      </c>
      <c r="D87" s="704" t="s">
        <v>829</v>
      </c>
      <c r="E87" s="705" t="s">
        <v>621</v>
      </c>
      <c r="F87" s="705" t="s">
        <v>457</v>
      </c>
      <c r="G87" s="705" t="s">
        <v>621</v>
      </c>
    </row>
    <row r="88" spans="1:7" x14ac:dyDescent="0.2">
      <c r="A88" s="702"/>
      <c r="B88" s="702"/>
      <c r="C88" s="703" t="s">
        <v>351</v>
      </c>
      <c r="D88" s="704" t="s">
        <v>252</v>
      </c>
      <c r="E88" s="705" t="s">
        <v>830</v>
      </c>
      <c r="F88" s="705" t="s">
        <v>457</v>
      </c>
      <c r="G88" s="705" t="s">
        <v>830</v>
      </c>
    </row>
    <row r="89" spans="1:7" x14ac:dyDescent="0.2">
      <c r="A89" s="702"/>
      <c r="B89" s="702"/>
      <c r="C89" s="703" t="s">
        <v>722</v>
      </c>
      <c r="D89" s="704" t="s">
        <v>26</v>
      </c>
      <c r="E89" s="705" t="s">
        <v>831</v>
      </c>
      <c r="F89" s="705" t="s">
        <v>457</v>
      </c>
      <c r="G89" s="705" t="s">
        <v>831</v>
      </c>
    </row>
    <row r="90" spans="1:7" x14ac:dyDescent="0.2">
      <c r="A90" s="702"/>
      <c r="B90" s="702"/>
      <c r="C90" s="703" t="s">
        <v>832</v>
      </c>
      <c r="D90" s="704" t="s">
        <v>833</v>
      </c>
      <c r="E90" s="705" t="s">
        <v>467</v>
      </c>
      <c r="F90" s="705" t="s">
        <v>457</v>
      </c>
      <c r="G90" s="705" t="s">
        <v>467</v>
      </c>
    </row>
    <row r="91" spans="1:7" x14ac:dyDescent="0.2">
      <c r="A91" s="702"/>
      <c r="B91" s="702"/>
      <c r="C91" s="703" t="s">
        <v>309</v>
      </c>
      <c r="D91" s="704" t="s">
        <v>17</v>
      </c>
      <c r="E91" s="705" t="s">
        <v>834</v>
      </c>
      <c r="F91" s="705" t="s">
        <v>599</v>
      </c>
      <c r="G91" s="705" t="s">
        <v>835</v>
      </c>
    </row>
    <row r="92" spans="1:7" x14ac:dyDescent="0.2">
      <c r="A92" s="702"/>
      <c r="B92" s="702"/>
      <c r="C92" s="703" t="s">
        <v>357</v>
      </c>
      <c r="D92" s="704" t="s">
        <v>282</v>
      </c>
      <c r="E92" s="705" t="s">
        <v>655</v>
      </c>
      <c r="F92" s="705" t="s">
        <v>457</v>
      </c>
      <c r="G92" s="705" t="s">
        <v>655</v>
      </c>
    </row>
    <row r="93" spans="1:7" x14ac:dyDescent="0.2">
      <c r="A93" s="702"/>
      <c r="B93" s="702"/>
      <c r="C93" s="703" t="s">
        <v>836</v>
      </c>
      <c r="D93" s="704" t="s">
        <v>837</v>
      </c>
      <c r="E93" s="705" t="s">
        <v>484</v>
      </c>
      <c r="F93" s="705" t="s">
        <v>457</v>
      </c>
      <c r="G93" s="705" t="s">
        <v>484</v>
      </c>
    </row>
    <row r="94" spans="1:7" ht="22.5" x14ac:dyDescent="0.2">
      <c r="A94" s="702"/>
      <c r="B94" s="702"/>
      <c r="C94" s="703" t="s">
        <v>838</v>
      </c>
      <c r="D94" s="704" t="s">
        <v>839</v>
      </c>
      <c r="E94" s="705" t="s">
        <v>840</v>
      </c>
      <c r="F94" s="705" t="s">
        <v>457</v>
      </c>
      <c r="G94" s="705" t="s">
        <v>840</v>
      </c>
    </row>
    <row r="95" spans="1:7" x14ac:dyDescent="0.2">
      <c r="A95" s="702"/>
      <c r="B95" s="702"/>
      <c r="C95" s="703" t="s">
        <v>793</v>
      </c>
      <c r="D95" s="704" t="s">
        <v>18</v>
      </c>
      <c r="E95" s="705" t="s">
        <v>522</v>
      </c>
      <c r="F95" s="705" t="s">
        <v>457</v>
      </c>
      <c r="G95" s="705" t="s">
        <v>522</v>
      </c>
    </row>
    <row r="96" spans="1:7" x14ac:dyDescent="0.2">
      <c r="A96" s="702"/>
      <c r="B96" s="702"/>
      <c r="C96" s="703" t="s">
        <v>803</v>
      </c>
      <c r="D96" s="704" t="s">
        <v>804</v>
      </c>
      <c r="E96" s="705" t="s">
        <v>542</v>
      </c>
      <c r="F96" s="705" t="s">
        <v>457</v>
      </c>
      <c r="G96" s="705" t="s">
        <v>542</v>
      </c>
    </row>
    <row r="97" spans="1:7" x14ac:dyDescent="0.2">
      <c r="A97" s="702"/>
      <c r="B97" s="702"/>
      <c r="C97" s="703" t="s">
        <v>358</v>
      </c>
      <c r="D97" s="704" t="s">
        <v>359</v>
      </c>
      <c r="E97" s="705" t="s">
        <v>830</v>
      </c>
      <c r="F97" s="705" t="s">
        <v>457</v>
      </c>
      <c r="G97" s="705" t="s">
        <v>830</v>
      </c>
    </row>
    <row r="98" spans="1:7" ht="22.5" x14ac:dyDescent="0.2">
      <c r="A98" s="702"/>
      <c r="B98" s="702"/>
      <c r="C98" s="703" t="s">
        <v>841</v>
      </c>
      <c r="D98" s="704" t="s">
        <v>29</v>
      </c>
      <c r="E98" s="705" t="s">
        <v>842</v>
      </c>
      <c r="F98" s="705" t="s">
        <v>457</v>
      </c>
      <c r="G98" s="705" t="s">
        <v>842</v>
      </c>
    </row>
    <row r="99" spans="1:7" ht="22.5" x14ac:dyDescent="0.2">
      <c r="A99" s="702"/>
      <c r="B99" s="702"/>
      <c r="C99" s="703" t="s">
        <v>764</v>
      </c>
      <c r="D99" s="704" t="s">
        <v>163</v>
      </c>
      <c r="E99" s="705" t="s">
        <v>705</v>
      </c>
      <c r="F99" s="705" t="s">
        <v>457</v>
      </c>
      <c r="G99" s="705" t="s">
        <v>705</v>
      </c>
    </row>
    <row r="100" spans="1:7" ht="22.5" x14ac:dyDescent="0.2">
      <c r="A100" s="702"/>
      <c r="B100" s="702"/>
      <c r="C100" s="703" t="s">
        <v>843</v>
      </c>
      <c r="D100" s="704" t="s">
        <v>844</v>
      </c>
      <c r="E100" s="705" t="s">
        <v>462</v>
      </c>
      <c r="F100" s="705" t="s">
        <v>457</v>
      </c>
      <c r="G100" s="705" t="s">
        <v>462</v>
      </c>
    </row>
    <row r="101" spans="1:7" ht="22.5" x14ac:dyDescent="0.2">
      <c r="A101" s="702"/>
      <c r="B101" s="702"/>
      <c r="C101" s="703" t="s">
        <v>134</v>
      </c>
      <c r="D101" s="704" t="s">
        <v>731</v>
      </c>
      <c r="E101" s="705" t="s">
        <v>571</v>
      </c>
      <c r="F101" s="705" t="s">
        <v>457</v>
      </c>
      <c r="G101" s="705" t="s">
        <v>571</v>
      </c>
    </row>
    <row r="102" spans="1:7" ht="15" x14ac:dyDescent="0.2">
      <c r="A102" s="698"/>
      <c r="B102" s="707" t="s">
        <v>845</v>
      </c>
      <c r="C102" s="699"/>
      <c r="D102" s="700" t="s">
        <v>846</v>
      </c>
      <c r="E102" s="701" t="s">
        <v>847</v>
      </c>
      <c r="F102" s="701" t="s">
        <v>457</v>
      </c>
      <c r="G102" s="701" t="s">
        <v>847</v>
      </c>
    </row>
    <row r="103" spans="1:7" x14ac:dyDescent="0.2">
      <c r="A103" s="702"/>
      <c r="B103" s="702"/>
      <c r="C103" s="703" t="s">
        <v>334</v>
      </c>
      <c r="D103" s="704" t="s">
        <v>21</v>
      </c>
      <c r="E103" s="705" t="s">
        <v>542</v>
      </c>
      <c r="F103" s="705" t="s">
        <v>457</v>
      </c>
      <c r="G103" s="705" t="s">
        <v>542</v>
      </c>
    </row>
    <row r="104" spans="1:7" x14ac:dyDescent="0.2">
      <c r="A104" s="702"/>
      <c r="B104" s="702"/>
      <c r="C104" s="703" t="s">
        <v>286</v>
      </c>
      <c r="D104" s="704" t="s">
        <v>16</v>
      </c>
      <c r="E104" s="705" t="s">
        <v>733</v>
      </c>
      <c r="F104" s="705" t="s">
        <v>457</v>
      </c>
      <c r="G104" s="705" t="s">
        <v>733</v>
      </c>
    </row>
    <row r="105" spans="1:7" x14ac:dyDescent="0.2">
      <c r="A105" s="702"/>
      <c r="B105" s="702"/>
      <c r="C105" s="703" t="s">
        <v>309</v>
      </c>
      <c r="D105" s="704" t="s">
        <v>17</v>
      </c>
      <c r="E105" s="705" t="s">
        <v>462</v>
      </c>
      <c r="F105" s="705" t="s">
        <v>457</v>
      </c>
      <c r="G105" s="705" t="s">
        <v>462</v>
      </c>
    </row>
    <row r="106" spans="1:7" ht="15" x14ac:dyDescent="0.2">
      <c r="A106" s="698"/>
      <c r="B106" s="707" t="s">
        <v>848</v>
      </c>
      <c r="C106" s="699"/>
      <c r="D106" s="700" t="s">
        <v>89</v>
      </c>
      <c r="E106" s="701" t="s">
        <v>849</v>
      </c>
      <c r="F106" s="701" t="s">
        <v>457</v>
      </c>
      <c r="G106" s="701" t="s">
        <v>849</v>
      </c>
    </row>
    <row r="107" spans="1:7" x14ac:dyDescent="0.2">
      <c r="A107" s="702"/>
      <c r="B107" s="702"/>
      <c r="C107" s="703" t="s">
        <v>798</v>
      </c>
      <c r="D107" s="704" t="s">
        <v>799</v>
      </c>
      <c r="E107" s="705" t="s">
        <v>850</v>
      </c>
      <c r="F107" s="705" t="s">
        <v>457</v>
      </c>
      <c r="G107" s="705" t="s">
        <v>850</v>
      </c>
    </row>
    <row r="108" spans="1:7" x14ac:dyDescent="0.2">
      <c r="A108" s="702"/>
      <c r="B108" s="702"/>
      <c r="C108" s="703" t="s">
        <v>851</v>
      </c>
      <c r="D108" s="704" t="s">
        <v>852</v>
      </c>
      <c r="E108" s="705" t="s">
        <v>702</v>
      </c>
      <c r="F108" s="705" t="s">
        <v>457</v>
      </c>
      <c r="G108" s="705" t="s">
        <v>702</v>
      </c>
    </row>
    <row r="109" spans="1:7" x14ac:dyDescent="0.2">
      <c r="A109" s="702"/>
      <c r="B109" s="702"/>
      <c r="C109" s="703" t="s">
        <v>358</v>
      </c>
      <c r="D109" s="704" t="s">
        <v>359</v>
      </c>
      <c r="E109" s="705" t="s">
        <v>853</v>
      </c>
      <c r="F109" s="705" t="s">
        <v>457</v>
      </c>
      <c r="G109" s="705" t="s">
        <v>853</v>
      </c>
    </row>
    <row r="110" spans="1:7" ht="33.75" x14ac:dyDescent="0.2">
      <c r="A110" s="695" t="s">
        <v>502</v>
      </c>
      <c r="B110" s="695"/>
      <c r="C110" s="695"/>
      <c r="D110" s="696" t="s">
        <v>503</v>
      </c>
      <c r="E110" s="697" t="s">
        <v>504</v>
      </c>
      <c r="F110" s="697" t="s">
        <v>505</v>
      </c>
      <c r="G110" s="697" t="s">
        <v>506</v>
      </c>
    </row>
    <row r="111" spans="1:7" ht="22.5" x14ac:dyDescent="0.2">
      <c r="A111" s="698"/>
      <c r="B111" s="707" t="s">
        <v>507</v>
      </c>
      <c r="C111" s="699"/>
      <c r="D111" s="700" t="s">
        <v>508</v>
      </c>
      <c r="E111" s="701" t="s">
        <v>509</v>
      </c>
      <c r="F111" s="701" t="s">
        <v>457</v>
      </c>
      <c r="G111" s="701" t="s">
        <v>509</v>
      </c>
    </row>
    <row r="112" spans="1:7" x14ac:dyDescent="0.2">
      <c r="A112" s="702"/>
      <c r="B112" s="702"/>
      <c r="C112" s="703" t="s">
        <v>780</v>
      </c>
      <c r="D112" s="704" t="s">
        <v>12</v>
      </c>
      <c r="E112" s="705" t="s">
        <v>854</v>
      </c>
      <c r="F112" s="705" t="s">
        <v>457</v>
      </c>
      <c r="G112" s="705" t="s">
        <v>854</v>
      </c>
    </row>
    <row r="113" spans="1:7" x14ac:dyDescent="0.2">
      <c r="A113" s="702"/>
      <c r="B113" s="702"/>
      <c r="C113" s="703" t="s">
        <v>329</v>
      </c>
      <c r="D113" s="704" t="s">
        <v>14</v>
      </c>
      <c r="E113" s="705" t="s">
        <v>855</v>
      </c>
      <c r="F113" s="705" t="s">
        <v>457</v>
      </c>
      <c r="G113" s="705" t="s">
        <v>855</v>
      </c>
    </row>
    <row r="114" spans="1:7" x14ac:dyDescent="0.2">
      <c r="A114" s="702"/>
      <c r="B114" s="702"/>
      <c r="C114" s="703" t="s">
        <v>333</v>
      </c>
      <c r="D114" s="704" t="s">
        <v>15</v>
      </c>
      <c r="E114" s="705" t="s">
        <v>856</v>
      </c>
      <c r="F114" s="705" t="s">
        <v>457</v>
      </c>
      <c r="G114" s="705" t="s">
        <v>856</v>
      </c>
    </row>
    <row r="115" spans="1:7" ht="15" x14ac:dyDescent="0.2">
      <c r="A115" s="698"/>
      <c r="B115" s="707" t="s">
        <v>510</v>
      </c>
      <c r="C115" s="699"/>
      <c r="D115" s="700" t="s">
        <v>511</v>
      </c>
      <c r="E115" s="701" t="s">
        <v>457</v>
      </c>
      <c r="F115" s="701" t="s">
        <v>505</v>
      </c>
      <c r="G115" s="701" t="s">
        <v>505</v>
      </c>
    </row>
    <row r="116" spans="1:7" x14ac:dyDescent="0.2">
      <c r="A116" s="702"/>
      <c r="B116" s="702"/>
      <c r="C116" s="703" t="s">
        <v>798</v>
      </c>
      <c r="D116" s="704" t="s">
        <v>799</v>
      </c>
      <c r="E116" s="705" t="s">
        <v>457</v>
      </c>
      <c r="F116" s="705" t="s">
        <v>496</v>
      </c>
      <c r="G116" s="705" t="s">
        <v>496</v>
      </c>
    </row>
    <row r="117" spans="1:7" x14ac:dyDescent="0.2">
      <c r="A117" s="702"/>
      <c r="B117" s="702"/>
      <c r="C117" s="703" t="s">
        <v>329</v>
      </c>
      <c r="D117" s="704" t="s">
        <v>14</v>
      </c>
      <c r="E117" s="705" t="s">
        <v>457</v>
      </c>
      <c r="F117" s="705" t="s">
        <v>857</v>
      </c>
      <c r="G117" s="705" t="s">
        <v>857</v>
      </c>
    </row>
    <row r="118" spans="1:7" x14ac:dyDescent="0.2">
      <c r="A118" s="702"/>
      <c r="B118" s="702"/>
      <c r="C118" s="703" t="s">
        <v>333</v>
      </c>
      <c r="D118" s="704" t="s">
        <v>15</v>
      </c>
      <c r="E118" s="705" t="s">
        <v>457</v>
      </c>
      <c r="F118" s="705" t="s">
        <v>858</v>
      </c>
      <c r="G118" s="705" t="s">
        <v>858</v>
      </c>
    </row>
    <row r="119" spans="1:7" x14ac:dyDescent="0.2">
      <c r="A119" s="702"/>
      <c r="B119" s="702"/>
      <c r="C119" s="703" t="s">
        <v>334</v>
      </c>
      <c r="D119" s="704" t="s">
        <v>21</v>
      </c>
      <c r="E119" s="705" t="s">
        <v>457</v>
      </c>
      <c r="F119" s="705" t="s">
        <v>859</v>
      </c>
      <c r="G119" s="705" t="s">
        <v>859</v>
      </c>
    </row>
    <row r="120" spans="1:7" x14ac:dyDescent="0.2">
      <c r="A120" s="702"/>
      <c r="B120" s="702"/>
      <c r="C120" s="703" t="s">
        <v>286</v>
      </c>
      <c r="D120" s="704" t="s">
        <v>16</v>
      </c>
      <c r="E120" s="705" t="s">
        <v>457</v>
      </c>
      <c r="F120" s="705" t="s">
        <v>860</v>
      </c>
      <c r="G120" s="705" t="s">
        <v>860</v>
      </c>
    </row>
    <row r="121" spans="1:7" x14ac:dyDescent="0.2">
      <c r="A121" s="702"/>
      <c r="B121" s="702"/>
      <c r="C121" s="703" t="s">
        <v>793</v>
      </c>
      <c r="D121" s="704" t="s">
        <v>18</v>
      </c>
      <c r="E121" s="705" t="s">
        <v>457</v>
      </c>
      <c r="F121" s="705" t="s">
        <v>861</v>
      </c>
      <c r="G121" s="705" t="s">
        <v>861</v>
      </c>
    </row>
    <row r="122" spans="1:7" ht="45" x14ac:dyDescent="0.2">
      <c r="A122" s="698"/>
      <c r="B122" s="707" t="s">
        <v>512</v>
      </c>
      <c r="C122" s="699"/>
      <c r="D122" s="700" t="s">
        <v>513</v>
      </c>
      <c r="E122" s="701" t="s">
        <v>514</v>
      </c>
      <c r="F122" s="701" t="s">
        <v>457</v>
      </c>
      <c r="G122" s="701" t="s">
        <v>514</v>
      </c>
    </row>
    <row r="123" spans="1:7" x14ac:dyDescent="0.2">
      <c r="A123" s="702"/>
      <c r="B123" s="702"/>
      <c r="C123" s="703" t="s">
        <v>798</v>
      </c>
      <c r="D123" s="704" t="s">
        <v>799</v>
      </c>
      <c r="E123" s="705" t="s">
        <v>862</v>
      </c>
      <c r="F123" s="705" t="s">
        <v>457</v>
      </c>
      <c r="G123" s="705" t="s">
        <v>862</v>
      </c>
    </row>
    <row r="124" spans="1:7" x14ac:dyDescent="0.2">
      <c r="A124" s="702"/>
      <c r="B124" s="702"/>
      <c r="C124" s="703" t="s">
        <v>329</v>
      </c>
      <c r="D124" s="704" t="s">
        <v>14</v>
      </c>
      <c r="E124" s="705" t="s">
        <v>863</v>
      </c>
      <c r="F124" s="705" t="s">
        <v>457</v>
      </c>
      <c r="G124" s="705" t="s">
        <v>863</v>
      </c>
    </row>
    <row r="125" spans="1:7" x14ac:dyDescent="0.2">
      <c r="A125" s="702"/>
      <c r="B125" s="702"/>
      <c r="C125" s="703" t="s">
        <v>333</v>
      </c>
      <c r="D125" s="704" t="s">
        <v>15</v>
      </c>
      <c r="E125" s="705" t="s">
        <v>864</v>
      </c>
      <c r="F125" s="705" t="s">
        <v>457</v>
      </c>
      <c r="G125" s="705" t="s">
        <v>864</v>
      </c>
    </row>
    <row r="126" spans="1:7" x14ac:dyDescent="0.2">
      <c r="A126" s="702"/>
      <c r="B126" s="702"/>
      <c r="C126" s="703" t="s">
        <v>334</v>
      </c>
      <c r="D126" s="704" t="s">
        <v>21</v>
      </c>
      <c r="E126" s="705" t="s">
        <v>865</v>
      </c>
      <c r="F126" s="705" t="s">
        <v>457</v>
      </c>
      <c r="G126" s="705" t="s">
        <v>865</v>
      </c>
    </row>
    <row r="127" spans="1:7" x14ac:dyDescent="0.2">
      <c r="A127" s="702"/>
      <c r="B127" s="702"/>
      <c r="C127" s="703" t="s">
        <v>286</v>
      </c>
      <c r="D127" s="704" t="s">
        <v>16</v>
      </c>
      <c r="E127" s="705" t="s">
        <v>866</v>
      </c>
      <c r="F127" s="705" t="s">
        <v>457</v>
      </c>
      <c r="G127" s="705" t="s">
        <v>866</v>
      </c>
    </row>
    <row r="128" spans="1:7" x14ac:dyDescent="0.2">
      <c r="A128" s="702"/>
      <c r="B128" s="702"/>
      <c r="C128" s="703" t="s">
        <v>309</v>
      </c>
      <c r="D128" s="704" t="s">
        <v>17</v>
      </c>
      <c r="E128" s="705" t="s">
        <v>867</v>
      </c>
      <c r="F128" s="705" t="s">
        <v>457</v>
      </c>
      <c r="G128" s="705" t="s">
        <v>867</v>
      </c>
    </row>
    <row r="129" spans="1:7" x14ac:dyDescent="0.2">
      <c r="A129" s="702"/>
      <c r="B129" s="702"/>
      <c r="C129" s="703" t="s">
        <v>793</v>
      </c>
      <c r="D129" s="704" t="s">
        <v>18</v>
      </c>
      <c r="E129" s="705" t="s">
        <v>868</v>
      </c>
      <c r="F129" s="705" t="s">
        <v>457</v>
      </c>
      <c r="G129" s="705" t="s">
        <v>868</v>
      </c>
    </row>
    <row r="130" spans="1:7" ht="22.5" x14ac:dyDescent="0.2">
      <c r="A130" s="695" t="s">
        <v>137</v>
      </c>
      <c r="B130" s="695"/>
      <c r="C130" s="695"/>
      <c r="D130" s="696" t="s">
        <v>80</v>
      </c>
      <c r="E130" s="697" t="s">
        <v>869</v>
      </c>
      <c r="F130" s="697" t="s">
        <v>870</v>
      </c>
      <c r="G130" s="697" t="s">
        <v>871</v>
      </c>
    </row>
    <row r="131" spans="1:7" ht="15" x14ac:dyDescent="0.2">
      <c r="A131" s="698"/>
      <c r="B131" s="707" t="s">
        <v>203</v>
      </c>
      <c r="C131" s="699"/>
      <c r="D131" s="700" t="s">
        <v>279</v>
      </c>
      <c r="E131" s="701" t="s">
        <v>621</v>
      </c>
      <c r="F131" s="701" t="s">
        <v>872</v>
      </c>
      <c r="G131" s="701" t="s">
        <v>873</v>
      </c>
    </row>
    <row r="132" spans="1:7" ht="22.5" x14ac:dyDescent="0.2">
      <c r="A132" s="702"/>
      <c r="B132" s="702"/>
      <c r="C132" s="703" t="s">
        <v>874</v>
      </c>
      <c r="D132" s="704" t="s">
        <v>875</v>
      </c>
      <c r="E132" s="705" t="s">
        <v>621</v>
      </c>
      <c r="F132" s="705" t="s">
        <v>457</v>
      </c>
      <c r="G132" s="705" t="s">
        <v>621</v>
      </c>
    </row>
    <row r="133" spans="1:7" ht="33.75" x14ac:dyDescent="0.2">
      <c r="A133" s="702"/>
      <c r="B133" s="702"/>
      <c r="C133" s="703" t="s">
        <v>204</v>
      </c>
      <c r="D133" s="704" t="s">
        <v>876</v>
      </c>
      <c r="E133" s="705" t="s">
        <v>457</v>
      </c>
      <c r="F133" s="705" t="s">
        <v>872</v>
      </c>
      <c r="G133" s="705" t="s">
        <v>872</v>
      </c>
    </row>
    <row r="134" spans="1:7" ht="15" x14ac:dyDescent="0.2">
      <c r="A134" s="698"/>
      <c r="B134" s="707" t="s">
        <v>138</v>
      </c>
      <c r="C134" s="699"/>
      <c r="D134" s="700" t="s">
        <v>81</v>
      </c>
      <c r="E134" s="701" t="s">
        <v>877</v>
      </c>
      <c r="F134" s="701" t="s">
        <v>723</v>
      </c>
      <c r="G134" s="701" t="s">
        <v>878</v>
      </c>
    </row>
    <row r="135" spans="1:7" ht="33.75" x14ac:dyDescent="0.2">
      <c r="A135" s="702"/>
      <c r="B135" s="702"/>
      <c r="C135" s="703" t="s">
        <v>879</v>
      </c>
      <c r="D135" s="704" t="s">
        <v>82</v>
      </c>
      <c r="E135" s="705" t="s">
        <v>599</v>
      </c>
      <c r="F135" s="705" t="s">
        <v>457</v>
      </c>
      <c r="G135" s="705" t="s">
        <v>599</v>
      </c>
    </row>
    <row r="136" spans="1:7" x14ac:dyDescent="0.2">
      <c r="A136" s="702"/>
      <c r="B136" s="702"/>
      <c r="C136" s="703" t="s">
        <v>798</v>
      </c>
      <c r="D136" s="704" t="s">
        <v>799</v>
      </c>
      <c r="E136" s="705" t="s">
        <v>712</v>
      </c>
      <c r="F136" s="705" t="s">
        <v>571</v>
      </c>
      <c r="G136" s="705" t="s">
        <v>880</v>
      </c>
    </row>
    <row r="137" spans="1:7" x14ac:dyDescent="0.2">
      <c r="A137" s="702"/>
      <c r="B137" s="702"/>
      <c r="C137" s="703" t="s">
        <v>329</v>
      </c>
      <c r="D137" s="704" t="s">
        <v>14</v>
      </c>
      <c r="E137" s="705" t="s">
        <v>881</v>
      </c>
      <c r="F137" s="705" t="s">
        <v>457</v>
      </c>
      <c r="G137" s="705" t="s">
        <v>881</v>
      </c>
    </row>
    <row r="138" spans="1:7" x14ac:dyDescent="0.2">
      <c r="A138" s="702"/>
      <c r="B138" s="702"/>
      <c r="C138" s="703" t="s">
        <v>333</v>
      </c>
      <c r="D138" s="704" t="s">
        <v>15</v>
      </c>
      <c r="E138" s="705" t="s">
        <v>882</v>
      </c>
      <c r="F138" s="705" t="s">
        <v>457</v>
      </c>
      <c r="G138" s="705" t="s">
        <v>882</v>
      </c>
    </row>
    <row r="139" spans="1:7" x14ac:dyDescent="0.2">
      <c r="A139" s="702"/>
      <c r="B139" s="702"/>
      <c r="C139" s="703" t="s">
        <v>334</v>
      </c>
      <c r="D139" s="704" t="s">
        <v>21</v>
      </c>
      <c r="E139" s="705" t="s">
        <v>883</v>
      </c>
      <c r="F139" s="705" t="s">
        <v>457</v>
      </c>
      <c r="G139" s="705" t="s">
        <v>883</v>
      </c>
    </row>
    <row r="140" spans="1:7" x14ac:dyDescent="0.2">
      <c r="A140" s="702"/>
      <c r="B140" s="702"/>
      <c r="C140" s="703" t="s">
        <v>286</v>
      </c>
      <c r="D140" s="704" t="s">
        <v>16</v>
      </c>
      <c r="E140" s="705" t="s">
        <v>884</v>
      </c>
      <c r="F140" s="705" t="s">
        <v>733</v>
      </c>
      <c r="G140" s="705" t="s">
        <v>885</v>
      </c>
    </row>
    <row r="141" spans="1:7" x14ac:dyDescent="0.2">
      <c r="A141" s="702"/>
      <c r="B141" s="702"/>
      <c r="C141" s="703" t="s">
        <v>351</v>
      </c>
      <c r="D141" s="704" t="s">
        <v>252</v>
      </c>
      <c r="E141" s="705" t="s">
        <v>712</v>
      </c>
      <c r="F141" s="705" t="s">
        <v>457</v>
      </c>
      <c r="G141" s="705" t="s">
        <v>712</v>
      </c>
    </row>
    <row r="142" spans="1:7" x14ac:dyDescent="0.2">
      <c r="A142" s="702"/>
      <c r="B142" s="702"/>
      <c r="C142" s="703" t="s">
        <v>722</v>
      </c>
      <c r="D142" s="704" t="s">
        <v>26</v>
      </c>
      <c r="E142" s="705" t="s">
        <v>599</v>
      </c>
      <c r="F142" s="705" t="s">
        <v>733</v>
      </c>
      <c r="G142" s="705" t="s">
        <v>886</v>
      </c>
    </row>
    <row r="143" spans="1:7" x14ac:dyDescent="0.2">
      <c r="A143" s="702"/>
      <c r="B143" s="702"/>
      <c r="C143" s="703" t="s">
        <v>832</v>
      </c>
      <c r="D143" s="704" t="s">
        <v>833</v>
      </c>
      <c r="E143" s="705" t="s">
        <v>691</v>
      </c>
      <c r="F143" s="705" t="s">
        <v>457</v>
      </c>
      <c r="G143" s="705" t="s">
        <v>691</v>
      </c>
    </row>
    <row r="144" spans="1:7" x14ac:dyDescent="0.2">
      <c r="A144" s="702"/>
      <c r="B144" s="702"/>
      <c r="C144" s="703" t="s">
        <v>309</v>
      </c>
      <c r="D144" s="704" t="s">
        <v>17</v>
      </c>
      <c r="E144" s="705" t="s">
        <v>887</v>
      </c>
      <c r="F144" s="705" t="s">
        <v>571</v>
      </c>
      <c r="G144" s="705" t="s">
        <v>888</v>
      </c>
    </row>
    <row r="145" spans="1:7" x14ac:dyDescent="0.2">
      <c r="A145" s="702"/>
      <c r="B145" s="702"/>
      <c r="C145" s="703" t="s">
        <v>357</v>
      </c>
      <c r="D145" s="704" t="s">
        <v>282</v>
      </c>
      <c r="E145" s="705" t="s">
        <v>487</v>
      </c>
      <c r="F145" s="705" t="s">
        <v>457</v>
      </c>
      <c r="G145" s="705" t="s">
        <v>487</v>
      </c>
    </row>
    <row r="146" spans="1:7" x14ac:dyDescent="0.2">
      <c r="A146" s="702"/>
      <c r="B146" s="702"/>
      <c r="C146" s="703" t="s">
        <v>358</v>
      </c>
      <c r="D146" s="704" t="s">
        <v>359</v>
      </c>
      <c r="E146" s="705" t="s">
        <v>889</v>
      </c>
      <c r="F146" s="705" t="s">
        <v>457</v>
      </c>
      <c r="G146" s="705" t="s">
        <v>889</v>
      </c>
    </row>
    <row r="147" spans="1:7" x14ac:dyDescent="0.2">
      <c r="A147" s="702"/>
      <c r="B147" s="702"/>
      <c r="C147" s="703" t="s">
        <v>117</v>
      </c>
      <c r="D147" s="704" t="s">
        <v>289</v>
      </c>
      <c r="E147" s="705" t="s">
        <v>621</v>
      </c>
      <c r="F147" s="705" t="s">
        <v>880</v>
      </c>
      <c r="G147" s="705" t="s">
        <v>890</v>
      </c>
    </row>
    <row r="148" spans="1:7" ht="45" x14ac:dyDescent="0.2">
      <c r="A148" s="702"/>
      <c r="B148" s="702"/>
      <c r="C148" s="703" t="s">
        <v>141</v>
      </c>
      <c r="D148" s="704" t="s">
        <v>891</v>
      </c>
      <c r="E148" s="705" t="s">
        <v>892</v>
      </c>
      <c r="F148" s="705" t="s">
        <v>571</v>
      </c>
      <c r="G148" s="705" t="s">
        <v>893</v>
      </c>
    </row>
    <row r="149" spans="1:7" ht="15" x14ac:dyDescent="0.2">
      <c r="A149" s="698"/>
      <c r="B149" s="707" t="s">
        <v>894</v>
      </c>
      <c r="C149" s="699"/>
      <c r="D149" s="700" t="s">
        <v>895</v>
      </c>
      <c r="E149" s="701" t="s">
        <v>705</v>
      </c>
      <c r="F149" s="701" t="s">
        <v>457</v>
      </c>
      <c r="G149" s="701" t="s">
        <v>705</v>
      </c>
    </row>
    <row r="150" spans="1:7" x14ac:dyDescent="0.2">
      <c r="A150" s="702"/>
      <c r="B150" s="702"/>
      <c r="C150" s="703" t="s">
        <v>286</v>
      </c>
      <c r="D150" s="704" t="s">
        <v>16</v>
      </c>
      <c r="E150" s="705" t="s">
        <v>561</v>
      </c>
      <c r="F150" s="705" t="s">
        <v>457</v>
      </c>
      <c r="G150" s="705" t="s">
        <v>561</v>
      </c>
    </row>
    <row r="151" spans="1:7" x14ac:dyDescent="0.2">
      <c r="A151" s="702"/>
      <c r="B151" s="702"/>
      <c r="C151" s="703" t="s">
        <v>351</v>
      </c>
      <c r="D151" s="704" t="s">
        <v>252</v>
      </c>
      <c r="E151" s="705" t="s">
        <v>499</v>
      </c>
      <c r="F151" s="705" t="s">
        <v>457</v>
      </c>
      <c r="G151" s="705" t="s">
        <v>499</v>
      </c>
    </row>
    <row r="152" spans="1:7" x14ac:dyDescent="0.2">
      <c r="A152" s="702"/>
      <c r="B152" s="702"/>
      <c r="C152" s="703" t="s">
        <v>309</v>
      </c>
      <c r="D152" s="704" t="s">
        <v>17</v>
      </c>
      <c r="E152" s="705" t="s">
        <v>484</v>
      </c>
      <c r="F152" s="705" t="s">
        <v>457</v>
      </c>
      <c r="G152" s="705" t="s">
        <v>484</v>
      </c>
    </row>
    <row r="153" spans="1:7" ht="15" x14ac:dyDescent="0.2">
      <c r="A153" s="698"/>
      <c r="B153" s="707" t="s">
        <v>144</v>
      </c>
      <c r="C153" s="699"/>
      <c r="D153" s="700" t="s">
        <v>896</v>
      </c>
      <c r="E153" s="701" t="s">
        <v>897</v>
      </c>
      <c r="F153" s="701" t="s">
        <v>457</v>
      </c>
      <c r="G153" s="701" t="s">
        <v>897</v>
      </c>
    </row>
    <row r="154" spans="1:7" x14ac:dyDescent="0.2">
      <c r="A154" s="702"/>
      <c r="B154" s="702"/>
      <c r="C154" s="703" t="s">
        <v>807</v>
      </c>
      <c r="D154" s="704" t="s">
        <v>808</v>
      </c>
      <c r="E154" s="705" t="s">
        <v>670</v>
      </c>
      <c r="F154" s="705" t="s">
        <v>457</v>
      </c>
      <c r="G154" s="705" t="s">
        <v>670</v>
      </c>
    </row>
    <row r="155" spans="1:7" x14ac:dyDescent="0.2">
      <c r="A155" s="702"/>
      <c r="B155" s="702"/>
      <c r="C155" s="703" t="s">
        <v>286</v>
      </c>
      <c r="D155" s="704" t="s">
        <v>16</v>
      </c>
      <c r="E155" s="705" t="s">
        <v>898</v>
      </c>
      <c r="F155" s="705" t="s">
        <v>457</v>
      </c>
      <c r="G155" s="705" t="s">
        <v>898</v>
      </c>
    </row>
    <row r="156" spans="1:7" x14ac:dyDescent="0.2">
      <c r="A156" s="702"/>
      <c r="B156" s="702"/>
      <c r="C156" s="703" t="s">
        <v>309</v>
      </c>
      <c r="D156" s="704" t="s">
        <v>17</v>
      </c>
      <c r="E156" s="705" t="s">
        <v>542</v>
      </c>
      <c r="F156" s="705" t="s">
        <v>457</v>
      </c>
      <c r="G156" s="705" t="s">
        <v>542</v>
      </c>
    </row>
    <row r="157" spans="1:7" x14ac:dyDescent="0.2">
      <c r="A157" s="702"/>
      <c r="B157" s="702"/>
      <c r="C157" s="703" t="s">
        <v>358</v>
      </c>
      <c r="D157" s="704" t="s">
        <v>359</v>
      </c>
      <c r="E157" s="705" t="s">
        <v>478</v>
      </c>
      <c r="F157" s="705" t="s">
        <v>457</v>
      </c>
      <c r="G157" s="705" t="s">
        <v>478</v>
      </c>
    </row>
    <row r="158" spans="1:7" ht="22.5" x14ac:dyDescent="0.2">
      <c r="A158" s="702"/>
      <c r="B158" s="702"/>
      <c r="C158" s="703" t="s">
        <v>134</v>
      </c>
      <c r="D158" s="704" t="s">
        <v>731</v>
      </c>
      <c r="E158" s="705" t="s">
        <v>899</v>
      </c>
      <c r="F158" s="705" t="s">
        <v>457</v>
      </c>
      <c r="G158" s="705" t="s">
        <v>899</v>
      </c>
    </row>
    <row r="159" spans="1:7" x14ac:dyDescent="0.2">
      <c r="A159" s="695" t="s">
        <v>900</v>
      </c>
      <c r="B159" s="695"/>
      <c r="C159" s="695"/>
      <c r="D159" s="696" t="s">
        <v>901</v>
      </c>
      <c r="E159" s="697" t="s">
        <v>902</v>
      </c>
      <c r="F159" s="697" t="s">
        <v>457</v>
      </c>
      <c r="G159" s="697" t="s">
        <v>902</v>
      </c>
    </row>
    <row r="160" spans="1:7" ht="22.5" x14ac:dyDescent="0.2">
      <c r="A160" s="698"/>
      <c r="B160" s="707" t="s">
        <v>903</v>
      </c>
      <c r="C160" s="699"/>
      <c r="D160" s="700" t="s">
        <v>904</v>
      </c>
      <c r="E160" s="701" t="s">
        <v>902</v>
      </c>
      <c r="F160" s="701" t="s">
        <v>457</v>
      </c>
      <c r="G160" s="701" t="s">
        <v>902</v>
      </c>
    </row>
    <row r="161" spans="1:7" ht="45" x14ac:dyDescent="0.2">
      <c r="A161" s="702"/>
      <c r="B161" s="702"/>
      <c r="C161" s="703" t="s">
        <v>905</v>
      </c>
      <c r="D161" s="704" t="s">
        <v>906</v>
      </c>
      <c r="E161" s="705" t="s">
        <v>902</v>
      </c>
      <c r="F161" s="705" t="s">
        <v>457</v>
      </c>
      <c r="G161" s="705" t="s">
        <v>902</v>
      </c>
    </row>
    <row r="162" spans="1:7" x14ac:dyDescent="0.2">
      <c r="A162" s="695" t="s">
        <v>581</v>
      </c>
      <c r="B162" s="695"/>
      <c r="C162" s="695"/>
      <c r="D162" s="696" t="s">
        <v>582</v>
      </c>
      <c r="E162" s="697" t="s">
        <v>715</v>
      </c>
      <c r="F162" s="697" t="s">
        <v>457</v>
      </c>
      <c r="G162" s="697" t="s">
        <v>715</v>
      </c>
    </row>
    <row r="163" spans="1:7" ht="15" x14ac:dyDescent="0.2">
      <c r="A163" s="698"/>
      <c r="B163" s="707" t="s">
        <v>907</v>
      </c>
      <c r="C163" s="699"/>
      <c r="D163" s="700" t="s">
        <v>908</v>
      </c>
      <c r="E163" s="701" t="s">
        <v>715</v>
      </c>
      <c r="F163" s="701" t="s">
        <v>457</v>
      </c>
      <c r="G163" s="701" t="s">
        <v>715</v>
      </c>
    </row>
    <row r="164" spans="1:7" x14ac:dyDescent="0.2">
      <c r="A164" s="702"/>
      <c r="B164" s="702"/>
      <c r="C164" s="703" t="s">
        <v>909</v>
      </c>
      <c r="D164" s="704" t="s">
        <v>910</v>
      </c>
      <c r="E164" s="705" t="s">
        <v>715</v>
      </c>
      <c r="F164" s="705" t="s">
        <v>457</v>
      </c>
      <c r="G164" s="705" t="s">
        <v>715</v>
      </c>
    </row>
    <row r="165" spans="1:7" x14ac:dyDescent="0.2">
      <c r="A165" s="695" t="s">
        <v>256</v>
      </c>
      <c r="B165" s="695"/>
      <c r="C165" s="695"/>
      <c r="D165" s="696" t="s">
        <v>56</v>
      </c>
      <c r="E165" s="697" t="s">
        <v>911</v>
      </c>
      <c r="F165" s="697" t="s">
        <v>912</v>
      </c>
      <c r="G165" s="697" t="s">
        <v>913</v>
      </c>
    </row>
    <row r="166" spans="1:7" ht="15" x14ac:dyDescent="0.2">
      <c r="A166" s="698"/>
      <c r="B166" s="707" t="s">
        <v>257</v>
      </c>
      <c r="C166" s="699"/>
      <c r="D166" s="700" t="s">
        <v>57</v>
      </c>
      <c r="E166" s="701" t="s">
        <v>914</v>
      </c>
      <c r="F166" s="701" t="s">
        <v>915</v>
      </c>
      <c r="G166" s="701" t="s">
        <v>916</v>
      </c>
    </row>
    <row r="167" spans="1:7" ht="45" x14ac:dyDescent="0.2">
      <c r="A167" s="702"/>
      <c r="B167" s="702"/>
      <c r="C167" s="703" t="s">
        <v>619</v>
      </c>
      <c r="D167" s="704" t="s">
        <v>714</v>
      </c>
      <c r="E167" s="705" t="s">
        <v>917</v>
      </c>
      <c r="F167" s="705" t="s">
        <v>457</v>
      </c>
      <c r="G167" s="705" t="s">
        <v>917</v>
      </c>
    </row>
    <row r="168" spans="1:7" x14ac:dyDescent="0.2">
      <c r="A168" s="702"/>
      <c r="B168" s="702"/>
      <c r="C168" s="703" t="s">
        <v>807</v>
      </c>
      <c r="D168" s="704" t="s">
        <v>808</v>
      </c>
      <c r="E168" s="705" t="s">
        <v>918</v>
      </c>
      <c r="F168" s="705" t="s">
        <v>457</v>
      </c>
      <c r="G168" s="705" t="s">
        <v>918</v>
      </c>
    </row>
    <row r="169" spans="1:7" x14ac:dyDescent="0.2">
      <c r="A169" s="702"/>
      <c r="B169" s="702"/>
      <c r="C169" s="703" t="s">
        <v>919</v>
      </c>
      <c r="D169" s="704" t="s">
        <v>920</v>
      </c>
      <c r="E169" s="705" t="s">
        <v>921</v>
      </c>
      <c r="F169" s="705" t="s">
        <v>457</v>
      </c>
      <c r="G169" s="705" t="s">
        <v>921</v>
      </c>
    </row>
    <row r="170" spans="1:7" x14ac:dyDescent="0.2">
      <c r="A170" s="702"/>
      <c r="B170" s="702"/>
      <c r="C170" s="703" t="s">
        <v>780</v>
      </c>
      <c r="D170" s="704" t="s">
        <v>12</v>
      </c>
      <c r="E170" s="705" t="s">
        <v>922</v>
      </c>
      <c r="F170" s="705" t="s">
        <v>923</v>
      </c>
      <c r="G170" s="705" t="s">
        <v>924</v>
      </c>
    </row>
    <row r="171" spans="1:7" x14ac:dyDescent="0.2">
      <c r="A171" s="702"/>
      <c r="B171" s="702"/>
      <c r="C171" s="703" t="s">
        <v>784</v>
      </c>
      <c r="D171" s="704" t="s">
        <v>785</v>
      </c>
      <c r="E171" s="705" t="s">
        <v>925</v>
      </c>
      <c r="F171" s="705" t="s">
        <v>457</v>
      </c>
      <c r="G171" s="705" t="s">
        <v>925</v>
      </c>
    </row>
    <row r="172" spans="1:7" x14ac:dyDescent="0.2">
      <c r="A172" s="702"/>
      <c r="B172" s="702"/>
      <c r="C172" s="703" t="s">
        <v>329</v>
      </c>
      <c r="D172" s="704" t="s">
        <v>14</v>
      </c>
      <c r="E172" s="705" t="s">
        <v>926</v>
      </c>
      <c r="F172" s="705" t="s">
        <v>927</v>
      </c>
      <c r="G172" s="705" t="s">
        <v>928</v>
      </c>
    </row>
    <row r="173" spans="1:7" x14ac:dyDescent="0.2">
      <c r="A173" s="702"/>
      <c r="B173" s="702"/>
      <c r="C173" s="703" t="s">
        <v>333</v>
      </c>
      <c r="D173" s="704" t="s">
        <v>15</v>
      </c>
      <c r="E173" s="705" t="s">
        <v>929</v>
      </c>
      <c r="F173" s="705" t="s">
        <v>930</v>
      </c>
      <c r="G173" s="705" t="s">
        <v>931</v>
      </c>
    </row>
    <row r="174" spans="1:7" x14ac:dyDescent="0.2">
      <c r="A174" s="702"/>
      <c r="B174" s="702"/>
      <c r="C174" s="703" t="s">
        <v>334</v>
      </c>
      <c r="D174" s="704" t="s">
        <v>21</v>
      </c>
      <c r="E174" s="705" t="s">
        <v>932</v>
      </c>
      <c r="F174" s="705" t="s">
        <v>457</v>
      </c>
      <c r="G174" s="705" t="s">
        <v>932</v>
      </c>
    </row>
    <row r="175" spans="1:7" x14ac:dyDescent="0.2">
      <c r="A175" s="702"/>
      <c r="B175" s="702"/>
      <c r="C175" s="703" t="s">
        <v>286</v>
      </c>
      <c r="D175" s="704" t="s">
        <v>16</v>
      </c>
      <c r="E175" s="705" t="s">
        <v>933</v>
      </c>
      <c r="F175" s="705" t="s">
        <v>934</v>
      </c>
      <c r="G175" s="705" t="s">
        <v>935</v>
      </c>
    </row>
    <row r="176" spans="1:7" ht="22.5" x14ac:dyDescent="0.2">
      <c r="A176" s="702"/>
      <c r="B176" s="702"/>
      <c r="C176" s="703" t="s">
        <v>825</v>
      </c>
      <c r="D176" s="704" t="s">
        <v>826</v>
      </c>
      <c r="E176" s="705" t="s">
        <v>936</v>
      </c>
      <c r="F176" s="705" t="s">
        <v>457</v>
      </c>
      <c r="G176" s="705" t="s">
        <v>936</v>
      </c>
    </row>
    <row r="177" spans="1:7" ht="22.5" x14ac:dyDescent="0.2">
      <c r="A177" s="702"/>
      <c r="B177" s="702"/>
      <c r="C177" s="703" t="s">
        <v>828</v>
      </c>
      <c r="D177" s="704" t="s">
        <v>829</v>
      </c>
      <c r="E177" s="705" t="s">
        <v>937</v>
      </c>
      <c r="F177" s="705" t="s">
        <v>457</v>
      </c>
      <c r="G177" s="705" t="s">
        <v>937</v>
      </c>
    </row>
    <row r="178" spans="1:7" x14ac:dyDescent="0.2">
      <c r="A178" s="702"/>
      <c r="B178" s="702"/>
      <c r="C178" s="703" t="s">
        <v>351</v>
      </c>
      <c r="D178" s="704" t="s">
        <v>252</v>
      </c>
      <c r="E178" s="705" t="s">
        <v>938</v>
      </c>
      <c r="F178" s="705" t="s">
        <v>457</v>
      </c>
      <c r="G178" s="705" t="s">
        <v>938</v>
      </c>
    </row>
    <row r="179" spans="1:7" x14ac:dyDescent="0.2">
      <c r="A179" s="702"/>
      <c r="B179" s="702"/>
      <c r="C179" s="703" t="s">
        <v>722</v>
      </c>
      <c r="D179" s="704" t="s">
        <v>26</v>
      </c>
      <c r="E179" s="705" t="s">
        <v>462</v>
      </c>
      <c r="F179" s="705" t="s">
        <v>457</v>
      </c>
      <c r="G179" s="705" t="s">
        <v>462</v>
      </c>
    </row>
    <row r="180" spans="1:7" x14ac:dyDescent="0.2">
      <c r="A180" s="702"/>
      <c r="B180" s="702"/>
      <c r="C180" s="703" t="s">
        <v>832</v>
      </c>
      <c r="D180" s="704" t="s">
        <v>833</v>
      </c>
      <c r="E180" s="705" t="s">
        <v>939</v>
      </c>
      <c r="F180" s="705" t="s">
        <v>457</v>
      </c>
      <c r="G180" s="705" t="s">
        <v>939</v>
      </c>
    </row>
    <row r="181" spans="1:7" x14ac:dyDescent="0.2">
      <c r="A181" s="702"/>
      <c r="B181" s="702"/>
      <c r="C181" s="703" t="s">
        <v>309</v>
      </c>
      <c r="D181" s="704" t="s">
        <v>17</v>
      </c>
      <c r="E181" s="705" t="s">
        <v>940</v>
      </c>
      <c r="F181" s="705" t="s">
        <v>941</v>
      </c>
      <c r="G181" s="705" t="s">
        <v>942</v>
      </c>
    </row>
    <row r="182" spans="1:7" x14ac:dyDescent="0.2">
      <c r="A182" s="702"/>
      <c r="B182" s="702"/>
      <c r="C182" s="703" t="s">
        <v>357</v>
      </c>
      <c r="D182" s="704" t="s">
        <v>282</v>
      </c>
      <c r="E182" s="705" t="s">
        <v>943</v>
      </c>
      <c r="F182" s="705" t="s">
        <v>457</v>
      </c>
      <c r="G182" s="705" t="s">
        <v>943</v>
      </c>
    </row>
    <row r="183" spans="1:7" x14ac:dyDescent="0.2">
      <c r="A183" s="702"/>
      <c r="B183" s="702"/>
      <c r="C183" s="703" t="s">
        <v>793</v>
      </c>
      <c r="D183" s="704" t="s">
        <v>18</v>
      </c>
      <c r="E183" s="705" t="s">
        <v>944</v>
      </c>
      <c r="F183" s="705" t="s">
        <v>457</v>
      </c>
      <c r="G183" s="705" t="s">
        <v>944</v>
      </c>
    </row>
    <row r="184" spans="1:7" x14ac:dyDescent="0.2">
      <c r="A184" s="702"/>
      <c r="B184" s="702"/>
      <c r="C184" s="703" t="s">
        <v>358</v>
      </c>
      <c r="D184" s="704" t="s">
        <v>359</v>
      </c>
      <c r="E184" s="705" t="s">
        <v>945</v>
      </c>
      <c r="F184" s="705" t="s">
        <v>457</v>
      </c>
      <c r="G184" s="705" t="s">
        <v>945</v>
      </c>
    </row>
    <row r="185" spans="1:7" ht="22.5" x14ac:dyDescent="0.2">
      <c r="A185" s="702"/>
      <c r="B185" s="702"/>
      <c r="C185" s="703" t="s">
        <v>841</v>
      </c>
      <c r="D185" s="704" t="s">
        <v>29</v>
      </c>
      <c r="E185" s="705" t="s">
        <v>946</v>
      </c>
      <c r="F185" s="705" t="s">
        <v>457</v>
      </c>
      <c r="G185" s="705" t="s">
        <v>946</v>
      </c>
    </row>
    <row r="186" spans="1:7" x14ac:dyDescent="0.2">
      <c r="A186" s="702"/>
      <c r="B186" s="702"/>
      <c r="C186" s="703" t="s">
        <v>750</v>
      </c>
      <c r="D186" s="704" t="s">
        <v>529</v>
      </c>
      <c r="E186" s="705" t="s">
        <v>947</v>
      </c>
      <c r="F186" s="705" t="s">
        <v>500</v>
      </c>
      <c r="G186" s="705" t="s">
        <v>948</v>
      </c>
    </row>
    <row r="187" spans="1:7" x14ac:dyDescent="0.2">
      <c r="A187" s="702"/>
      <c r="B187" s="702"/>
      <c r="C187" s="703" t="s">
        <v>117</v>
      </c>
      <c r="D187" s="704" t="s">
        <v>289</v>
      </c>
      <c r="E187" s="705" t="s">
        <v>457</v>
      </c>
      <c r="F187" s="705" t="s">
        <v>949</v>
      </c>
      <c r="G187" s="705" t="s">
        <v>949</v>
      </c>
    </row>
    <row r="188" spans="1:7" ht="22.5" x14ac:dyDescent="0.2">
      <c r="A188" s="698"/>
      <c r="B188" s="707" t="s">
        <v>608</v>
      </c>
      <c r="C188" s="699"/>
      <c r="D188" s="700" t="s">
        <v>58</v>
      </c>
      <c r="E188" s="701" t="s">
        <v>950</v>
      </c>
      <c r="F188" s="701" t="s">
        <v>457</v>
      </c>
      <c r="G188" s="701" t="s">
        <v>950</v>
      </c>
    </row>
    <row r="189" spans="1:7" ht="45" x14ac:dyDescent="0.2">
      <c r="A189" s="702"/>
      <c r="B189" s="702"/>
      <c r="C189" s="703" t="s">
        <v>619</v>
      </c>
      <c r="D189" s="704" t="s">
        <v>714</v>
      </c>
      <c r="E189" s="705" t="s">
        <v>623</v>
      </c>
      <c r="F189" s="705" t="s">
        <v>457</v>
      </c>
      <c r="G189" s="705" t="s">
        <v>623</v>
      </c>
    </row>
    <row r="190" spans="1:7" x14ac:dyDescent="0.2">
      <c r="A190" s="702"/>
      <c r="B190" s="702"/>
      <c r="C190" s="703" t="s">
        <v>807</v>
      </c>
      <c r="D190" s="704" t="s">
        <v>808</v>
      </c>
      <c r="E190" s="705" t="s">
        <v>951</v>
      </c>
      <c r="F190" s="705" t="s">
        <v>457</v>
      </c>
      <c r="G190" s="705" t="s">
        <v>951</v>
      </c>
    </row>
    <row r="191" spans="1:7" x14ac:dyDescent="0.2">
      <c r="A191" s="702"/>
      <c r="B191" s="702"/>
      <c r="C191" s="703" t="s">
        <v>780</v>
      </c>
      <c r="D191" s="704" t="s">
        <v>12</v>
      </c>
      <c r="E191" s="705" t="s">
        <v>952</v>
      </c>
      <c r="F191" s="705" t="s">
        <v>457</v>
      </c>
      <c r="G191" s="705" t="s">
        <v>952</v>
      </c>
    </row>
    <row r="192" spans="1:7" x14ac:dyDescent="0.2">
      <c r="A192" s="702"/>
      <c r="B192" s="702"/>
      <c r="C192" s="703" t="s">
        <v>784</v>
      </c>
      <c r="D192" s="704" t="s">
        <v>785</v>
      </c>
      <c r="E192" s="705" t="s">
        <v>953</v>
      </c>
      <c r="F192" s="705" t="s">
        <v>457</v>
      </c>
      <c r="G192" s="705" t="s">
        <v>953</v>
      </c>
    </row>
    <row r="193" spans="1:7" x14ac:dyDescent="0.2">
      <c r="A193" s="702"/>
      <c r="B193" s="702"/>
      <c r="C193" s="703" t="s">
        <v>329</v>
      </c>
      <c r="D193" s="704" t="s">
        <v>14</v>
      </c>
      <c r="E193" s="705" t="s">
        <v>954</v>
      </c>
      <c r="F193" s="705" t="s">
        <v>457</v>
      </c>
      <c r="G193" s="705" t="s">
        <v>954</v>
      </c>
    </row>
    <row r="194" spans="1:7" x14ac:dyDescent="0.2">
      <c r="A194" s="702"/>
      <c r="B194" s="702"/>
      <c r="C194" s="703" t="s">
        <v>333</v>
      </c>
      <c r="D194" s="704" t="s">
        <v>15</v>
      </c>
      <c r="E194" s="705" t="s">
        <v>955</v>
      </c>
      <c r="F194" s="705" t="s">
        <v>457</v>
      </c>
      <c r="G194" s="705" t="s">
        <v>955</v>
      </c>
    </row>
    <row r="195" spans="1:7" x14ac:dyDescent="0.2">
      <c r="A195" s="702"/>
      <c r="B195" s="702"/>
      <c r="C195" s="703" t="s">
        <v>286</v>
      </c>
      <c r="D195" s="704" t="s">
        <v>16</v>
      </c>
      <c r="E195" s="705" t="s">
        <v>956</v>
      </c>
      <c r="F195" s="705" t="s">
        <v>457</v>
      </c>
      <c r="G195" s="705" t="s">
        <v>956</v>
      </c>
    </row>
    <row r="196" spans="1:7" ht="22.5" x14ac:dyDescent="0.2">
      <c r="A196" s="702"/>
      <c r="B196" s="702"/>
      <c r="C196" s="703" t="s">
        <v>828</v>
      </c>
      <c r="D196" s="704" t="s">
        <v>829</v>
      </c>
      <c r="E196" s="705" t="s">
        <v>957</v>
      </c>
      <c r="F196" s="705" t="s">
        <v>457</v>
      </c>
      <c r="G196" s="705" t="s">
        <v>957</v>
      </c>
    </row>
    <row r="197" spans="1:7" x14ac:dyDescent="0.2">
      <c r="A197" s="702"/>
      <c r="B197" s="702"/>
      <c r="C197" s="703" t="s">
        <v>351</v>
      </c>
      <c r="D197" s="704" t="s">
        <v>252</v>
      </c>
      <c r="E197" s="705" t="s">
        <v>958</v>
      </c>
      <c r="F197" s="705" t="s">
        <v>457</v>
      </c>
      <c r="G197" s="705" t="s">
        <v>958</v>
      </c>
    </row>
    <row r="198" spans="1:7" x14ac:dyDescent="0.2">
      <c r="A198" s="702"/>
      <c r="B198" s="702"/>
      <c r="C198" s="703" t="s">
        <v>722</v>
      </c>
      <c r="D198" s="704" t="s">
        <v>26</v>
      </c>
      <c r="E198" s="705" t="s">
        <v>941</v>
      </c>
      <c r="F198" s="705" t="s">
        <v>457</v>
      </c>
      <c r="G198" s="705" t="s">
        <v>941</v>
      </c>
    </row>
    <row r="199" spans="1:7" x14ac:dyDescent="0.2">
      <c r="A199" s="702"/>
      <c r="B199" s="702"/>
      <c r="C199" s="703" t="s">
        <v>832</v>
      </c>
      <c r="D199" s="704" t="s">
        <v>833</v>
      </c>
      <c r="E199" s="705" t="s">
        <v>959</v>
      </c>
      <c r="F199" s="705" t="s">
        <v>457</v>
      </c>
      <c r="G199" s="705" t="s">
        <v>959</v>
      </c>
    </row>
    <row r="200" spans="1:7" x14ac:dyDescent="0.2">
      <c r="A200" s="702"/>
      <c r="B200" s="702"/>
      <c r="C200" s="703" t="s">
        <v>309</v>
      </c>
      <c r="D200" s="704" t="s">
        <v>17</v>
      </c>
      <c r="E200" s="705" t="s">
        <v>960</v>
      </c>
      <c r="F200" s="705" t="s">
        <v>457</v>
      </c>
      <c r="G200" s="705" t="s">
        <v>960</v>
      </c>
    </row>
    <row r="201" spans="1:7" x14ac:dyDescent="0.2">
      <c r="A201" s="702"/>
      <c r="B201" s="702"/>
      <c r="C201" s="703" t="s">
        <v>357</v>
      </c>
      <c r="D201" s="704" t="s">
        <v>282</v>
      </c>
      <c r="E201" s="705" t="s">
        <v>961</v>
      </c>
      <c r="F201" s="705" t="s">
        <v>457</v>
      </c>
      <c r="G201" s="705" t="s">
        <v>961</v>
      </c>
    </row>
    <row r="202" spans="1:7" ht="22.5" x14ac:dyDescent="0.2">
      <c r="A202" s="702"/>
      <c r="B202" s="702"/>
      <c r="C202" s="703" t="s">
        <v>841</v>
      </c>
      <c r="D202" s="704" t="s">
        <v>29</v>
      </c>
      <c r="E202" s="705" t="s">
        <v>962</v>
      </c>
      <c r="F202" s="705" t="s">
        <v>457</v>
      </c>
      <c r="G202" s="705" t="s">
        <v>962</v>
      </c>
    </row>
    <row r="203" spans="1:7" ht="15" x14ac:dyDescent="0.2">
      <c r="A203" s="698"/>
      <c r="B203" s="707" t="s">
        <v>611</v>
      </c>
      <c r="C203" s="699"/>
      <c r="D203" s="700" t="s">
        <v>612</v>
      </c>
      <c r="E203" s="701" t="s">
        <v>963</v>
      </c>
      <c r="F203" s="701" t="s">
        <v>964</v>
      </c>
      <c r="G203" s="701" t="s">
        <v>965</v>
      </c>
    </row>
    <row r="204" spans="1:7" ht="45" x14ac:dyDescent="0.2">
      <c r="A204" s="702"/>
      <c r="B204" s="702"/>
      <c r="C204" s="703" t="s">
        <v>619</v>
      </c>
      <c r="D204" s="704" t="s">
        <v>714</v>
      </c>
      <c r="E204" s="705" t="s">
        <v>735</v>
      </c>
      <c r="F204" s="705" t="s">
        <v>457</v>
      </c>
      <c r="G204" s="705" t="s">
        <v>735</v>
      </c>
    </row>
    <row r="205" spans="1:7" ht="22.5" x14ac:dyDescent="0.2">
      <c r="A205" s="702"/>
      <c r="B205" s="702"/>
      <c r="C205" s="703" t="s">
        <v>966</v>
      </c>
      <c r="D205" s="704" t="s">
        <v>73</v>
      </c>
      <c r="E205" s="705" t="s">
        <v>967</v>
      </c>
      <c r="F205" s="705" t="s">
        <v>968</v>
      </c>
      <c r="G205" s="705" t="s">
        <v>969</v>
      </c>
    </row>
    <row r="206" spans="1:7" x14ac:dyDescent="0.2">
      <c r="A206" s="702"/>
      <c r="B206" s="702"/>
      <c r="C206" s="703" t="s">
        <v>807</v>
      </c>
      <c r="D206" s="704" t="s">
        <v>808</v>
      </c>
      <c r="E206" s="705" t="s">
        <v>970</v>
      </c>
      <c r="F206" s="705" t="s">
        <v>457</v>
      </c>
      <c r="G206" s="705" t="s">
        <v>970</v>
      </c>
    </row>
    <row r="207" spans="1:7" x14ac:dyDescent="0.2">
      <c r="A207" s="702"/>
      <c r="B207" s="702"/>
      <c r="C207" s="703" t="s">
        <v>780</v>
      </c>
      <c r="D207" s="704" t="s">
        <v>12</v>
      </c>
      <c r="E207" s="705" t="s">
        <v>971</v>
      </c>
      <c r="F207" s="705" t="s">
        <v>972</v>
      </c>
      <c r="G207" s="705" t="s">
        <v>973</v>
      </c>
    </row>
    <row r="208" spans="1:7" x14ac:dyDescent="0.2">
      <c r="A208" s="702"/>
      <c r="B208" s="702"/>
      <c r="C208" s="703" t="s">
        <v>784</v>
      </c>
      <c r="D208" s="704" t="s">
        <v>785</v>
      </c>
      <c r="E208" s="705" t="s">
        <v>974</v>
      </c>
      <c r="F208" s="705" t="s">
        <v>975</v>
      </c>
      <c r="G208" s="705" t="s">
        <v>976</v>
      </c>
    </row>
    <row r="209" spans="1:7" x14ac:dyDescent="0.2">
      <c r="A209" s="702"/>
      <c r="B209" s="702"/>
      <c r="C209" s="703" t="s">
        <v>329</v>
      </c>
      <c r="D209" s="704" t="s">
        <v>14</v>
      </c>
      <c r="E209" s="705" t="s">
        <v>977</v>
      </c>
      <c r="F209" s="705" t="s">
        <v>978</v>
      </c>
      <c r="G209" s="705" t="s">
        <v>979</v>
      </c>
    </row>
    <row r="210" spans="1:7" x14ac:dyDescent="0.2">
      <c r="A210" s="702"/>
      <c r="B210" s="702"/>
      <c r="C210" s="703" t="s">
        <v>333</v>
      </c>
      <c r="D210" s="704" t="s">
        <v>15</v>
      </c>
      <c r="E210" s="705" t="s">
        <v>980</v>
      </c>
      <c r="F210" s="705" t="s">
        <v>981</v>
      </c>
      <c r="G210" s="705" t="s">
        <v>982</v>
      </c>
    </row>
    <row r="211" spans="1:7" x14ac:dyDescent="0.2">
      <c r="A211" s="702"/>
      <c r="B211" s="702"/>
      <c r="C211" s="703" t="s">
        <v>334</v>
      </c>
      <c r="D211" s="704" t="s">
        <v>21</v>
      </c>
      <c r="E211" s="705" t="s">
        <v>983</v>
      </c>
      <c r="F211" s="705" t="s">
        <v>457</v>
      </c>
      <c r="G211" s="705" t="s">
        <v>983</v>
      </c>
    </row>
    <row r="212" spans="1:7" x14ac:dyDescent="0.2">
      <c r="A212" s="702"/>
      <c r="B212" s="702"/>
      <c r="C212" s="703" t="s">
        <v>286</v>
      </c>
      <c r="D212" s="704" t="s">
        <v>16</v>
      </c>
      <c r="E212" s="705" t="s">
        <v>984</v>
      </c>
      <c r="F212" s="705" t="s">
        <v>985</v>
      </c>
      <c r="G212" s="705" t="s">
        <v>986</v>
      </c>
    </row>
    <row r="213" spans="1:7" x14ac:dyDescent="0.2">
      <c r="A213" s="702"/>
      <c r="B213" s="702"/>
      <c r="C213" s="703" t="s">
        <v>987</v>
      </c>
      <c r="D213" s="704" t="s">
        <v>988</v>
      </c>
      <c r="E213" s="705" t="s">
        <v>616</v>
      </c>
      <c r="F213" s="705" t="s">
        <v>457</v>
      </c>
      <c r="G213" s="705" t="s">
        <v>616</v>
      </c>
    </row>
    <row r="214" spans="1:7" ht="22.5" x14ac:dyDescent="0.2">
      <c r="A214" s="702"/>
      <c r="B214" s="702"/>
      <c r="C214" s="703" t="s">
        <v>825</v>
      </c>
      <c r="D214" s="704" t="s">
        <v>826</v>
      </c>
      <c r="E214" s="705" t="s">
        <v>501</v>
      </c>
      <c r="F214" s="705" t="s">
        <v>457</v>
      </c>
      <c r="G214" s="705" t="s">
        <v>501</v>
      </c>
    </row>
    <row r="215" spans="1:7" ht="22.5" x14ac:dyDescent="0.2">
      <c r="A215" s="702"/>
      <c r="B215" s="702"/>
      <c r="C215" s="703" t="s">
        <v>828</v>
      </c>
      <c r="D215" s="704" t="s">
        <v>829</v>
      </c>
      <c r="E215" s="705" t="s">
        <v>989</v>
      </c>
      <c r="F215" s="705" t="s">
        <v>457</v>
      </c>
      <c r="G215" s="705" t="s">
        <v>989</v>
      </c>
    </row>
    <row r="216" spans="1:7" x14ac:dyDescent="0.2">
      <c r="A216" s="702"/>
      <c r="B216" s="702"/>
      <c r="C216" s="703" t="s">
        <v>351</v>
      </c>
      <c r="D216" s="704" t="s">
        <v>252</v>
      </c>
      <c r="E216" s="705" t="s">
        <v>990</v>
      </c>
      <c r="F216" s="705" t="s">
        <v>457</v>
      </c>
      <c r="G216" s="705" t="s">
        <v>990</v>
      </c>
    </row>
    <row r="217" spans="1:7" x14ac:dyDescent="0.2">
      <c r="A217" s="702"/>
      <c r="B217" s="702"/>
      <c r="C217" s="703" t="s">
        <v>722</v>
      </c>
      <c r="D217" s="704" t="s">
        <v>26</v>
      </c>
      <c r="E217" s="705" t="s">
        <v>478</v>
      </c>
      <c r="F217" s="705" t="s">
        <v>562</v>
      </c>
      <c r="G217" s="705" t="s">
        <v>873</v>
      </c>
    </row>
    <row r="218" spans="1:7" x14ac:dyDescent="0.2">
      <c r="A218" s="702"/>
      <c r="B218" s="702"/>
      <c r="C218" s="703" t="s">
        <v>832</v>
      </c>
      <c r="D218" s="704" t="s">
        <v>833</v>
      </c>
      <c r="E218" s="705" t="s">
        <v>991</v>
      </c>
      <c r="F218" s="705" t="s">
        <v>457</v>
      </c>
      <c r="G218" s="705" t="s">
        <v>991</v>
      </c>
    </row>
    <row r="219" spans="1:7" x14ac:dyDescent="0.2">
      <c r="A219" s="702"/>
      <c r="B219" s="702"/>
      <c r="C219" s="703" t="s">
        <v>309</v>
      </c>
      <c r="D219" s="704" t="s">
        <v>17</v>
      </c>
      <c r="E219" s="705" t="s">
        <v>992</v>
      </c>
      <c r="F219" s="705" t="s">
        <v>457</v>
      </c>
      <c r="G219" s="705" t="s">
        <v>992</v>
      </c>
    </row>
    <row r="220" spans="1:7" x14ac:dyDescent="0.2">
      <c r="A220" s="702"/>
      <c r="B220" s="702"/>
      <c r="C220" s="703" t="s">
        <v>357</v>
      </c>
      <c r="D220" s="704" t="s">
        <v>282</v>
      </c>
      <c r="E220" s="705" t="s">
        <v>993</v>
      </c>
      <c r="F220" s="705" t="s">
        <v>457</v>
      </c>
      <c r="G220" s="705" t="s">
        <v>993</v>
      </c>
    </row>
    <row r="221" spans="1:7" x14ac:dyDescent="0.2">
      <c r="A221" s="702"/>
      <c r="B221" s="702"/>
      <c r="C221" s="703" t="s">
        <v>793</v>
      </c>
      <c r="D221" s="704" t="s">
        <v>18</v>
      </c>
      <c r="E221" s="705" t="s">
        <v>748</v>
      </c>
      <c r="F221" s="705" t="s">
        <v>623</v>
      </c>
      <c r="G221" s="705" t="s">
        <v>994</v>
      </c>
    </row>
    <row r="222" spans="1:7" x14ac:dyDescent="0.2">
      <c r="A222" s="702"/>
      <c r="B222" s="702"/>
      <c r="C222" s="703" t="s">
        <v>358</v>
      </c>
      <c r="D222" s="704" t="s">
        <v>359</v>
      </c>
      <c r="E222" s="705" t="s">
        <v>861</v>
      </c>
      <c r="F222" s="705" t="s">
        <v>457</v>
      </c>
      <c r="G222" s="705" t="s">
        <v>861</v>
      </c>
    </row>
    <row r="223" spans="1:7" ht="22.5" x14ac:dyDescent="0.2">
      <c r="A223" s="702"/>
      <c r="B223" s="702"/>
      <c r="C223" s="703" t="s">
        <v>841</v>
      </c>
      <c r="D223" s="704" t="s">
        <v>29</v>
      </c>
      <c r="E223" s="705" t="s">
        <v>995</v>
      </c>
      <c r="F223" s="705" t="s">
        <v>457</v>
      </c>
      <c r="G223" s="705" t="s">
        <v>995</v>
      </c>
    </row>
    <row r="224" spans="1:7" x14ac:dyDescent="0.2">
      <c r="A224" s="702"/>
      <c r="B224" s="702"/>
      <c r="C224" s="703" t="s">
        <v>750</v>
      </c>
      <c r="D224" s="704" t="s">
        <v>529</v>
      </c>
      <c r="E224" s="705" t="s">
        <v>996</v>
      </c>
      <c r="F224" s="705" t="s">
        <v>457</v>
      </c>
      <c r="G224" s="705" t="s">
        <v>996</v>
      </c>
    </row>
    <row r="225" spans="1:7" ht="15" x14ac:dyDescent="0.2">
      <c r="A225" s="698"/>
      <c r="B225" s="707" t="s">
        <v>622</v>
      </c>
      <c r="C225" s="699"/>
      <c r="D225" s="700" t="s">
        <v>60</v>
      </c>
      <c r="E225" s="701" t="s">
        <v>997</v>
      </c>
      <c r="F225" s="701" t="s">
        <v>998</v>
      </c>
      <c r="G225" s="701" t="s">
        <v>999</v>
      </c>
    </row>
    <row r="226" spans="1:7" ht="45" x14ac:dyDescent="0.2">
      <c r="A226" s="702"/>
      <c r="B226" s="702"/>
      <c r="C226" s="703" t="s">
        <v>1000</v>
      </c>
      <c r="D226" s="704" t="s">
        <v>1001</v>
      </c>
      <c r="E226" s="705" t="s">
        <v>1002</v>
      </c>
      <c r="F226" s="705" t="s">
        <v>457</v>
      </c>
      <c r="G226" s="705" t="s">
        <v>1002</v>
      </c>
    </row>
    <row r="227" spans="1:7" ht="22.5" x14ac:dyDescent="0.2">
      <c r="A227" s="702"/>
      <c r="B227" s="702"/>
      <c r="C227" s="703" t="s">
        <v>966</v>
      </c>
      <c r="D227" s="704" t="s">
        <v>73</v>
      </c>
      <c r="E227" s="705" t="s">
        <v>1003</v>
      </c>
      <c r="F227" s="705" t="s">
        <v>1004</v>
      </c>
      <c r="G227" s="705" t="s">
        <v>1005</v>
      </c>
    </row>
    <row r="228" spans="1:7" x14ac:dyDescent="0.2">
      <c r="A228" s="702"/>
      <c r="B228" s="702"/>
      <c r="C228" s="703" t="s">
        <v>807</v>
      </c>
      <c r="D228" s="704" t="s">
        <v>808</v>
      </c>
      <c r="E228" s="705" t="s">
        <v>1006</v>
      </c>
      <c r="F228" s="705" t="s">
        <v>457</v>
      </c>
      <c r="G228" s="705" t="s">
        <v>1006</v>
      </c>
    </row>
    <row r="229" spans="1:7" x14ac:dyDescent="0.2">
      <c r="A229" s="702"/>
      <c r="B229" s="702"/>
      <c r="C229" s="703" t="s">
        <v>919</v>
      </c>
      <c r="D229" s="704" t="s">
        <v>920</v>
      </c>
      <c r="E229" s="705" t="s">
        <v>499</v>
      </c>
      <c r="F229" s="705" t="s">
        <v>457</v>
      </c>
      <c r="G229" s="705" t="s">
        <v>499</v>
      </c>
    </row>
    <row r="230" spans="1:7" x14ac:dyDescent="0.2">
      <c r="A230" s="702"/>
      <c r="B230" s="702"/>
      <c r="C230" s="703" t="s">
        <v>780</v>
      </c>
      <c r="D230" s="704" t="s">
        <v>12</v>
      </c>
      <c r="E230" s="705" t="s">
        <v>1007</v>
      </c>
      <c r="F230" s="705" t="s">
        <v>1008</v>
      </c>
      <c r="G230" s="705" t="s">
        <v>1009</v>
      </c>
    </row>
    <row r="231" spans="1:7" x14ac:dyDescent="0.2">
      <c r="A231" s="702"/>
      <c r="B231" s="702"/>
      <c r="C231" s="703" t="s">
        <v>784</v>
      </c>
      <c r="D231" s="704" t="s">
        <v>785</v>
      </c>
      <c r="E231" s="705" t="s">
        <v>1010</v>
      </c>
      <c r="F231" s="705" t="s">
        <v>1011</v>
      </c>
      <c r="G231" s="705" t="s">
        <v>1012</v>
      </c>
    </row>
    <row r="232" spans="1:7" x14ac:dyDescent="0.2">
      <c r="A232" s="702"/>
      <c r="B232" s="702"/>
      <c r="C232" s="703" t="s">
        <v>329</v>
      </c>
      <c r="D232" s="704" t="s">
        <v>14</v>
      </c>
      <c r="E232" s="705" t="s">
        <v>1013</v>
      </c>
      <c r="F232" s="705" t="s">
        <v>1014</v>
      </c>
      <c r="G232" s="705" t="s">
        <v>1015</v>
      </c>
    </row>
    <row r="233" spans="1:7" x14ac:dyDescent="0.2">
      <c r="A233" s="702"/>
      <c r="B233" s="702"/>
      <c r="C233" s="703" t="s">
        <v>333</v>
      </c>
      <c r="D233" s="704" t="s">
        <v>15</v>
      </c>
      <c r="E233" s="705" t="s">
        <v>1016</v>
      </c>
      <c r="F233" s="705" t="s">
        <v>1017</v>
      </c>
      <c r="G233" s="705" t="s">
        <v>1018</v>
      </c>
    </row>
    <row r="234" spans="1:7" x14ac:dyDescent="0.2">
      <c r="A234" s="702"/>
      <c r="B234" s="702"/>
      <c r="C234" s="703" t="s">
        <v>334</v>
      </c>
      <c r="D234" s="704" t="s">
        <v>21</v>
      </c>
      <c r="E234" s="705" t="s">
        <v>1019</v>
      </c>
      <c r="F234" s="705" t="s">
        <v>457</v>
      </c>
      <c r="G234" s="705" t="s">
        <v>1019</v>
      </c>
    </row>
    <row r="235" spans="1:7" x14ac:dyDescent="0.2">
      <c r="A235" s="702"/>
      <c r="B235" s="702"/>
      <c r="C235" s="703" t="s">
        <v>286</v>
      </c>
      <c r="D235" s="704" t="s">
        <v>16</v>
      </c>
      <c r="E235" s="705" t="s">
        <v>1020</v>
      </c>
      <c r="F235" s="705" t="s">
        <v>457</v>
      </c>
      <c r="G235" s="705" t="s">
        <v>1020</v>
      </c>
    </row>
    <row r="236" spans="1:7" ht="22.5" x14ac:dyDescent="0.2">
      <c r="A236" s="702"/>
      <c r="B236" s="702"/>
      <c r="C236" s="703" t="s">
        <v>825</v>
      </c>
      <c r="D236" s="704" t="s">
        <v>826</v>
      </c>
      <c r="E236" s="705" t="s">
        <v>1021</v>
      </c>
      <c r="F236" s="705" t="s">
        <v>457</v>
      </c>
      <c r="G236" s="705" t="s">
        <v>1021</v>
      </c>
    </row>
    <row r="237" spans="1:7" ht="22.5" x14ac:dyDescent="0.2">
      <c r="A237" s="702"/>
      <c r="B237" s="702"/>
      <c r="C237" s="703" t="s">
        <v>828</v>
      </c>
      <c r="D237" s="704" t="s">
        <v>829</v>
      </c>
      <c r="E237" s="705" t="s">
        <v>1022</v>
      </c>
      <c r="F237" s="705" t="s">
        <v>457</v>
      </c>
      <c r="G237" s="705" t="s">
        <v>1022</v>
      </c>
    </row>
    <row r="238" spans="1:7" x14ac:dyDescent="0.2">
      <c r="A238" s="702"/>
      <c r="B238" s="702"/>
      <c r="C238" s="703" t="s">
        <v>351</v>
      </c>
      <c r="D238" s="704" t="s">
        <v>252</v>
      </c>
      <c r="E238" s="705" t="s">
        <v>1023</v>
      </c>
      <c r="F238" s="705" t="s">
        <v>457</v>
      </c>
      <c r="G238" s="705" t="s">
        <v>1023</v>
      </c>
    </row>
    <row r="239" spans="1:7" x14ac:dyDescent="0.2">
      <c r="A239" s="702"/>
      <c r="B239" s="702"/>
      <c r="C239" s="703" t="s">
        <v>722</v>
      </c>
      <c r="D239" s="704" t="s">
        <v>26</v>
      </c>
      <c r="E239" s="705" t="s">
        <v>1024</v>
      </c>
      <c r="F239" s="705" t="s">
        <v>457</v>
      </c>
      <c r="G239" s="705" t="s">
        <v>1024</v>
      </c>
    </row>
    <row r="240" spans="1:7" x14ac:dyDescent="0.2">
      <c r="A240" s="702"/>
      <c r="B240" s="702"/>
      <c r="C240" s="703" t="s">
        <v>832</v>
      </c>
      <c r="D240" s="704" t="s">
        <v>833</v>
      </c>
      <c r="E240" s="705" t="s">
        <v>1025</v>
      </c>
      <c r="F240" s="705" t="s">
        <v>457</v>
      </c>
      <c r="G240" s="705" t="s">
        <v>1025</v>
      </c>
    </row>
    <row r="241" spans="1:7" x14ac:dyDescent="0.2">
      <c r="A241" s="702"/>
      <c r="B241" s="702"/>
      <c r="C241" s="703" t="s">
        <v>309</v>
      </c>
      <c r="D241" s="704" t="s">
        <v>17</v>
      </c>
      <c r="E241" s="705" t="s">
        <v>1026</v>
      </c>
      <c r="F241" s="705" t="s">
        <v>457</v>
      </c>
      <c r="G241" s="705" t="s">
        <v>1026</v>
      </c>
    </row>
    <row r="242" spans="1:7" x14ac:dyDescent="0.2">
      <c r="A242" s="702"/>
      <c r="B242" s="702"/>
      <c r="C242" s="703" t="s">
        <v>357</v>
      </c>
      <c r="D242" s="704" t="s">
        <v>282</v>
      </c>
      <c r="E242" s="705" t="s">
        <v>1027</v>
      </c>
      <c r="F242" s="705" t="s">
        <v>457</v>
      </c>
      <c r="G242" s="705" t="s">
        <v>1027</v>
      </c>
    </row>
    <row r="243" spans="1:7" x14ac:dyDescent="0.2">
      <c r="A243" s="702"/>
      <c r="B243" s="702"/>
      <c r="C243" s="703" t="s">
        <v>793</v>
      </c>
      <c r="D243" s="704" t="s">
        <v>18</v>
      </c>
      <c r="E243" s="705" t="s">
        <v>487</v>
      </c>
      <c r="F243" s="705" t="s">
        <v>457</v>
      </c>
      <c r="G243" s="705" t="s">
        <v>487</v>
      </c>
    </row>
    <row r="244" spans="1:7" x14ac:dyDescent="0.2">
      <c r="A244" s="702"/>
      <c r="B244" s="702"/>
      <c r="C244" s="703" t="s">
        <v>358</v>
      </c>
      <c r="D244" s="704" t="s">
        <v>359</v>
      </c>
      <c r="E244" s="705" t="s">
        <v>1028</v>
      </c>
      <c r="F244" s="705" t="s">
        <v>457</v>
      </c>
      <c r="G244" s="705" t="s">
        <v>1028</v>
      </c>
    </row>
    <row r="245" spans="1:7" ht="22.5" x14ac:dyDescent="0.2">
      <c r="A245" s="702"/>
      <c r="B245" s="702"/>
      <c r="C245" s="703" t="s">
        <v>841</v>
      </c>
      <c r="D245" s="704" t="s">
        <v>29</v>
      </c>
      <c r="E245" s="705" t="s">
        <v>1029</v>
      </c>
      <c r="F245" s="705" t="s">
        <v>457</v>
      </c>
      <c r="G245" s="705" t="s">
        <v>1029</v>
      </c>
    </row>
    <row r="246" spans="1:7" ht="15" x14ac:dyDescent="0.2">
      <c r="A246" s="698"/>
      <c r="B246" s="707" t="s">
        <v>1030</v>
      </c>
      <c r="C246" s="699"/>
      <c r="D246" s="700" t="s">
        <v>1031</v>
      </c>
      <c r="E246" s="701" t="s">
        <v>1032</v>
      </c>
      <c r="F246" s="701" t="s">
        <v>457</v>
      </c>
      <c r="G246" s="701" t="s">
        <v>1032</v>
      </c>
    </row>
    <row r="247" spans="1:7" x14ac:dyDescent="0.2">
      <c r="A247" s="702"/>
      <c r="B247" s="702"/>
      <c r="C247" s="703" t="s">
        <v>334</v>
      </c>
      <c r="D247" s="704" t="s">
        <v>21</v>
      </c>
      <c r="E247" s="705" t="s">
        <v>484</v>
      </c>
      <c r="F247" s="705" t="s">
        <v>457</v>
      </c>
      <c r="G247" s="705" t="s">
        <v>484</v>
      </c>
    </row>
    <row r="248" spans="1:7" x14ac:dyDescent="0.2">
      <c r="A248" s="702"/>
      <c r="B248" s="702"/>
      <c r="C248" s="703" t="s">
        <v>286</v>
      </c>
      <c r="D248" s="704" t="s">
        <v>16</v>
      </c>
      <c r="E248" s="705" t="s">
        <v>676</v>
      </c>
      <c r="F248" s="705" t="s">
        <v>457</v>
      </c>
      <c r="G248" s="705" t="s">
        <v>676</v>
      </c>
    </row>
    <row r="249" spans="1:7" x14ac:dyDescent="0.2">
      <c r="A249" s="702"/>
      <c r="B249" s="702"/>
      <c r="C249" s="703" t="s">
        <v>309</v>
      </c>
      <c r="D249" s="704" t="s">
        <v>17</v>
      </c>
      <c r="E249" s="705" t="s">
        <v>1033</v>
      </c>
      <c r="F249" s="705" t="s">
        <v>457</v>
      </c>
      <c r="G249" s="705" t="s">
        <v>1033</v>
      </c>
    </row>
    <row r="250" spans="1:7" ht="22.5" x14ac:dyDescent="0.2">
      <c r="A250" s="698"/>
      <c r="B250" s="707" t="s">
        <v>1034</v>
      </c>
      <c r="C250" s="699"/>
      <c r="D250" s="700" t="s">
        <v>1035</v>
      </c>
      <c r="E250" s="701" t="s">
        <v>1036</v>
      </c>
      <c r="F250" s="701" t="s">
        <v>457</v>
      </c>
      <c r="G250" s="701" t="s">
        <v>1036</v>
      </c>
    </row>
    <row r="251" spans="1:7" x14ac:dyDescent="0.2">
      <c r="A251" s="702"/>
      <c r="B251" s="702"/>
      <c r="C251" s="703" t="s">
        <v>807</v>
      </c>
      <c r="D251" s="704" t="s">
        <v>808</v>
      </c>
      <c r="E251" s="705" t="s">
        <v>1037</v>
      </c>
      <c r="F251" s="705" t="s">
        <v>457</v>
      </c>
      <c r="G251" s="705" t="s">
        <v>1037</v>
      </c>
    </row>
    <row r="252" spans="1:7" x14ac:dyDescent="0.2">
      <c r="A252" s="702"/>
      <c r="B252" s="702"/>
      <c r="C252" s="703" t="s">
        <v>780</v>
      </c>
      <c r="D252" s="704" t="s">
        <v>12</v>
      </c>
      <c r="E252" s="705" t="s">
        <v>1038</v>
      </c>
      <c r="F252" s="705" t="s">
        <v>457</v>
      </c>
      <c r="G252" s="705" t="s">
        <v>1038</v>
      </c>
    </row>
    <row r="253" spans="1:7" x14ac:dyDescent="0.2">
      <c r="A253" s="702"/>
      <c r="B253" s="702"/>
      <c r="C253" s="703" t="s">
        <v>784</v>
      </c>
      <c r="D253" s="704" t="s">
        <v>785</v>
      </c>
      <c r="E253" s="705" t="s">
        <v>1039</v>
      </c>
      <c r="F253" s="705" t="s">
        <v>457</v>
      </c>
      <c r="G253" s="705" t="s">
        <v>1039</v>
      </c>
    </row>
    <row r="254" spans="1:7" x14ac:dyDescent="0.2">
      <c r="A254" s="702"/>
      <c r="B254" s="702"/>
      <c r="C254" s="703" t="s">
        <v>329</v>
      </c>
      <c r="D254" s="704" t="s">
        <v>14</v>
      </c>
      <c r="E254" s="705" t="s">
        <v>1040</v>
      </c>
      <c r="F254" s="705" t="s">
        <v>457</v>
      </c>
      <c r="G254" s="705" t="s">
        <v>1040</v>
      </c>
    </row>
    <row r="255" spans="1:7" x14ac:dyDescent="0.2">
      <c r="A255" s="702"/>
      <c r="B255" s="702"/>
      <c r="C255" s="703" t="s">
        <v>333</v>
      </c>
      <c r="D255" s="704" t="s">
        <v>15</v>
      </c>
      <c r="E255" s="705" t="s">
        <v>1041</v>
      </c>
      <c r="F255" s="705" t="s">
        <v>457</v>
      </c>
      <c r="G255" s="705" t="s">
        <v>1041</v>
      </c>
    </row>
    <row r="256" spans="1:7" x14ac:dyDescent="0.2">
      <c r="A256" s="702"/>
      <c r="B256" s="702"/>
      <c r="C256" s="703" t="s">
        <v>334</v>
      </c>
      <c r="D256" s="704" t="s">
        <v>21</v>
      </c>
      <c r="E256" s="705" t="s">
        <v>646</v>
      </c>
      <c r="F256" s="705" t="s">
        <v>457</v>
      </c>
      <c r="G256" s="705" t="s">
        <v>646</v>
      </c>
    </row>
    <row r="257" spans="1:7" x14ac:dyDescent="0.2">
      <c r="A257" s="702"/>
      <c r="B257" s="702"/>
      <c r="C257" s="703" t="s">
        <v>286</v>
      </c>
      <c r="D257" s="704" t="s">
        <v>16</v>
      </c>
      <c r="E257" s="705" t="s">
        <v>898</v>
      </c>
      <c r="F257" s="705" t="s">
        <v>457</v>
      </c>
      <c r="G257" s="705" t="s">
        <v>898</v>
      </c>
    </row>
    <row r="258" spans="1:7" x14ac:dyDescent="0.2">
      <c r="A258" s="702"/>
      <c r="B258" s="702"/>
      <c r="C258" s="703" t="s">
        <v>351</v>
      </c>
      <c r="D258" s="704" t="s">
        <v>252</v>
      </c>
      <c r="E258" s="705" t="s">
        <v>617</v>
      </c>
      <c r="F258" s="705" t="s">
        <v>457</v>
      </c>
      <c r="G258" s="705" t="s">
        <v>617</v>
      </c>
    </row>
    <row r="259" spans="1:7" x14ac:dyDescent="0.2">
      <c r="A259" s="702"/>
      <c r="B259" s="702"/>
      <c r="C259" s="703" t="s">
        <v>832</v>
      </c>
      <c r="D259" s="704" t="s">
        <v>833</v>
      </c>
      <c r="E259" s="705" t="s">
        <v>1021</v>
      </c>
      <c r="F259" s="705" t="s">
        <v>457</v>
      </c>
      <c r="G259" s="705" t="s">
        <v>1021</v>
      </c>
    </row>
    <row r="260" spans="1:7" x14ac:dyDescent="0.2">
      <c r="A260" s="702"/>
      <c r="B260" s="702"/>
      <c r="C260" s="703" t="s">
        <v>309</v>
      </c>
      <c r="D260" s="704" t="s">
        <v>17</v>
      </c>
      <c r="E260" s="705" t="s">
        <v>1042</v>
      </c>
      <c r="F260" s="705" t="s">
        <v>457</v>
      </c>
      <c r="G260" s="705" t="s">
        <v>1042</v>
      </c>
    </row>
    <row r="261" spans="1:7" x14ac:dyDescent="0.2">
      <c r="A261" s="702"/>
      <c r="B261" s="702"/>
      <c r="C261" s="703" t="s">
        <v>357</v>
      </c>
      <c r="D261" s="704" t="s">
        <v>282</v>
      </c>
      <c r="E261" s="705" t="s">
        <v>1043</v>
      </c>
      <c r="F261" s="705" t="s">
        <v>457</v>
      </c>
      <c r="G261" s="705" t="s">
        <v>1043</v>
      </c>
    </row>
    <row r="262" spans="1:7" x14ac:dyDescent="0.2">
      <c r="A262" s="702"/>
      <c r="B262" s="702"/>
      <c r="C262" s="703" t="s">
        <v>793</v>
      </c>
      <c r="D262" s="704" t="s">
        <v>18</v>
      </c>
      <c r="E262" s="705" t="s">
        <v>748</v>
      </c>
      <c r="F262" s="705" t="s">
        <v>457</v>
      </c>
      <c r="G262" s="705" t="s">
        <v>748</v>
      </c>
    </row>
    <row r="263" spans="1:7" ht="22.5" x14ac:dyDescent="0.2">
      <c r="A263" s="702"/>
      <c r="B263" s="702"/>
      <c r="C263" s="703" t="s">
        <v>841</v>
      </c>
      <c r="D263" s="704" t="s">
        <v>29</v>
      </c>
      <c r="E263" s="705" t="s">
        <v>1044</v>
      </c>
      <c r="F263" s="705" t="s">
        <v>457</v>
      </c>
      <c r="G263" s="705" t="s">
        <v>1044</v>
      </c>
    </row>
    <row r="264" spans="1:7" ht="22.5" x14ac:dyDescent="0.2">
      <c r="A264" s="702"/>
      <c r="B264" s="702"/>
      <c r="C264" s="703" t="s">
        <v>843</v>
      </c>
      <c r="D264" s="704" t="s">
        <v>844</v>
      </c>
      <c r="E264" s="705" t="s">
        <v>827</v>
      </c>
      <c r="F264" s="705" t="s">
        <v>457</v>
      </c>
      <c r="G264" s="705" t="s">
        <v>827</v>
      </c>
    </row>
    <row r="265" spans="1:7" ht="15" x14ac:dyDescent="0.2">
      <c r="A265" s="698"/>
      <c r="B265" s="707" t="s">
        <v>1045</v>
      </c>
      <c r="C265" s="699"/>
      <c r="D265" s="700" t="s">
        <v>1046</v>
      </c>
      <c r="E265" s="701" t="s">
        <v>1047</v>
      </c>
      <c r="F265" s="701" t="s">
        <v>457</v>
      </c>
      <c r="G265" s="701" t="s">
        <v>1047</v>
      </c>
    </row>
    <row r="266" spans="1:7" x14ac:dyDescent="0.2">
      <c r="A266" s="702"/>
      <c r="B266" s="702"/>
      <c r="C266" s="703" t="s">
        <v>286</v>
      </c>
      <c r="D266" s="704" t="s">
        <v>16</v>
      </c>
      <c r="E266" s="705" t="s">
        <v>676</v>
      </c>
      <c r="F266" s="705" t="s">
        <v>457</v>
      </c>
      <c r="G266" s="705" t="s">
        <v>676</v>
      </c>
    </row>
    <row r="267" spans="1:7" x14ac:dyDescent="0.2">
      <c r="A267" s="702"/>
      <c r="B267" s="702"/>
      <c r="C267" s="703" t="s">
        <v>309</v>
      </c>
      <c r="D267" s="704" t="s">
        <v>17</v>
      </c>
      <c r="E267" s="705" t="s">
        <v>696</v>
      </c>
      <c r="F267" s="705" t="s">
        <v>676</v>
      </c>
      <c r="G267" s="705" t="s">
        <v>462</v>
      </c>
    </row>
    <row r="268" spans="1:7" ht="22.5" x14ac:dyDescent="0.2">
      <c r="A268" s="702"/>
      <c r="B268" s="702"/>
      <c r="C268" s="703" t="s">
        <v>843</v>
      </c>
      <c r="D268" s="704" t="s">
        <v>844</v>
      </c>
      <c r="E268" s="705" t="s">
        <v>1048</v>
      </c>
      <c r="F268" s="705" t="s">
        <v>1049</v>
      </c>
      <c r="G268" s="705" t="s">
        <v>1050</v>
      </c>
    </row>
    <row r="269" spans="1:7" ht="15" x14ac:dyDescent="0.2">
      <c r="A269" s="698"/>
      <c r="B269" s="707" t="s">
        <v>624</v>
      </c>
      <c r="C269" s="699"/>
      <c r="D269" s="700" t="s">
        <v>625</v>
      </c>
      <c r="E269" s="701" t="s">
        <v>1051</v>
      </c>
      <c r="F269" s="701" t="s">
        <v>457</v>
      </c>
      <c r="G269" s="701" t="s">
        <v>1051</v>
      </c>
    </row>
    <row r="270" spans="1:7" x14ac:dyDescent="0.2">
      <c r="A270" s="702"/>
      <c r="B270" s="702"/>
      <c r="C270" s="703" t="s">
        <v>780</v>
      </c>
      <c r="D270" s="704" t="s">
        <v>12</v>
      </c>
      <c r="E270" s="705" t="s">
        <v>1052</v>
      </c>
      <c r="F270" s="705" t="s">
        <v>457</v>
      </c>
      <c r="G270" s="705" t="s">
        <v>1052</v>
      </c>
    </row>
    <row r="271" spans="1:7" x14ac:dyDescent="0.2">
      <c r="A271" s="702"/>
      <c r="B271" s="702"/>
      <c r="C271" s="703" t="s">
        <v>784</v>
      </c>
      <c r="D271" s="704" t="s">
        <v>785</v>
      </c>
      <c r="E271" s="705" t="s">
        <v>1053</v>
      </c>
      <c r="F271" s="705" t="s">
        <v>457</v>
      </c>
      <c r="G271" s="705" t="s">
        <v>1053</v>
      </c>
    </row>
    <row r="272" spans="1:7" x14ac:dyDescent="0.2">
      <c r="A272" s="702"/>
      <c r="B272" s="702"/>
      <c r="C272" s="703" t="s">
        <v>329</v>
      </c>
      <c r="D272" s="704" t="s">
        <v>14</v>
      </c>
      <c r="E272" s="705" t="s">
        <v>1054</v>
      </c>
      <c r="F272" s="705" t="s">
        <v>457</v>
      </c>
      <c r="G272" s="705" t="s">
        <v>1054</v>
      </c>
    </row>
    <row r="273" spans="1:7" x14ac:dyDescent="0.2">
      <c r="A273" s="702"/>
      <c r="B273" s="702"/>
      <c r="C273" s="703" t="s">
        <v>333</v>
      </c>
      <c r="D273" s="704" t="s">
        <v>15</v>
      </c>
      <c r="E273" s="705" t="s">
        <v>1055</v>
      </c>
      <c r="F273" s="705" t="s">
        <v>457</v>
      </c>
      <c r="G273" s="705" t="s">
        <v>1055</v>
      </c>
    </row>
    <row r="274" spans="1:7" x14ac:dyDescent="0.2">
      <c r="A274" s="702"/>
      <c r="B274" s="702"/>
      <c r="C274" s="703" t="s">
        <v>286</v>
      </c>
      <c r="D274" s="704" t="s">
        <v>16</v>
      </c>
      <c r="E274" s="705" t="s">
        <v>1053</v>
      </c>
      <c r="F274" s="705" t="s">
        <v>457</v>
      </c>
      <c r="G274" s="705" t="s">
        <v>1053</v>
      </c>
    </row>
    <row r="275" spans="1:7" x14ac:dyDescent="0.2">
      <c r="A275" s="702"/>
      <c r="B275" s="702"/>
      <c r="C275" s="703" t="s">
        <v>987</v>
      </c>
      <c r="D275" s="704" t="s">
        <v>988</v>
      </c>
      <c r="E275" s="705" t="s">
        <v>1056</v>
      </c>
      <c r="F275" s="705" t="s">
        <v>457</v>
      </c>
      <c r="G275" s="705" t="s">
        <v>1056</v>
      </c>
    </row>
    <row r="276" spans="1:7" x14ac:dyDescent="0.2">
      <c r="A276" s="702"/>
      <c r="B276" s="702"/>
      <c r="C276" s="703" t="s">
        <v>722</v>
      </c>
      <c r="D276" s="704" t="s">
        <v>26</v>
      </c>
      <c r="E276" s="705" t="s">
        <v>499</v>
      </c>
      <c r="F276" s="705" t="s">
        <v>457</v>
      </c>
      <c r="G276" s="705" t="s">
        <v>499</v>
      </c>
    </row>
    <row r="277" spans="1:7" x14ac:dyDescent="0.2">
      <c r="A277" s="702"/>
      <c r="B277" s="702"/>
      <c r="C277" s="703" t="s">
        <v>832</v>
      </c>
      <c r="D277" s="704" t="s">
        <v>833</v>
      </c>
      <c r="E277" s="705" t="s">
        <v>484</v>
      </c>
      <c r="F277" s="705" t="s">
        <v>457</v>
      </c>
      <c r="G277" s="705" t="s">
        <v>484</v>
      </c>
    </row>
    <row r="278" spans="1:7" x14ac:dyDescent="0.2">
      <c r="A278" s="702"/>
      <c r="B278" s="702"/>
      <c r="C278" s="703" t="s">
        <v>309</v>
      </c>
      <c r="D278" s="704" t="s">
        <v>17</v>
      </c>
      <c r="E278" s="705" t="s">
        <v>1057</v>
      </c>
      <c r="F278" s="705" t="s">
        <v>457</v>
      </c>
      <c r="G278" s="705" t="s">
        <v>1057</v>
      </c>
    </row>
    <row r="279" spans="1:7" ht="22.5" x14ac:dyDescent="0.2">
      <c r="A279" s="702"/>
      <c r="B279" s="702"/>
      <c r="C279" s="703" t="s">
        <v>841</v>
      </c>
      <c r="D279" s="704" t="s">
        <v>29</v>
      </c>
      <c r="E279" s="705" t="s">
        <v>1058</v>
      </c>
      <c r="F279" s="705" t="s">
        <v>457</v>
      </c>
      <c r="G279" s="705" t="s">
        <v>1058</v>
      </c>
    </row>
    <row r="280" spans="1:7" ht="56.25" x14ac:dyDescent="0.2">
      <c r="A280" s="698"/>
      <c r="B280" s="707" t="s">
        <v>1059</v>
      </c>
      <c r="C280" s="699"/>
      <c r="D280" s="700" t="s">
        <v>1060</v>
      </c>
      <c r="E280" s="701" t="s">
        <v>457</v>
      </c>
      <c r="F280" s="701" t="s">
        <v>1061</v>
      </c>
      <c r="G280" s="701" t="s">
        <v>1061</v>
      </c>
    </row>
    <row r="281" spans="1:7" ht="22.5" x14ac:dyDescent="0.2">
      <c r="A281" s="702"/>
      <c r="B281" s="702"/>
      <c r="C281" s="703" t="s">
        <v>966</v>
      </c>
      <c r="D281" s="704" t="s">
        <v>73</v>
      </c>
      <c r="E281" s="705" t="s">
        <v>457</v>
      </c>
      <c r="F281" s="705" t="s">
        <v>1062</v>
      </c>
      <c r="G281" s="705" t="s">
        <v>1062</v>
      </c>
    </row>
    <row r="282" spans="1:7" x14ac:dyDescent="0.2">
      <c r="A282" s="702"/>
      <c r="B282" s="702"/>
      <c r="C282" s="703" t="s">
        <v>780</v>
      </c>
      <c r="D282" s="704" t="s">
        <v>12</v>
      </c>
      <c r="E282" s="705" t="s">
        <v>457</v>
      </c>
      <c r="F282" s="705" t="s">
        <v>1063</v>
      </c>
      <c r="G282" s="705" t="s">
        <v>1063</v>
      </c>
    </row>
    <row r="283" spans="1:7" x14ac:dyDescent="0.2">
      <c r="A283" s="702"/>
      <c r="B283" s="702"/>
      <c r="C283" s="703" t="s">
        <v>329</v>
      </c>
      <c r="D283" s="704" t="s">
        <v>14</v>
      </c>
      <c r="E283" s="705" t="s">
        <v>457</v>
      </c>
      <c r="F283" s="705" t="s">
        <v>1064</v>
      </c>
      <c r="G283" s="705" t="s">
        <v>1064</v>
      </c>
    </row>
    <row r="284" spans="1:7" x14ac:dyDescent="0.2">
      <c r="A284" s="702"/>
      <c r="B284" s="702"/>
      <c r="C284" s="703" t="s">
        <v>333</v>
      </c>
      <c r="D284" s="704" t="s">
        <v>15</v>
      </c>
      <c r="E284" s="705" t="s">
        <v>457</v>
      </c>
      <c r="F284" s="705" t="s">
        <v>1065</v>
      </c>
      <c r="G284" s="705" t="s">
        <v>1065</v>
      </c>
    </row>
    <row r="285" spans="1:7" x14ac:dyDescent="0.2">
      <c r="A285" s="702"/>
      <c r="B285" s="702"/>
      <c r="C285" s="703" t="s">
        <v>309</v>
      </c>
      <c r="D285" s="704" t="s">
        <v>17</v>
      </c>
      <c r="E285" s="705" t="s">
        <v>457</v>
      </c>
      <c r="F285" s="705" t="s">
        <v>705</v>
      </c>
      <c r="G285" s="705" t="s">
        <v>705</v>
      </c>
    </row>
    <row r="286" spans="1:7" ht="67.5" x14ac:dyDescent="0.2">
      <c r="A286" s="698"/>
      <c r="B286" s="707" t="s">
        <v>1066</v>
      </c>
      <c r="C286" s="699"/>
      <c r="D286" s="700" t="s">
        <v>185</v>
      </c>
      <c r="E286" s="701" t="s">
        <v>457</v>
      </c>
      <c r="F286" s="701" t="s">
        <v>1067</v>
      </c>
      <c r="G286" s="701" t="s">
        <v>1067</v>
      </c>
    </row>
    <row r="287" spans="1:7" ht="22.5" x14ac:dyDescent="0.2">
      <c r="A287" s="702"/>
      <c r="B287" s="702"/>
      <c r="C287" s="703" t="s">
        <v>966</v>
      </c>
      <c r="D287" s="704" t="s">
        <v>73</v>
      </c>
      <c r="E287" s="705" t="s">
        <v>457</v>
      </c>
      <c r="F287" s="705" t="s">
        <v>1068</v>
      </c>
      <c r="G287" s="705" t="s">
        <v>1068</v>
      </c>
    </row>
    <row r="288" spans="1:7" x14ac:dyDescent="0.2">
      <c r="A288" s="702"/>
      <c r="B288" s="702"/>
      <c r="C288" s="703" t="s">
        <v>780</v>
      </c>
      <c r="D288" s="704" t="s">
        <v>12</v>
      </c>
      <c r="E288" s="705" t="s">
        <v>457</v>
      </c>
      <c r="F288" s="705" t="s">
        <v>1069</v>
      </c>
      <c r="G288" s="705" t="s">
        <v>1069</v>
      </c>
    </row>
    <row r="289" spans="1:7" x14ac:dyDescent="0.2">
      <c r="A289" s="702"/>
      <c r="B289" s="702"/>
      <c r="C289" s="703" t="s">
        <v>329</v>
      </c>
      <c r="D289" s="704" t="s">
        <v>14</v>
      </c>
      <c r="E289" s="705" t="s">
        <v>457</v>
      </c>
      <c r="F289" s="705" t="s">
        <v>1070</v>
      </c>
      <c r="G289" s="705" t="s">
        <v>1070</v>
      </c>
    </row>
    <row r="290" spans="1:7" x14ac:dyDescent="0.2">
      <c r="A290" s="702"/>
      <c r="B290" s="702"/>
      <c r="C290" s="703" t="s">
        <v>333</v>
      </c>
      <c r="D290" s="704" t="s">
        <v>15</v>
      </c>
      <c r="E290" s="705" t="s">
        <v>457</v>
      </c>
      <c r="F290" s="705" t="s">
        <v>1071</v>
      </c>
      <c r="G290" s="705" t="s">
        <v>1071</v>
      </c>
    </row>
    <row r="291" spans="1:7" ht="15" x14ac:dyDescent="0.2">
      <c r="A291" s="698"/>
      <c r="B291" s="707" t="s">
        <v>319</v>
      </c>
      <c r="C291" s="699"/>
      <c r="D291" s="700" t="s">
        <v>89</v>
      </c>
      <c r="E291" s="701" t="s">
        <v>1072</v>
      </c>
      <c r="F291" s="701" t="s">
        <v>484</v>
      </c>
      <c r="G291" s="701" t="s">
        <v>1073</v>
      </c>
    </row>
    <row r="292" spans="1:7" ht="33.75" x14ac:dyDescent="0.2">
      <c r="A292" s="702"/>
      <c r="B292" s="702"/>
      <c r="C292" s="703" t="s">
        <v>1074</v>
      </c>
      <c r="D292" s="704" t="s">
        <v>1075</v>
      </c>
      <c r="E292" s="705" t="s">
        <v>457</v>
      </c>
      <c r="F292" s="705" t="s">
        <v>484</v>
      </c>
      <c r="G292" s="705" t="s">
        <v>484</v>
      </c>
    </row>
    <row r="293" spans="1:7" x14ac:dyDescent="0.2">
      <c r="A293" s="702"/>
      <c r="B293" s="702"/>
      <c r="C293" s="703" t="s">
        <v>286</v>
      </c>
      <c r="D293" s="704" t="s">
        <v>16</v>
      </c>
      <c r="E293" s="705" t="s">
        <v>1076</v>
      </c>
      <c r="F293" s="705" t="s">
        <v>457</v>
      </c>
      <c r="G293" s="705" t="s">
        <v>1076</v>
      </c>
    </row>
    <row r="294" spans="1:7" ht="22.5" x14ac:dyDescent="0.2">
      <c r="A294" s="702"/>
      <c r="B294" s="702"/>
      <c r="C294" s="703" t="s">
        <v>841</v>
      </c>
      <c r="D294" s="704" t="s">
        <v>29</v>
      </c>
      <c r="E294" s="705" t="s">
        <v>1077</v>
      </c>
      <c r="F294" s="705" t="s">
        <v>457</v>
      </c>
      <c r="G294" s="705" t="s">
        <v>1077</v>
      </c>
    </row>
    <row r="295" spans="1:7" x14ac:dyDescent="0.2">
      <c r="A295" s="695" t="s">
        <v>209</v>
      </c>
      <c r="B295" s="695"/>
      <c r="C295" s="695"/>
      <c r="D295" s="696" t="s">
        <v>83</v>
      </c>
      <c r="E295" s="697" t="s">
        <v>1078</v>
      </c>
      <c r="F295" s="697" t="s">
        <v>1079</v>
      </c>
      <c r="G295" s="697" t="s">
        <v>1080</v>
      </c>
    </row>
    <row r="296" spans="1:7" ht="15" x14ac:dyDescent="0.2">
      <c r="A296" s="698"/>
      <c r="B296" s="707" t="s">
        <v>210</v>
      </c>
      <c r="C296" s="699"/>
      <c r="D296" s="700" t="s">
        <v>178</v>
      </c>
      <c r="E296" s="701" t="s">
        <v>457</v>
      </c>
      <c r="F296" s="701" t="s">
        <v>1079</v>
      </c>
      <c r="G296" s="701" t="s">
        <v>1079</v>
      </c>
    </row>
    <row r="297" spans="1:7" ht="45" x14ac:dyDescent="0.2">
      <c r="A297" s="702"/>
      <c r="B297" s="702"/>
      <c r="C297" s="703" t="s">
        <v>211</v>
      </c>
      <c r="D297" s="704" t="s">
        <v>1081</v>
      </c>
      <c r="E297" s="705" t="s">
        <v>457</v>
      </c>
      <c r="F297" s="705" t="s">
        <v>831</v>
      </c>
      <c r="G297" s="705" t="s">
        <v>831</v>
      </c>
    </row>
    <row r="298" spans="1:7" ht="45" x14ac:dyDescent="0.2">
      <c r="A298" s="702"/>
      <c r="B298" s="702"/>
      <c r="C298" s="703" t="s">
        <v>123</v>
      </c>
      <c r="D298" s="704" t="s">
        <v>716</v>
      </c>
      <c r="E298" s="705" t="s">
        <v>457</v>
      </c>
      <c r="F298" s="705" t="s">
        <v>723</v>
      </c>
      <c r="G298" s="705" t="s">
        <v>723</v>
      </c>
    </row>
    <row r="299" spans="1:7" ht="15" x14ac:dyDescent="0.2">
      <c r="A299" s="698"/>
      <c r="B299" s="707" t="s">
        <v>1082</v>
      </c>
      <c r="C299" s="699"/>
      <c r="D299" s="700" t="s">
        <v>281</v>
      </c>
      <c r="E299" s="701" t="s">
        <v>571</v>
      </c>
      <c r="F299" s="701" t="s">
        <v>457</v>
      </c>
      <c r="G299" s="701" t="s">
        <v>571</v>
      </c>
    </row>
    <row r="300" spans="1:7" x14ac:dyDescent="0.2">
      <c r="A300" s="702"/>
      <c r="B300" s="702"/>
      <c r="C300" s="703" t="s">
        <v>334</v>
      </c>
      <c r="D300" s="704" t="s">
        <v>21</v>
      </c>
      <c r="E300" s="705" t="s">
        <v>1083</v>
      </c>
      <c r="F300" s="705" t="s">
        <v>457</v>
      </c>
      <c r="G300" s="705" t="s">
        <v>1083</v>
      </c>
    </row>
    <row r="301" spans="1:7" x14ac:dyDescent="0.2">
      <c r="A301" s="702"/>
      <c r="B301" s="702"/>
      <c r="C301" s="703" t="s">
        <v>286</v>
      </c>
      <c r="D301" s="704" t="s">
        <v>16</v>
      </c>
      <c r="E301" s="705" t="s">
        <v>827</v>
      </c>
      <c r="F301" s="705" t="s">
        <v>457</v>
      </c>
      <c r="G301" s="705" t="s">
        <v>827</v>
      </c>
    </row>
    <row r="302" spans="1:7" ht="15" x14ac:dyDescent="0.2">
      <c r="A302" s="698"/>
      <c r="B302" s="707" t="s">
        <v>1084</v>
      </c>
      <c r="C302" s="699"/>
      <c r="D302" s="700" t="s">
        <v>84</v>
      </c>
      <c r="E302" s="701" t="s">
        <v>713</v>
      </c>
      <c r="F302" s="701" t="s">
        <v>457</v>
      </c>
      <c r="G302" s="701" t="s">
        <v>713</v>
      </c>
    </row>
    <row r="303" spans="1:7" ht="56.25" x14ac:dyDescent="0.2">
      <c r="A303" s="702"/>
      <c r="B303" s="702"/>
      <c r="C303" s="703" t="s">
        <v>641</v>
      </c>
      <c r="D303" s="704" t="s">
        <v>736</v>
      </c>
      <c r="E303" s="705" t="s">
        <v>1085</v>
      </c>
      <c r="F303" s="705" t="s">
        <v>1086</v>
      </c>
      <c r="G303" s="705" t="s">
        <v>1087</v>
      </c>
    </row>
    <row r="304" spans="1:7" x14ac:dyDescent="0.2">
      <c r="A304" s="702"/>
      <c r="B304" s="702"/>
      <c r="C304" s="703" t="s">
        <v>329</v>
      </c>
      <c r="D304" s="704" t="s">
        <v>14</v>
      </c>
      <c r="E304" s="705" t="s">
        <v>1088</v>
      </c>
      <c r="F304" s="705" t="s">
        <v>457</v>
      </c>
      <c r="G304" s="705" t="s">
        <v>1088</v>
      </c>
    </row>
    <row r="305" spans="1:7" x14ac:dyDescent="0.2">
      <c r="A305" s="702"/>
      <c r="B305" s="702"/>
      <c r="C305" s="703" t="s">
        <v>333</v>
      </c>
      <c r="D305" s="704" t="s">
        <v>15</v>
      </c>
      <c r="E305" s="705" t="s">
        <v>1089</v>
      </c>
      <c r="F305" s="705" t="s">
        <v>457</v>
      </c>
      <c r="G305" s="705" t="s">
        <v>1089</v>
      </c>
    </row>
    <row r="306" spans="1:7" x14ac:dyDescent="0.2">
      <c r="A306" s="702"/>
      <c r="B306" s="702"/>
      <c r="C306" s="703" t="s">
        <v>334</v>
      </c>
      <c r="D306" s="704" t="s">
        <v>21</v>
      </c>
      <c r="E306" s="705" t="s">
        <v>1090</v>
      </c>
      <c r="F306" s="705" t="s">
        <v>457</v>
      </c>
      <c r="G306" s="705" t="s">
        <v>1090</v>
      </c>
    </row>
    <row r="307" spans="1:7" x14ac:dyDescent="0.2">
      <c r="A307" s="702"/>
      <c r="B307" s="702"/>
      <c r="C307" s="703" t="s">
        <v>286</v>
      </c>
      <c r="D307" s="704" t="s">
        <v>16</v>
      </c>
      <c r="E307" s="705" t="s">
        <v>1091</v>
      </c>
      <c r="F307" s="705" t="s">
        <v>457</v>
      </c>
      <c r="G307" s="705" t="s">
        <v>1091</v>
      </c>
    </row>
    <row r="308" spans="1:7" x14ac:dyDescent="0.2">
      <c r="A308" s="702"/>
      <c r="B308" s="702"/>
      <c r="C308" s="703" t="s">
        <v>351</v>
      </c>
      <c r="D308" s="704" t="s">
        <v>252</v>
      </c>
      <c r="E308" s="705" t="s">
        <v>490</v>
      </c>
      <c r="F308" s="705" t="s">
        <v>457</v>
      </c>
      <c r="G308" s="705" t="s">
        <v>490</v>
      </c>
    </row>
    <row r="309" spans="1:7" x14ac:dyDescent="0.2">
      <c r="A309" s="702"/>
      <c r="B309" s="702"/>
      <c r="C309" s="703" t="s">
        <v>722</v>
      </c>
      <c r="D309" s="704" t="s">
        <v>26</v>
      </c>
      <c r="E309" s="705" t="s">
        <v>1092</v>
      </c>
      <c r="F309" s="705" t="s">
        <v>1093</v>
      </c>
      <c r="G309" s="705" t="s">
        <v>1094</v>
      </c>
    </row>
    <row r="310" spans="1:7" x14ac:dyDescent="0.2">
      <c r="A310" s="702"/>
      <c r="B310" s="702"/>
      <c r="C310" s="703" t="s">
        <v>309</v>
      </c>
      <c r="D310" s="704" t="s">
        <v>17</v>
      </c>
      <c r="E310" s="705" t="s">
        <v>1095</v>
      </c>
      <c r="F310" s="705" t="s">
        <v>457</v>
      </c>
      <c r="G310" s="705" t="s">
        <v>1095</v>
      </c>
    </row>
    <row r="311" spans="1:7" x14ac:dyDescent="0.2">
      <c r="A311" s="702"/>
      <c r="B311" s="702"/>
      <c r="C311" s="703" t="s">
        <v>357</v>
      </c>
      <c r="D311" s="704" t="s">
        <v>282</v>
      </c>
      <c r="E311" s="705" t="s">
        <v>1096</v>
      </c>
      <c r="F311" s="705" t="s">
        <v>457</v>
      </c>
      <c r="G311" s="705" t="s">
        <v>1096</v>
      </c>
    </row>
    <row r="312" spans="1:7" x14ac:dyDescent="0.2">
      <c r="A312" s="702"/>
      <c r="B312" s="702"/>
      <c r="C312" s="703" t="s">
        <v>793</v>
      </c>
      <c r="D312" s="704" t="s">
        <v>18</v>
      </c>
      <c r="E312" s="705" t="s">
        <v>1097</v>
      </c>
      <c r="F312" s="705" t="s">
        <v>457</v>
      </c>
      <c r="G312" s="705" t="s">
        <v>1097</v>
      </c>
    </row>
    <row r="313" spans="1:7" ht="15" x14ac:dyDescent="0.2">
      <c r="A313" s="698"/>
      <c r="B313" s="707" t="s">
        <v>1098</v>
      </c>
      <c r="C313" s="699"/>
      <c r="D313" s="700" t="s">
        <v>89</v>
      </c>
      <c r="E313" s="701" t="s">
        <v>542</v>
      </c>
      <c r="F313" s="701" t="s">
        <v>457</v>
      </c>
      <c r="G313" s="701" t="s">
        <v>542</v>
      </c>
    </row>
    <row r="314" spans="1:7" x14ac:dyDescent="0.2">
      <c r="A314" s="702"/>
      <c r="B314" s="702"/>
      <c r="C314" s="703" t="s">
        <v>309</v>
      </c>
      <c r="D314" s="704" t="s">
        <v>17</v>
      </c>
      <c r="E314" s="705" t="s">
        <v>542</v>
      </c>
      <c r="F314" s="705" t="s">
        <v>457</v>
      </c>
      <c r="G314" s="705" t="s">
        <v>542</v>
      </c>
    </row>
    <row r="315" spans="1:7" x14ac:dyDescent="0.2">
      <c r="A315" s="695" t="s">
        <v>631</v>
      </c>
      <c r="B315" s="695"/>
      <c r="C315" s="695"/>
      <c r="D315" s="696" t="s">
        <v>23</v>
      </c>
      <c r="E315" s="697" t="s">
        <v>1099</v>
      </c>
      <c r="F315" s="697" t="s">
        <v>1100</v>
      </c>
      <c r="G315" s="697" t="s">
        <v>1101</v>
      </c>
    </row>
    <row r="316" spans="1:7" ht="22.5" x14ac:dyDescent="0.2">
      <c r="A316" s="698"/>
      <c r="B316" s="707" t="s">
        <v>1102</v>
      </c>
      <c r="C316" s="699"/>
      <c r="D316" s="700" t="s">
        <v>1103</v>
      </c>
      <c r="E316" s="701" t="s">
        <v>1104</v>
      </c>
      <c r="F316" s="701" t="s">
        <v>457</v>
      </c>
      <c r="G316" s="701" t="s">
        <v>1104</v>
      </c>
    </row>
    <row r="317" spans="1:7" x14ac:dyDescent="0.2">
      <c r="A317" s="702"/>
      <c r="B317" s="702"/>
      <c r="C317" s="703" t="s">
        <v>286</v>
      </c>
      <c r="D317" s="704" t="s">
        <v>16</v>
      </c>
      <c r="E317" s="705" t="s">
        <v>1021</v>
      </c>
      <c r="F317" s="705" t="s">
        <v>457</v>
      </c>
      <c r="G317" s="705" t="s">
        <v>1021</v>
      </c>
    </row>
    <row r="318" spans="1:7" x14ac:dyDescent="0.2">
      <c r="A318" s="702"/>
      <c r="B318" s="702"/>
      <c r="C318" s="703" t="s">
        <v>309</v>
      </c>
      <c r="D318" s="704" t="s">
        <v>17</v>
      </c>
      <c r="E318" s="705" t="s">
        <v>499</v>
      </c>
      <c r="F318" s="705" t="s">
        <v>457</v>
      </c>
      <c r="G318" s="705" t="s">
        <v>499</v>
      </c>
    </row>
    <row r="319" spans="1:7" ht="15" x14ac:dyDescent="0.2">
      <c r="A319" s="698"/>
      <c r="B319" s="707" t="s">
        <v>1105</v>
      </c>
      <c r="C319" s="699"/>
      <c r="D319" s="700" t="s">
        <v>1106</v>
      </c>
      <c r="E319" s="701" t="s">
        <v>1107</v>
      </c>
      <c r="F319" s="701" t="s">
        <v>457</v>
      </c>
      <c r="G319" s="701" t="s">
        <v>1107</v>
      </c>
    </row>
    <row r="320" spans="1:7" x14ac:dyDescent="0.2">
      <c r="A320" s="702"/>
      <c r="B320" s="702"/>
      <c r="C320" s="703" t="s">
        <v>807</v>
      </c>
      <c r="D320" s="704" t="s">
        <v>808</v>
      </c>
      <c r="E320" s="705" t="s">
        <v>1108</v>
      </c>
      <c r="F320" s="705" t="s">
        <v>457</v>
      </c>
      <c r="G320" s="705" t="s">
        <v>1108</v>
      </c>
    </row>
    <row r="321" spans="1:7" x14ac:dyDescent="0.2">
      <c r="A321" s="702"/>
      <c r="B321" s="702"/>
      <c r="C321" s="703" t="s">
        <v>780</v>
      </c>
      <c r="D321" s="704" t="s">
        <v>12</v>
      </c>
      <c r="E321" s="705" t="s">
        <v>1109</v>
      </c>
      <c r="F321" s="705" t="s">
        <v>457</v>
      </c>
      <c r="G321" s="705" t="s">
        <v>1109</v>
      </c>
    </row>
    <row r="322" spans="1:7" x14ac:dyDescent="0.2">
      <c r="A322" s="702"/>
      <c r="B322" s="702"/>
      <c r="C322" s="703" t="s">
        <v>784</v>
      </c>
      <c r="D322" s="704" t="s">
        <v>785</v>
      </c>
      <c r="E322" s="705" t="s">
        <v>1110</v>
      </c>
      <c r="F322" s="705" t="s">
        <v>457</v>
      </c>
      <c r="G322" s="705" t="s">
        <v>1110</v>
      </c>
    </row>
    <row r="323" spans="1:7" x14ac:dyDescent="0.2">
      <c r="A323" s="702"/>
      <c r="B323" s="702"/>
      <c r="C323" s="703" t="s">
        <v>329</v>
      </c>
      <c r="D323" s="704" t="s">
        <v>14</v>
      </c>
      <c r="E323" s="705" t="s">
        <v>1111</v>
      </c>
      <c r="F323" s="705" t="s">
        <v>457</v>
      </c>
      <c r="G323" s="705" t="s">
        <v>1111</v>
      </c>
    </row>
    <row r="324" spans="1:7" x14ac:dyDescent="0.2">
      <c r="A324" s="702"/>
      <c r="B324" s="702"/>
      <c r="C324" s="703" t="s">
        <v>333</v>
      </c>
      <c r="D324" s="704" t="s">
        <v>15</v>
      </c>
      <c r="E324" s="705" t="s">
        <v>1112</v>
      </c>
      <c r="F324" s="705" t="s">
        <v>457</v>
      </c>
      <c r="G324" s="705" t="s">
        <v>1112</v>
      </c>
    </row>
    <row r="325" spans="1:7" x14ac:dyDescent="0.2">
      <c r="A325" s="702"/>
      <c r="B325" s="702"/>
      <c r="C325" s="703" t="s">
        <v>286</v>
      </c>
      <c r="D325" s="704" t="s">
        <v>16</v>
      </c>
      <c r="E325" s="705" t="s">
        <v>1113</v>
      </c>
      <c r="F325" s="705" t="s">
        <v>457</v>
      </c>
      <c r="G325" s="705" t="s">
        <v>1113</v>
      </c>
    </row>
    <row r="326" spans="1:7" ht="33.75" x14ac:dyDescent="0.2">
      <c r="A326" s="702"/>
      <c r="B326" s="702"/>
      <c r="C326" s="703" t="s">
        <v>1114</v>
      </c>
      <c r="D326" s="704" t="s">
        <v>1115</v>
      </c>
      <c r="E326" s="705" t="s">
        <v>1116</v>
      </c>
      <c r="F326" s="705" t="s">
        <v>457</v>
      </c>
      <c r="G326" s="705" t="s">
        <v>1116</v>
      </c>
    </row>
    <row r="327" spans="1:7" x14ac:dyDescent="0.2">
      <c r="A327" s="702"/>
      <c r="B327" s="702"/>
      <c r="C327" s="703" t="s">
        <v>793</v>
      </c>
      <c r="D327" s="704" t="s">
        <v>18</v>
      </c>
      <c r="E327" s="705" t="s">
        <v>478</v>
      </c>
      <c r="F327" s="705" t="s">
        <v>457</v>
      </c>
      <c r="G327" s="705" t="s">
        <v>478</v>
      </c>
    </row>
    <row r="328" spans="1:7" ht="22.5" x14ac:dyDescent="0.2">
      <c r="A328" s="702"/>
      <c r="B328" s="702"/>
      <c r="C328" s="703" t="s">
        <v>841</v>
      </c>
      <c r="D328" s="704" t="s">
        <v>29</v>
      </c>
      <c r="E328" s="705" t="s">
        <v>1117</v>
      </c>
      <c r="F328" s="705" t="s">
        <v>457</v>
      </c>
      <c r="G328" s="705" t="s">
        <v>1117</v>
      </c>
    </row>
    <row r="329" spans="1:7" ht="45" x14ac:dyDescent="0.2">
      <c r="A329" s="698"/>
      <c r="B329" s="707" t="s">
        <v>635</v>
      </c>
      <c r="C329" s="699"/>
      <c r="D329" s="700" t="s">
        <v>636</v>
      </c>
      <c r="E329" s="701" t="s">
        <v>1118</v>
      </c>
      <c r="F329" s="701" t="s">
        <v>457</v>
      </c>
      <c r="G329" s="701" t="s">
        <v>1118</v>
      </c>
    </row>
    <row r="330" spans="1:7" ht="56.25" x14ac:dyDescent="0.2">
      <c r="A330" s="702"/>
      <c r="B330" s="702"/>
      <c r="C330" s="703" t="s">
        <v>644</v>
      </c>
      <c r="D330" s="704" t="s">
        <v>1119</v>
      </c>
      <c r="E330" s="705" t="s">
        <v>646</v>
      </c>
      <c r="F330" s="705" t="s">
        <v>457</v>
      </c>
      <c r="G330" s="705" t="s">
        <v>646</v>
      </c>
    </row>
    <row r="331" spans="1:7" x14ac:dyDescent="0.2">
      <c r="A331" s="702"/>
      <c r="B331" s="702"/>
      <c r="C331" s="703" t="s">
        <v>1120</v>
      </c>
      <c r="D331" s="704" t="s">
        <v>25</v>
      </c>
      <c r="E331" s="705" t="s">
        <v>1121</v>
      </c>
      <c r="F331" s="705" t="s">
        <v>1122</v>
      </c>
      <c r="G331" s="705" t="s">
        <v>1123</v>
      </c>
    </row>
    <row r="332" spans="1:7" x14ac:dyDescent="0.2">
      <c r="A332" s="702"/>
      <c r="B332" s="702"/>
      <c r="C332" s="703" t="s">
        <v>780</v>
      </c>
      <c r="D332" s="704" t="s">
        <v>12</v>
      </c>
      <c r="E332" s="705" t="s">
        <v>1124</v>
      </c>
      <c r="F332" s="705" t="s">
        <v>457</v>
      </c>
      <c r="G332" s="705" t="s">
        <v>1124</v>
      </c>
    </row>
    <row r="333" spans="1:7" x14ac:dyDescent="0.2">
      <c r="A333" s="702"/>
      <c r="B333" s="702"/>
      <c r="C333" s="703" t="s">
        <v>784</v>
      </c>
      <c r="D333" s="704" t="s">
        <v>785</v>
      </c>
      <c r="E333" s="705" t="s">
        <v>1125</v>
      </c>
      <c r="F333" s="705" t="s">
        <v>457</v>
      </c>
      <c r="G333" s="705" t="s">
        <v>1125</v>
      </c>
    </row>
    <row r="334" spans="1:7" x14ac:dyDescent="0.2">
      <c r="A334" s="702"/>
      <c r="B334" s="702"/>
      <c r="C334" s="703" t="s">
        <v>329</v>
      </c>
      <c r="D334" s="704" t="s">
        <v>14</v>
      </c>
      <c r="E334" s="705" t="s">
        <v>1126</v>
      </c>
      <c r="F334" s="705" t="s">
        <v>457</v>
      </c>
      <c r="G334" s="705" t="s">
        <v>1126</v>
      </c>
    </row>
    <row r="335" spans="1:7" x14ac:dyDescent="0.2">
      <c r="A335" s="702"/>
      <c r="B335" s="702"/>
      <c r="C335" s="703" t="s">
        <v>333</v>
      </c>
      <c r="D335" s="704" t="s">
        <v>15</v>
      </c>
      <c r="E335" s="705" t="s">
        <v>1127</v>
      </c>
      <c r="F335" s="705" t="s">
        <v>457</v>
      </c>
      <c r="G335" s="705" t="s">
        <v>1127</v>
      </c>
    </row>
    <row r="336" spans="1:7" x14ac:dyDescent="0.2">
      <c r="A336" s="702"/>
      <c r="B336" s="702"/>
      <c r="C336" s="703" t="s">
        <v>286</v>
      </c>
      <c r="D336" s="704" t="s">
        <v>16</v>
      </c>
      <c r="E336" s="705" t="s">
        <v>1028</v>
      </c>
      <c r="F336" s="705" t="s">
        <v>457</v>
      </c>
      <c r="G336" s="705" t="s">
        <v>1028</v>
      </c>
    </row>
    <row r="337" spans="1:7" x14ac:dyDescent="0.2">
      <c r="A337" s="702"/>
      <c r="B337" s="702"/>
      <c r="C337" s="703" t="s">
        <v>722</v>
      </c>
      <c r="D337" s="704" t="s">
        <v>26</v>
      </c>
      <c r="E337" s="705" t="s">
        <v>754</v>
      </c>
      <c r="F337" s="705" t="s">
        <v>457</v>
      </c>
      <c r="G337" s="705" t="s">
        <v>754</v>
      </c>
    </row>
    <row r="338" spans="1:7" x14ac:dyDescent="0.2">
      <c r="A338" s="702"/>
      <c r="B338" s="702"/>
      <c r="C338" s="703" t="s">
        <v>309</v>
      </c>
      <c r="D338" s="704" t="s">
        <v>17</v>
      </c>
      <c r="E338" s="705" t="s">
        <v>1128</v>
      </c>
      <c r="F338" s="705" t="s">
        <v>457</v>
      </c>
      <c r="G338" s="705" t="s">
        <v>1128</v>
      </c>
    </row>
    <row r="339" spans="1:7" x14ac:dyDescent="0.2">
      <c r="A339" s="702"/>
      <c r="B339" s="702"/>
      <c r="C339" s="703" t="s">
        <v>357</v>
      </c>
      <c r="D339" s="704" t="s">
        <v>282</v>
      </c>
      <c r="E339" s="705" t="s">
        <v>1129</v>
      </c>
      <c r="F339" s="705" t="s">
        <v>457</v>
      </c>
      <c r="G339" s="705" t="s">
        <v>1129</v>
      </c>
    </row>
    <row r="340" spans="1:7" ht="22.5" x14ac:dyDescent="0.2">
      <c r="A340" s="702"/>
      <c r="B340" s="702"/>
      <c r="C340" s="703" t="s">
        <v>1130</v>
      </c>
      <c r="D340" s="704" t="s">
        <v>28</v>
      </c>
      <c r="E340" s="705" t="s">
        <v>499</v>
      </c>
      <c r="F340" s="705" t="s">
        <v>457</v>
      </c>
      <c r="G340" s="705" t="s">
        <v>499</v>
      </c>
    </row>
    <row r="341" spans="1:7" ht="22.5" x14ac:dyDescent="0.2">
      <c r="A341" s="702"/>
      <c r="B341" s="702"/>
      <c r="C341" s="703" t="s">
        <v>841</v>
      </c>
      <c r="D341" s="704" t="s">
        <v>29</v>
      </c>
      <c r="E341" s="705" t="s">
        <v>1131</v>
      </c>
      <c r="F341" s="705" t="s">
        <v>457</v>
      </c>
      <c r="G341" s="705" t="s">
        <v>1131</v>
      </c>
    </row>
    <row r="342" spans="1:7" ht="56.25" x14ac:dyDescent="0.2">
      <c r="A342" s="702"/>
      <c r="B342" s="702"/>
      <c r="C342" s="703" t="s">
        <v>1132</v>
      </c>
      <c r="D342" s="704" t="s">
        <v>1133</v>
      </c>
      <c r="E342" s="705" t="s">
        <v>499</v>
      </c>
      <c r="F342" s="705" t="s">
        <v>457</v>
      </c>
      <c r="G342" s="705" t="s">
        <v>499</v>
      </c>
    </row>
    <row r="343" spans="1:7" ht="22.5" x14ac:dyDescent="0.2">
      <c r="A343" s="702"/>
      <c r="B343" s="702"/>
      <c r="C343" s="703" t="s">
        <v>764</v>
      </c>
      <c r="D343" s="704" t="s">
        <v>163</v>
      </c>
      <c r="E343" s="705" t="s">
        <v>457</v>
      </c>
      <c r="F343" s="705" t="s">
        <v>1113</v>
      </c>
      <c r="G343" s="705" t="s">
        <v>1113</v>
      </c>
    </row>
    <row r="344" spans="1:7" ht="22.5" x14ac:dyDescent="0.2">
      <c r="A344" s="702"/>
      <c r="B344" s="702"/>
      <c r="C344" s="703" t="s">
        <v>843</v>
      </c>
      <c r="D344" s="704" t="s">
        <v>844</v>
      </c>
      <c r="E344" s="705" t="s">
        <v>484</v>
      </c>
      <c r="F344" s="705" t="s">
        <v>457</v>
      </c>
      <c r="G344" s="705" t="s">
        <v>484</v>
      </c>
    </row>
    <row r="345" spans="1:7" ht="56.25" x14ac:dyDescent="0.2">
      <c r="A345" s="698"/>
      <c r="B345" s="707" t="s">
        <v>647</v>
      </c>
      <c r="C345" s="699"/>
      <c r="D345" s="700" t="s">
        <v>648</v>
      </c>
      <c r="E345" s="701" t="s">
        <v>649</v>
      </c>
      <c r="F345" s="701" t="s">
        <v>457</v>
      </c>
      <c r="G345" s="701" t="s">
        <v>649</v>
      </c>
    </row>
    <row r="346" spans="1:7" ht="56.25" x14ac:dyDescent="0.2">
      <c r="A346" s="702"/>
      <c r="B346" s="702"/>
      <c r="C346" s="703" t="s">
        <v>644</v>
      </c>
      <c r="D346" s="704" t="s">
        <v>1119</v>
      </c>
      <c r="E346" s="705" t="s">
        <v>652</v>
      </c>
      <c r="F346" s="705" t="s">
        <v>457</v>
      </c>
      <c r="G346" s="705" t="s">
        <v>652</v>
      </c>
    </row>
    <row r="347" spans="1:7" x14ac:dyDescent="0.2">
      <c r="A347" s="702"/>
      <c r="B347" s="702"/>
      <c r="C347" s="703" t="s">
        <v>1134</v>
      </c>
      <c r="D347" s="704" t="s">
        <v>32</v>
      </c>
      <c r="E347" s="705" t="s">
        <v>1135</v>
      </c>
      <c r="F347" s="705" t="s">
        <v>457</v>
      </c>
      <c r="G347" s="705" t="s">
        <v>1135</v>
      </c>
    </row>
    <row r="348" spans="1:7" ht="22.5" x14ac:dyDescent="0.2">
      <c r="A348" s="698"/>
      <c r="B348" s="707" t="s">
        <v>653</v>
      </c>
      <c r="C348" s="699"/>
      <c r="D348" s="700" t="s">
        <v>248</v>
      </c>
      <c r="E348" s="701" t="s">
        <v>1136</v>
      </c>
      <c r="F348" s="701" t="s">
        <v>1137</v>
      </c>
      <c r="G348" s="701" t="s">
        <v>1138</v>
      </c>
    </row>
    <row r="349" spans="1:7" x14ac:dyDescent="0.2">
      <c r="A349" s="702"/>
      <c r="B349" s="702"/>
      <c r="C349" s="703" t="s">
        <v>1120</v>
      </c>
      <c r="D349" s="704" t="s">
        <v>25</v>
      </c>
      <c r="E349" s="705" t="s">
        <v>1136</v>
      </c>
      <c r="F349" s="705" t="s">
        <v>1137</v>
      </c>
      <c r="G349" s="705" t="s">
        <v>1138</v>
      </c>
    </row>
    <row r="350" spans="1:7" ht="15" x14ac:dyDescent="0.2">
      <c r="A350" s="698"/>
      <c r="B350" s="707" t="s">
        <v>657</v>
      </c>
      <c r="C350" s="699"/>
      <c r="D350" s="700" t="s">
        <v>33</v>
      </c>
      <c r="E350" s="701" t="s">
        <v>1139</v>
      </c>
      <c r="F350" s="701" t="s">
        <v>457</v>
      </c>
      <c r="G350" s="701" t="s">
        <v>1139</v>
      </c>
    </row>
    <row r="351" spans="1:7" x14ac:dyDescent="0.2">
      <c r="A351" s="702"/>
      <c r="B351" s="702"/>
      <c r="C351" s="703" t="s">
        <v>1120</v>
      </c>
      <c r="D351" s="704" t="s">
        <v>25</v>
      </c>
      <c r="E351" s="705" t="s">
        <v>1140</v>
      </c>
      <c r="F351" s="705" t="s">
        <v>457</v>
      </c>
      <c r="G351" s="705" t="s">
        <v>1140</v>
      </c>
    </row>
    <row r="352" spans="1:7" x14ac:dyDescent="0.2">
      <c r="A352" s="702"/>
      <c r="B352" s="702"/>
      <c r="C352" s="703" t="s">
        <v>286</v>
      </c>
      <c r="D352" s="704" t="s">
        <v>16</v>
      </c>
      <c r="E352" s="705" t="s">
        <v>1141</v>
      </c>
      <c r="F352" s="705" t="s">
        <v>457</v>
      </c>
      <c r="G352" s="705" t="s">
        <v>1141</v>
      </c>
    </row>
    <row r="353" spans="1:7" ht="15" x14ac:dyDescent="0.2">
      <c r="A353" s="698"/>
      <c r="B353" s="707" t="s">
        <v>658</v>
      </c>
      <c r="C353" s="699"/>
      <c r="D353" s="700" t="s">
        <v>249</v>
      </c>
      <c r="E353" s="701" t="s">
        <v>659</v>
      </c>
      <c r="F353" s="701" t="s">
        <v>457</v>
      </c>
      <c r="G353" s="701" t="s">
        <v>659</v>
      </c>
    </row>
    <row r="354" spans="1:7" ht="56.25" x14ac:dyDescent="0.2">
      <c r="A354" s="702"/>
      <c r="B354" s="702"/>
      <c r="C354" s="703" t="s">
        <v>644</v>
      </c>
      <c r="D354" s="704" t="s">
        <v>1119</v>
      </c>
      <c r="E354" s="705" t="s">
        <v>661</v>
      </c>
      <c r="F354" s="705" t="s">
        <v>457</v>
      </c>
      <c r="G354" s="705" t="s">
        <v>661</v>
      </c>
    </row>
    <row r="355" spans="1:7" x14ac:dyDescent="0.2">
      <c r="A355" s="702"/>
      <c r="B355" s="702"/>
      <c r="C355" s="703" t="s">
        <v>1120</v>
      </c>
      <c r="D355" s="704" t="s">
        <v>25</v>
      </c>
      <c r="E355" s="705" t="s">
        <v>660</v>
      </c>
      <c r="F355" s="705" t="s">
        <v>457</v>
      </c>
      <c r="G355" s="705" t="s">
        <v>660</v>
      </c>
    </row>
    <row r="356" spans="1:7" ht="15" x14ac:dyDescent="0.2">
      <c r="A356" s="698"/>
      <c r="B356" s="707" t="s">
        <v>662</v>
      </c>
      <c r="C356" s="699"/>
      <c r="D356" s="700" t="s">
        <v>250</v>
      </c>
      <c r="E356" s="701" t="s">
        <v>1142</v>
      </c>
      <c r="F356" s="701" t="s">
        <v>457</v>
      </c>
      <c r="G356" s="701" t="s">
        <v>1142</v>
      </c>
    </row>
    <row r="357" spans="1:7" x14ac:dyDescent="0.2">
      <c r="A357" s="702"/>
      <c r="B357" s="702"/>
      <c r="C357" s="703" t="s">
        <v>807</v>
      </c>
      <c r="D357" s="704" t="s">
        <v>808</v>
      </c>
      <c r="E357" s="705" t="s">
        <v>1143</v>
      </c>
      <c r="F357" s="705" t="s">
        <v>457</v>
      </c>
      <c r="G357" s="705" t="s">
        <v>1143</v>
      </c>
    </row>
    <row r="358" spans="1:7" x14ac:dyDescent="0.2">
      <c r="A358" s="702"/>
      <c r="B358" s="702"/>
      <c r="C358" s="703" t="s">
        <v>780</v>
      </c>
      <c r="D358" s="704" t="s">
        <v>12</v>
      </c>
      <c r="E358" s="705" t="s">
        <v>1144</v>
      </c>
      <c r="F358" s="705" t="s">
        <v>457</v>
      </c>
      <c r="G358" s="705" t="s">
        <v>1144</v>
      </c>
    </row>
    <row r="359" spans="1:7" x14ac:dyDescent="0.2">
      <c r="A359" s="702"/>
      <c r="B359" s="702"/>
      <c r="C359" s="703" t="s">
        <v>784</v>
      </c>
      <c r="D359" s="704" t="s">
        <v>785</v>
      </c>
      <c r="E359" s="705" t="s">
        <v>1145</v>
      </c>
      <c r="F359" s="705" t="s">
        <v>457</v>
      </c>
      <c r="G359" s="705" t="s">
        <v>1145</v>
      </c>
    </row>
    <row r="360" spans="1:7" x14ac:dyDescent="0.2">
      <c r="A360" s="702"/>
      <c r="B360" s="702"/>
      <c r="C360" s="703" t="s">
        <v>329</v>
      </c>
      <c r="D360" s="704" t="s">
        <v>14</v>
      </c>
      <c r="E360" s="705" t="s">
        <v>1146</v>
      </c>
      <c r="F360" s="705" t="s">
        <v>457</v>
      </c>
      <c r="G360" s="705" t="s">
        <v>1146</v>
      </c>
    </row>
    <row r="361" spans="1:7" x14ac:dyDescent="0.2">
      <c r="A361" s="702"/>
      <c r="B361" s="702"/>
      <c r="C361" s="703" t="s">
        <v>333</v>
      </c>
      <c r="D361" s="704" t="s">
        <v>15</v>
      </c>
      <c r="E361" s="705" t="s">
        <v>1147</v>
      </c>
      <c r="F361" s="705" t="s">
        <v>457</v>
      </c>
      <c r="G361" s="705" t="s">
        <v>1147</v>
      </c>
    </row>
    <row r="362" spans="1:7" ht="22.5" x14ac:dyDescent="0.2">
      <c r="A362" s="702"/>
      <c r="B362" s="702"/>
      <c r="C362" s="703" t="s">
        <v>821</v>
      </c>
      <c r="D362" s="704" t="s">
        <v>822</v>
      </c>
      <c r="E362" s="705" t="s">
        <v>943</v>
      </c>
      <c r="F362" s="705" t="s">
        <v>457</v>
      </c>
      <c r="G362" s="705" t="s">
        <v>943</v>
      </c>
    </row>
    <row r="363" spans="1:7" x14ac:dyDescent="0.2">
      <c r="A363" s="702"/>
      <c r="B363" s="702"/>
      <c r="C363" s="703" t="s">
        <v>334</v>
      </c>
      <c r="D363" s="704" t="s">
        <v>21</v>
      </c>
      <c r="E363" s="705" t="s">
        <v>621</v>
      </c>
      <c r="F363" s="705" t="s">
        <v>457</v>
      </c>
      <c r="G363" s="705" t="s">
        <v>621</v>
      </c>
    </row>
    <row r="364" spans="1:7" x14ac:dyDescent="0.2">
      <c r="A364" s="702"/>
      <c r="B364" s="702"/>
      <c r="C364" s="703" t="s">
        <v>286</v>
      </c>
      <c r="D364" s="704" t="s">
        <v>16</v>
      </c>
      <c r="E364" s="705" t="s">
        <v>1148</v>
      </c>
      <c r="F364" s="705" t="s">
        <v>457</v>
      </c>
      <c r="G364" s="705" t="s">
        <v>1148</v>
      </c>
    </row>
    <row r="365" spans="1:7" x14ac:dyDescent="0.2">
      <c r="A365" s="702"/>
      <c r="B365" s="702"/>
      <c r="C365" s="703" t="s">
        <v>351</v>
      </c>
      <c r="D365" s="704" t="s">
        <v>252</v>
      </c>
      <c r="E365" s="705" t="s">
        <v>1024</v>
      </c>
      <c r="F365" s="705" t="s">
        <v>457</v>
      </c>
      <c r="G365" s="705" t="s">
        <v>1024</v>
      </c>
    </row>
    <row r="366" spans="1:7" x14ac:dyDescent="0.2">
      <c r="A366" s="702"/>
      <c r="B366" s="702"/>
      <c r="C366" s="703" t="s">
        <v>722</v>
      </c>
      <c r="D366" s="704" t="s">
        <v>26</v>
      </c>
      <c r="E366" s="705" t="s">
        <v>484</v>
      </c>
      <c r="F366" s="705" t="s">
        <v>457</v>
      </c>
      <c r="G366" s="705" t="s">
        <v>484</v>
      </c>
    </row>
    <row r="367" spans="1:7" x14ac:dyDescent="0.2">
      <c r="A367" s="702"/>
      <c r="B367" s="702"/>
      <c r="C367" s="703" t="s">
        <v>832</v>
      </c>
      <c r="D367" s="704" t="s">
        <v>833</v>
      </c>
      <c r="E367" s="705" t="s">
        <v>484</v>
      </c>
      <c r="F367" s="705" t="s">
        <v>457</v>
      </c>
      <c r="G367" s="705" t="s">
        <v>484</v>
      </c>
    </row>
    <row r="368" spans="1:7" x14ac:dyDescent="0.2">
      <c r="A368" s="702"/>
      <c r="B368" s="702"/>
      <c r="C368" s="703" t="s">
        <v>309</v>
      </c>
      <c r="D368" s="704" t="s">
        <v>17</v>
      </c>
      <c r="E368" s="705" t="s">
        <v>1149</v>
      </c>
      <c r="F368" s="705" t="s">
        <v>457</v>
      </c>
      <c r="G368" s="705" t="s">
        <v>1149</v>
      </c>
    </row>
    <row r="369" spans="1:7" x14ac:dyDescent="0.2">
      <c r="A369" s="702"/>
      <c r="B369" s="702"/>
      <c r="C369" s="703" t="s">
        <v>357</v>
      </c>
      <c r="D369" s="704" t="s">
        <v>282</v>
      </c>
      <c r="E369" s="705" t="s">
        <v>1150</v>
      </c>
      <c r="F369" s="705" t="s">
        <v>457</v>
      </c>
      <c r="G369" s="705" t="s">
        <v>1150</v>
      </c>
    </row>
    <row r="370" spans="1:7" ht="22.5" x14ac:dyDescent="0.2">
      <c r="A370" s="702"/>
      <c r="B370" s="702"/>
      <c r="C370" s="703" t="s">
        <v>838</v>
      </c>
      <c r="D370" s="704" t="s">
        <v>839</v>
      </c>
      <c r="E370" s="705" t="s">
        <v>1151</v>
      </c>
      <c r="F370" s="705" t="s">
        <v>457</v>
      </c>
      <c r="G370" s="705" t="s">
        <v>1151</v>
      </c>
    </row>
    <row r="371" spans="1:7" ht="22.5" x14ac:dyDescent="0.2">
      <c r="A371" s="702"/>
      <c r="B371" s="702"/>
      <c r="C371" s="703" t="s">
        <v>1130</v>
      </c>
      <c r="D371" s="704" t="s">
        <v>28</v>
      </c>
      <c r="E371" s="705" t="s">
        <v>1152</v>
      </c>
      <c r="F371" s="705" t="s">
        <v>457</v>
      </c>
      <c r="G371" s="705" t="s">
        <v>1152</v>
      </c>
    </row>
    <row r="372" spans="1:7" x14ac:dyDescent="0.2">
      <c r="A372" s="702"/>
      <c r="B372" s="702"/>
      <c r="C372" s="703" t="s">
        <v>793</v>
      </c>
      <c r="D372" s="704" t="s">
        <v>18</v>
      </c>
      <c r="E372" s="705" t="s">
        <v>1153</v>
      </c>
      <c r="F372" s="705" t="s">
        <v>457</v>
      </c>
      <c r="G372" s="705" t="s">
        <v>1153</v>
      </c>
    </row>
    <row r="373" spans="1:7" x14ac:dyDescent="0.2">
      <c r="A373" s="702"/>
      <c r="B373" s="702"/>
      <c r="C373" s="703" t="s">
        <v>358</v>
      </c>
      <c r="D373" s="704" t="s">
        <v>359</v>
      </c>
      <c r="E373" s="705" t="s">
        <v>1108</v>
      </c>
      <c r="F373" s="705" t="s">
        <v>457</v>
      </c>
      <c r="G373" s="705" t="s">
        <v>1108</v>
      </c>
    </row>
    <row r="374" spans="1:7" ht="22.5" x14ac:dyDescent="0.2">
      <c r="A374" s="702"/>
      <c r="B374" s="702"/>
      <c r="C374" s="703" t="s">
        <v>841</v>
      </c>
      <c r="D374" s="704" t="s">
        <v>29</v>
      </c>
      <c r="E374" s="705" t="s">
        <v>1154</v>
      </c>
      <c r="F374" s="705" t="s">
        <v>457</v>
      </c>
      <c r="G374" s="705" t="s">
        <v>1154</v>
      </c>
    </row>
    <row r="375" spans="1:7" ht="22.5" x14ac:dyDescent="0.2">
      <c r="A375" s="702"/>
      <c r="B375" s="702"/>
      <c r="C375" s="703" t="s">
        <v>843</v>
      </c>
      <c r="D375" s="704" t="s">
        <v>844</v>
      </c>
      <c r="E375" s="705" t="s">
        <v>1155</v>
      </c>
      <c r="F375" s="705" t="s">
        <v>457</v>
      </c>
      <c r="G375" s="705" t="s">
        <v>1155</v>
      </c>
    </row>
    <row r="376" spans="1:7" ht="22.5" x14ac:dyDescent="0.2">
      <c r="A376" s="698"/>
      <c r="B376" s="707" t="s">
        <v>664</v>
      </c>
      <c r="C376" s="699"/>
      <c r="D376" s="700" t="s">
        <v>34</v>
      </c>
      <c r="E376" s="701" t="s">
        <v>1156</v>
      </c>
      <c r="F376" s="701" t="s">
        <v>1157</v>
      </c>
      <c r="G376" s="701" t="s">
        <v>1158</v>
      </c>
    </row>
    <row r="377" spans="1:7" x14ac:dyDescent="0.2">
      <c r="A377" s="702"/>
      <c r="B377" s="702"/>
      <c r="C377" s="703" t="s">
        <v>329</v>
      </c>
      <c r="D377" s="704" t="s">
        <v>14</v>
      </c>
      <c r="E377" s="705" t="s">
        <v>1159</v>
      </c>
      <c r="F377" s="705" t="s">
        <v>457</v>
      </c>
      <c r="G377" s="705" t="s">
        <v>1159</v>
      </c>
    </row>
    <row r="378" spans="1:7" x14ac:dyDescent="0.2">
      <c r="A378" s="702"/>
      <c r="B378" s="702"/>
      <c r="C378" s="703" t="s">
        <v>334</v>
      </c>
      <c r="D378" s="704" t="s">
        <v>21</v>
      </c>
      <c r="E378" s="705" t="s">
        <v>712</v>
      </c>
      <c r="F378" s="705" t="s">
        <v>462</v>
      </c>
      <c r="G378" s="705" t="s">
        <v>899</v>
      </c>
    </row>
    <row r="379" spans="1:7" x14ac:dyDescent="0.2">
      <c r="A379" s="702"/>
      <c r="B379" s="702"/>
      <c r="C379" s="703" t="s">
        <v>309</v>
      </c>
      <c r="D379" s="704" t="s">
        <v>17</v>
      </c>
      <c r="E379" s="705" t="s">
        <v>666</v>
      </c>
      <c r="F379" s="705" t="s">
        <v>457</v>
      </c>
      <c r="G379" s="705" t="s">
        <v>666</v>
      </c>
    </row>
    <row r="380" spans="1:7" ht="33.75" x14ac:dyDescent="0.2">
      <c r="A380" s="702"/>
      <c r="B380" s="702"/>
      <c r="C380" s="703" t="s">
        <v>1114</v>
      </c>
      <c r="D380" s="704" t="s">
        <v>1115</v>
      </c>
      <c r="E380" s="705" t="s">
        <v>1160</v>
      </c>
      <c r="F380" s="705" t="s">
        <v>1161</v>
      </c>
      <c r="G380" s="705" t="s">
        <v>1162</v>
      </c>
    </row>
    <row r="381" spans="1:7" ht="15" x14ac:dyDescent="0.2">
      <c r="A381" s="698"/>
      <c r="B381" s="707" t="s">
        <v>668</v>
      </c>
      <c r="C381" s="699"/>
      <c r="D381" s="700" t="s">
        <v>89</v>
      </c>
      <c r="E381" s="701" t="s">
        <v>1163</v>
      </c>
      <c r="F381" s="701" t="s">
        <v>669</v>
      </c>
      <c r="G381" s="701" t="s">
        <v>1164</v>
      </c>
    </row>
    <row r="382" spans="1:7" x14ac:dyDescent="0.2">
      <c r="A382" s="702"/>
      <c r="B382" s="702"/>
      <c r="C382" s="703" t="s">
        <v>1120</v>
      </c>
      <c r="D382" s="704" t="s">
        <v>25</v>
      </c>
      <c r="E382" s="705" t="s">
        <v>559</v>
      </c>
      <c r="F382" s="705" t="s">
        <v>671</v>
      </c>
      <c r="G382" s="705" t="s">
        <v>1165</v>
      </c>
    </row>
    <row r="383" spans="1:7" x14ac:dyDescent="0.2">
      <c r="A383" s="702"/>
      <c r="B383" s="702"/>
      <c r="C383" s="703" t="s">
        <v>780</v>
      </c>
      <c r="D383" s="704" t="s">
        <v>12</v>
      </c>
      <c r="E383" s="705" t="s">
        <v>457</v>
      </c>
      <c r="F383" s="705" t="s">
        <v>1166</v>
      </c>
      <c r="G383" s="705" t="s">
        <v>1166</v>
      </c>
    </row>
    <row r="384" spans="1:7" x14ac:dyDescent="0.2">
      <c r="A384" s="702"/>
      <c r="B384" s="702"/>
      <c r="C384" s="703" t="s">
        <v>329</v>
      </c>
      <c r="D384" s="704" t="s">
        <v>14</v>
      </c>
      <c r="E384" s="705" t="s">
        <v>457</v>
      </c>
      <c r="F384" s="705" t="s">
        <v>1167</v>
      </c>
      <c r="G384" s="705" t="s">
        <v>1167</v>
      </c>
    </row>
    <row r="385" spans="1:7" x14ac:dyDescent="0.2">
      <c r="A385" s="702"/>
      <c r="B385" s="702"/>
      <c r="C385" s="703" t="s">
        <v>333</v>
      </c>
      <c r="D385" s="704" t="s">
        <v>15</v>
      </c>
      <c r="E385" s="705" t="s">
        <v>457</v>
      </c>
      <c r="F385" s="705" t="s">
        <v>1168</v>
      </c>
      <c r="G385" s="705" t="s">
        <v>1168</v>
      </c>
    </row>
    <row r="386" spans="1:7" x14ac:dyDescent="0.2">
      <c r="A386" s="702"/>
      <c r="B386" s="702"/>
      <c r="C386" s="703" t="s">
        <v>286</v>
      </c>
      <c r="D386" s="704" t="s">
        <v>16</v>
      </c>
      <c r="E386" s="705" t="s">
        <v>542</v>
      </c>
      <c r="F386" s="705" t="s">
        <v>457</v>
      </c>
      <c r="G386" s="705" t="s">
        <v>542</v>
      </c>
    </row>
    <row r="387" spans="1:7" x14ac:dyDescent="0.2">
      <c r="A387" s="702"/>
      <c r="B387" s="702"/>
      <c r="C387" s="703" t="s">
        <v>309</v>
      </c>
      <c r="D387" s="704" t="s">
        <v>17</v>
      </c>
      <c r="E387" s="705" t="s">
        <v>941</v>
      </c>
      <c r="F387" s="705" t="s">
        <v>457</v>
      </c>
      <c r="G387" s="705" t="s">
        <v>941</v>
      </c>
    </row>
    <row r="388" spans="1:7" x14ac:dyDescent="0.2">
      <c r="A388" s="695" t="s">
        <v>1169</v>
      </c>
      <c r="B388" s="695"/>
      <c r="C388" s="695"/>
      <c r="D388" s="696" t="s">
        <v>1170</v>
      </c>
      <c r="E388" s="697" t="s">
        <v>1171</v>
      </c>
      <c r="F388" s="697" t="s">
        <v>457</v>
      </c>
      <c r="G388" s="697" t="s">
        <v>1171</v>
      </c>
    </row>
    <row r="389" spans="1:7" ht="15" x14ac:dyDescent="0.2">
      <c r="A389" s="698"/>
      <c r="B389" s="707" t="s">
        <v>1172</v>
      </c>
      <c r="C389" s="699"/>
      <c r="D389" s="700" t="s">
        <v>1173</v>
      </c>
      <c r="E389" s="701" t="s">
        <v>1174</v>
      </c>
      <c r="F389" s="701" t="s">
        <v>457</v>
      </c>
      <c r="G389" s="701" t="s">
        <v>1174</v>
      </c>
    </row>
    <row r="390" spans="1:7" x14ac:dyDescent="0.2">
      <c r="A390" s="702"/>
      <c r="B390" s="702"/>
      <c r="C390" s="703" t="s">
        <v>807</v>
      </c>
      <c r="D390" s="704" t="s">
        <v>808</v>
      </c>
      <c r="E390" s="705" t="s">
        <v>1175</v>
      </c>
      <c r="F390" s="705" t="s">
        <v>457</v>
      </c>
      <c r="G390" s="705" t="s">
        <v>1175</v>
      </c>
    </row>
    <row r="391" spans="1:7" x14ac:dyDescent="0.2">
      <c r="A391" s="702"/>
      <c r="B391" s="702"/>
      <c r="C391" s="703" t="s">
        <v>780</v>
      </c>
      <c r="D391" s="704" t="s">
        <v>12</v>
      </c>
      <c r="E391" s="705" t="s">
        <v>1176</v>
      </c>
      <c r="F391" s="705" t="s">
        <v>457</v>
      </c>
      <c r="G391" s="705" t="s">
        <v>1176</v>
      </c>
    </row>
    <row r="392" spans="1:7" x14ac:dyDescent="0.2">
      <c r="A392" s="702"/>
      <c r="B392" s="702"/>
      <c r="C392" s="703" t="s">
        <v>784</v>
      </c>
      <c r="D392" s="704" t="s">
        <v>785</v>
      </c>
      <c r="E392" s="705" t="s">
        <v>1177</v>
      </c>
      <c r="F392" s="705" t="s">
        <v>457</v>
      </c>
      <c r="G392" s="705" t="s">
        <v>1177</v>
      </c>
    </row>
    <row r="393" spans="1:7" x14ac:dyDescent="0.2">
      <c r="A393" s="702"/>
      <c r="B393" s="702"/>
      <c r="C393" s="703" t="s">
        <v>329</v>
      </c>
      <c r="D393" s="704" t="s">
        <v>14</v>
      </c>
      <c r="E393" s="705" t="s">
        <v>1178</v>
      </c>
      <c r="F393" s="705" t="s">
        <v>457</v>
      </c>
      <c r="G393" s="705" t="s">
        <v>1178</v>
      </c>
    </row>
    <row r="394" spans="1:7" x14ac:dyDescent="0.2">
      <c r="A394" s="702"/>
      <c r="B394" s="702"/>
      <c r="C394" s="703" t="s">
        <v>333</v>
      </c>
      <c r="D394" s="704" t="s">
        <v>15</v>
      </c>
      <c r="E394" s="705" t="s">
        <v>1179</v>
      </c>
      <c r="F394" s="705" t="s">
        <v>457</v>
      </c>
      <c r="G394" s="705" t="s">
        <v>1179</v>
      </c>
    </row>
    <row r="395" spans="1:7" x14ac:dyDescent="0.2">
      <c r="A395" s="702"/>
      <c r="B395" s="702"/>
      <c r="C395" s="703" t="s">
        <v>286</v>
      </c>
      <c r="D395" s="704" t="s">
        <v>16</v>
      </c>
      <c r="E395" s="705" t="s">
        <v>1180</v>
      </c>
      <c r="F395" s="705" t="s">
        <v>457</v>
      </c>
      <c r="G395" s="705" t="s">
        <v>1180</v>
      </c>
    </row>
    <row r="396" spans="1:7" ht="22.5" x14ac:dyDescent="0.2">
      <c r="A396" s="702"/>
      <c r="B396" s="702"/>
      <c r="C396" s="703" t="s">
        <v>828</v>
      </c>
      <c r="D396" s="704" t="s">
        <v>829</v>
      </c>
      <c r="E396" s="705" t="s">
        <v>1181</v>
      </c>
      <c r="F396" s="705" t="s">
        <v>457</v>
      </c>
      <c r="G396" s="705" t="s">
        <v>1181</v>
      </c>
    </row>
    <row r="397" spans="1:7" x14ac:dyDescent="0.2">
      <c r="A397" s="702"/>
      <c r="B397" s="702"/>
      <c r="C397" s="703" t="s">
        <v>351</v>
      </c>
      <c r="D397" s="704" t="s">
        <v>252</v>
      </c>
      <c r="E397" s="705" t="s">
        <v>478</v>
      </c>
      <c r="F397" s="705" t="s">
        <v>457</v>
      </c>
      <c r="G397" s="705" t="s">
        <v>478</v>
      </c>
    </row>
    <row r="398" spans="1:7" x14ac:dyDescent="0.2">
      <c r="A398" s="702"/>
      <c r="B398" s="702"/>
      <c r="C398" s="703" t="s">
        <v>722</v>
      </c>
      <c r="D398" s="704" t="s">
        <v>26</v>
      </c>
      <c r="E398" s="705" t="s">
        <v>1182</v>
      </c>
      <c r="F398" s="705" t="s">
        <v>457</v>
      </c>
      <c r="G398" s="705" t="s">
        <v>1182</v>
      </c>
    </row>
    <row r="399" spans="1:7" x14ac:dyDescent="0.2">
      <c r="A399" s="702"/>
      <c r="B399" s="702"/>
      <c r="C399" s="703" t="s">
        <v>309</v>
      </c>
      <c r="D399" s="704" t="s">
        <v>17</v>
      </c>
      <c r="E399" s="705" t="s">
        <v>917</v>
      </c>
      <c r="F399" s="705" t="s">
        <v>457</v>
      </c>
      <c r="G399" s="705" t="s">
        <v>917</v>
      </c>
    </row>
    <row r="400" spans="1:7" ht="22.5" x14ac:dyDescent="0.2">
      <c r="A400" s="702"/>
      <c r="B400" s="702"/>
      <c r="C400" s="703" t="s">
        <v>841</v>
      </c>
      <c r="D400" s="704" t="s">
        <v>29</v>
      </c>
      <c r="E400" s="705" t="s">
        <v>1183</v>
      </c>
      <c r="F400" s="705" t="s">
        <v>457</v>
      </c>
      <c r="G400" s="705" t="s">
        <v>1183</v>
      </c>
    </row>
    <row r="401" spans="1:7" ht="15" x14ac:dyDescent="0.2">
      <c r="A401" s="698"/>
      <c r="B401" s="707" t="s">
        <v>1184</v>
      </c>
      <c r="C401" s="699"/>
      <c r="D401" s="700" t="s">
        <v>1185</v>
      </c>
      <c r="E401" s="701" t="s">
        <v>723</v>
      </c>
      <c r="F401" s="701" t="s">
        <v>457</v>
      </c>
      <c r="G401" s="701" t="s">
        <v>723</v>
      </c>
    </row>
    <row r="402" spans="1:7" x14ac:dyDescent="0.2">
      <c r="A402" s="702"/>
      <c r="B402" s="702"/>
      <c r="C402" s="703" t="s">
        <v>919</v>
      </c>
      <c r="D402" s="704" t="s">
        <v>920</v>
      </c>
      <c r="E402" s="705" t="s">
        <v>723</v>
      </c>
      <c r="F402" s="705" t="s">
        <v>457</v>
      </c>
      <c r="G402" s="705" t="s">
        <v>723</v>
      </c>
    </row>
    <row r="403" spans="1:7" ht="15" x14ac:dyDescent="0.2">
      <c r="A403" s="698"/>
      <c r="B403" s="707" t="s">
        <v>1186</v>
      </c>
      <c r="C403" s="699"/>
      <c r="D403" s="700" t="s">
        <v>1046</v>
      </c>
      <c r="E403" s="701" t="s">
        <v>1187</v>
      </c>
      <c r="F403" s="701" t="s">
        <v>457</v>
      </c>
      <c r="G403" s="701" t="s">
        <v>1187</v>
      </c>
    </row>
    <row r="404" spans="1:7" ht="22.5" x14ac:dyDescent="0.2">
      <c r="A404" s="702"/>
      <c r="B404" s="702"/>
      <c r="C404" s="703" t="s">
        <v>843</v>
      </c>
      <c r="D404" s="704" t="s">
        <v>844</v>
      </c>
      <c r="E404" s="705" t="s">
        <v>1187</v>
      </c>
      <c r="F404" s="705" t="s">
        <v>457</v>
      </c>
      <c r="G404" s="705" t="s">
        <v>1187</v>
      </c>
    </row>
    <row r="405" spans="1:7" ht="22.5" x14ac:dyDescent="0.2">
      <c r="A405" s="695" t="s">
        <v>148</v>
      </c>
      <c r="B405" s="695"/>
      <c r="C405" s="695"/>
      <c r="D405" s="696" t="s">
        <v>62</v>
      </c>
      <c r="E405" s="697" t="s">
        <v>1188</v>
      </c>
      <c r="F405" s="697" t="s">
        <v>1189</v>
      </c>
      <c r="G405" s="697" t="s">
        <v>1190</v>
      </c>
    </row>
    <row r="406" spans="1:7" ht="15" x14ac:dyDescent="0.2">
      <c r="A406" s="698"/>
      <c r="B406" s="707" t="s">
        <v>1191</v>
      </c>
      <c r="C406" s="699"/>
      <c r="D406" s="700" t="s">
        <v>1192</v>
      </c>
      <c r="E406" s="701" t="s">
        <v>1193</v>
      </c>
      <c r="F406" s="701" t="s">
        <v>899</v>
      </c>
      <c r="G406" s="701" t="s">
        <v>729</v>
      </c>
    </row>
    <row r="407" spans="1:7" x14ac:dyDescent="0.2">
      <c r="A407" s="702"/>
      <c r="B407" s="702"/>
      <c r="C407" s="703" t="s">
        <v>286</v>
      </c>
      <c r="D407" s="704" t="s">
        <v>16</v>
      </c>
      <c r="E407" s="705" t="s">
        <v>621</v>
      </c>
      <c r="F407" s="705" t="s">
        <v>457</v>
      </c>
      <c r="G407" s="705" t="s">
        <v>621</v>
      </c>
    </row>
    <row r="408" spans="1:7" x14ac:dyDescent="0.2">
      <c r="A408" s="702"/>
      <c r="B408" s="702"/>
      <c r="C408" s="703" t="s">
        <v>309</v>
      </c>
      <c r="D408" s="704" t="s">
        <v>17</v>
      </c>
      <c r="E408" s="705" t="s">
        <v>899</v>
      </c>
      <c r="F408" s="705" t="s">
        <v>899</v>
      </c>
      <c r="G408" s="705" t="s">
        <v>1194</v>
      </c>
    </row>
    <row r="409" spans="1:7" ht="15" x14ac:dyDescent="0.2">
      <c r="A409" s="698"/>
      <c r="B409" s="707" t="s">
        <v>673</v>
      </c>
      <c r="C409" s="699"/>
      <c r="D409" s="700" t="s">
        <v>63</v>
      </c>
      <c r="E409" s="701" t="s">
        <v>1195</v>
      </c>
      <c r="F409" s="701" t="s">
        <v>457</v>
      </c>
      <c r="G409" s="701" t="s">
        <v>1195</v>
      </c>
    </row>
    <row r="410" spans="1:7" ht="45" x14ac:dyDescent="0.2">
      <c r="A410" s="702"/>
      <c r="B410" s="702"/>
      <c r="C410" s="703" t="s">
        <v>1000</v>
      </c>
      <c r="D410" s="704" t="s">
        <v>1001</v>
      </c>
      <c r="E410" s="705" t="s">
        <v>599</v>
      </c>
      <c r="F410" s="705" t="s">
        <v>457</v>
      </c>
      <c r="G410" s="705" t="s">
        <v>599</v>
      </c>
    </row>
    <row r="411" spans="1:7" x14ac:dyDescent="0.2">
      <c r="A411" s="702"/>
      <c r="B411" s="702"/>
      <c r="C411" s="703" t="s">
        <v>286</v>
      </c>
      <c r="D411" s="704" t="s">
        <v>16</v>
      </c>
      <c r="E411" s="705" t="s">
        <v>599</v>
      </c>
      <c r="F411" s="705" t="s">
        <v>457</v>
      </c>
      <c r="G411" s="705" t="s">
        <v>599</v>
      </c>
    </row>
    <row r="412" spans="1:7" x14ac:dyDescent="0.2">
      <c r="A412" s="702"/>
      <c r="B412" s="702"/>
      <c r="C412" s="703" t="s">
        <v>309</v>
      </c>
      <c r="D412" s="704" t="s">
        <v>17</v>
      </c>
      <c r="E412" s="705" t="s">
        <v>1196</v>
      </c>
      <c r="F412" s="705" t="s">
        <v>457</v>
      </c>
      <c r="G412" s="705" t="s">
        <v>1196</v>
      </c>
    </row>
    <row r="413" spans="1:7" x14ac:dyDescent="0.2">
      <c r="A413" s="702"/>
      <c r="B413" s="702"/>
      <c r="C413" s="703" t="s">
        <v>358</v>
      </c>
      <c r="D413" s="704" t="s">
        <v>359</v>
      </c>
      <c r="E413" s="705" t="s">
        <v>1197</v>
      </c>
      <c r="F413" s="705" t="s">
        <v>457</v>
      </c>
      <c r="G413" s="705" t="s">
        <v>1197</v>
      </c>
    </row>
    <row r="414" spans="1:7" ht="15" x14ac:dyDescent="0.2">
      <c r="A414" s="698"/>
      <c r="B414" s="707" t="s">
        <v>1198</v>
      </c>
      <c r="C414" s="699"/>
      <c r="D414" s="700" t="s">
        <v>1199</v>
      </c>
      <c r="E414" s="701" t="s">
        <v>1200</v>
      </c>
      <c r="F414" s="701" t="s">
        <v>457</v>
      </c>
      <c r="G414" s="701" t="s">
        <v>1200</v>
      </c>
    </row>
    <row r="415" spans="1:7" x14ac:dyDescent="0.2">
      <c r="A415" s="702"/>
      <c r="B415" s="702"/>
      <c r="C415" s="703" t="s">
        <v>309</v>
      </c>
      <c r="D415" s="704" t="s">
        <v>17</v>
      </c>
      <c r="E415" s="705" t="s">
        <v>1200</v>
      </c>
      <c r="F415" s="705" t="s">
        <v>457</v>
      </c>
      <c r="G415" s="705" t="s">
        <v>1200</v>
      </c>
    </row>
    <row r="416" spans="1:7" ht="15" x14ac:dyDescent="0.2">
      <c r="A416" s="698"/>
      <c r="B416" s="707" t="s">
        <v>322</v>
      </c>
      <c r="C416" s="699"/>
      <c r="D416" s="700" t="s">
        <v>323</v>
      </c>
      <c r="E416" s="701" t="s">
        <v>1201</v>
      </c>
      <c r="F416" s="701" t="s">
        <v>457</v>
      </c>
      <c r="G416" s="701" t="s">
        <v>1201</v>
      </c>
    </row>
    <row r="417" spans="1:7" x14ac:dyDescent="0.2">
      <c r="A417" s="702"/>
      <c r="B417" s="702"/>
      <c r="C417" s="703" t="s">
        <v>286</v>
      </c>
      <c r="D417" s="704" t="s">
        <v>16</v>
      </c>
      <c r="E417" s="705" t="s">
        <v>1202</v>
      </c>
      <c r="F417" s="705" t="s">
        <v>457</v>
      </c>
      <c r="G417" s="705" t="s">
        <v>1202</v>
      </c>
    </row>
    <row r="418" spans="1:7" x14ac:dyDescent="0.2">
      <c r="A418" s="702"/>
      <c r="B418" s="702"/>
      <c r="C418" s="703" t="s">
        <v>351</v>
      </c>
      <c r="D418" s="704" t="s">
        <v>252</v>
      </c>
      <c r="E418" s="705" t="s">
        <v>542</v>
      </c>
      <c r="F418" s="705" t="s">
        <v>457</v>
      </c>
      <c r="G418" s="705" t="s">
        <v>542</v>
      </c>
    </row>
    <row r="419" spans="1:7" x14ac:dyDescent="0.2">
      <c r="A419" s="702"/>
      <c r="B419" s="702"/>
      <c r="C419" s="703" t="s">
        <v>309</v>
      </c>
      <c r="D419" s="704" t="s">
        <v>17</v>
      </c>
      <c r="E419" s="705" t="s">
        <v>1203</v>
      </c>
      <c r="F419" s="705" t="s">
        <v>457</v>
      </c>
      <c r="G419" s="705" t="s">
        <v>1203</v>
      </c>
    </row>
    <row r="420" spans="1:7" ht="15" x14ac:dyDescent="0.2">
      <c r="A420" s="698"/>
      <c r="B420" s="707" t="s">
        <v>214</v>
      </c>
      <c r="C420" s="699"/>
      <c r="D420" s="700" t="s">
        <v>65</v>
      </c>
      <c r="E420" s="701" t="s">
        <v>1204</v>
      </c>
      <c r="F420" s="701" t="s">
        <v>462</v>
      </c>
      <c r="G420" s="701" t="s">
        <v>1205</v>
      </c>
    </row>
    <row r="421" spans="1:7" ht="45" x14ac:dyDescent="0.2">
      <c r="A421" s="702"/>
      <c r="B421" s="702"/>
      <c r="C421" s="703" t="s">
        <v>619</v>
      </c>
      <c r="D421" s="704" t="s">
        <v>714</v>
      </c>
      <c r="E421" s="705" t="s">
        <v>1206</v>
      </c>
      <c r="F421" s="705" t="s">
        <v>457</v>
      </c>
      <c r="G421" s="705" t="s">
        <v>1206</v>
      </c>
    </row>
    <row r="422" spans="1:7" x14ac:dyDescent="0.2">
      <c r="A422" s="702"/>
      <c r="B422" s="702"/>
      <c r="C422" s="703" t="s">
        <v>286</v>
      </c>
      <c r="D422" s="704" t="s">
        <v>16</v>
      </c>
      <c r="E422" s="705" t="s">
        <v>484</v>
      </c>
      <c r="F422" s="705" t="s">
        <v>457</v>
      </c>
      <c r="G422" s="705" t="s">
        <v>484</v>
      </c>
    </row>
    <row r="423" spans="1:7" x14ac:dyDescent="0.2">
      <c r="A423" s="702"/>
      <c r="B423" s="702"/>
      <c r="C423" s="703" t="s">
        <v>309</v>
      </c>
      <c r="D423" s="704" t="s">
        <v>17</v>
      </c>
      <c r="E423" s="705" t="s">
        <v>1083</v>
      </c>
      <c r="F423" s="705" t="s">
        <v>457</v>
      </c>
      <c r="G423" s="705" t="s">
        <v>1083</v>
      </c>
    </row>
    <row r="424" spans="1:7" ht="45" x14ac:dyDescent="0.2">
      <c r="A424" s="702"/>
      <c r="B424" s="702"/>
      <c r="C424" s="703" t="s">
        <v>123</v>
      </c>
      <c r="D424" s="704" t="s">
        <v>716</v>
      </c>
      <c r="E424" s="705" t="s">
        <v>457</v>
      </c>
      <c r="F424" s="705" t="s">
        <v>462</v>
      </c>
      <c r="G424" s="705" t="s">
        <v>462</v>
      </c>
    </row>
    <row r="425" spans="1:7" ht="15" x14ac:dyDescent="0.2">
      <c r="A425" s="698"/>
      <c r="B425" s="707" t="s">
        <v>149</v>
      </c>
      <c r="C425" s="699"/>
      <c r="D425" s="700" t="s">
        <v>1207</v>
      </c>
      <c r="E425" s="701" t="s">
        <v>1208</v>
      </c>
      <c r="F425" s="701" t="s">
        <v>1209</v>
      </c>
      <c r="G425" s="701" t="s">
        <v>1210</v>
      </c>
    </row>
    <row r="426" spans="1:7" x14ac:dyDescent="0.2">
      <c r="A426" s="702"/>
      <c r="B426" s="702"/>
      <c r="C426" s="703" t="s">
        <v>351</v>
      </c>
      <c r="D426" s="704" t="s">
        <v>252</v>
      </c>
      <c r="E426" s="705" t="s">
        <v>1211</v>
      </c>
      <c r="F426" s="705" t="s">
        <v>457</v>
      </c>
      <c r="G426" s="705" t="s">
        <v>1211</v>
      </c>
    </row>
    <row r="427" spans="1:7" x14ac:dyDescent="0.2">
      <c r="A427" s="702"/>
      <c r="B427" s="702"/>
      <c r="C427" s="703" t="s">
        <v>309</v>
      </c>
      <c r="D427" s="704" t="s">
        <v>17</v>
      </c>
      <c r="E427" s="705" t="s">
        <v>1212</v>
      </c>
      <c r="F427" s="705" t="s">
        <v>1213</v>
      </c>
      <c r="G427" s="705" t="s">
        <v>1214</v>
      </c>
    </row>
    <row r="428" spans="1:7" x14ac:dyDescent="0.2">
      <c r="A428" s="702"/>
      <c r="B428" s="702"/>
      <c r="C428" s="703" t="s">
        <v>117</v>
      </c>
      <c r="D428" s="704" t="s">
        <v>289</v>
      </c>
      <c r="E428" s="705" t="s">
        <v>1215</v>
      </c>
      <c r="F428" s="705" t="s">
        <v>733</v>
      </c>
      <c r="G428" s="705" t="s">
        <v>1079</v>
      </c>
    </row>
    <row r="429" spans="1:7" ht="33.75" x14ac:dyDescent="0.2">
      <c r="A429" s="698"/>
      <c r="B429" s="707" t="s">
        <v>677</v>
      </c>
      <c r="C429" s="699"/>
      <c r="D429" s="700" t="s">
        <v>678</v>
      </c>
      <c r="E429" s="701" t="s">
        <v>621</v>
      </c>
      <c r="F429" s="701" t="s">
        <v>457</v>
      </c>
      <c r="G429" s="701" t="s">
        <v>621</v>
      </c>
    </row>
    <row r="430" spans="1:7" x14ac:dyDescent="0.2">
      <c r="A430" s="702"/>
      <c r="B430" s="702"/>
      <c r="C430" s="703" t="s">
        <v>358</v>
      </c>
      <c r="D430" s="704" t="s">
        <v>359</v>
      </c>
      <c r="E430" s="705" t="s">
        <v>621</v>
      </c>
      <c r="F430" s="705" t="s">
        <v>457</v>
      </c>
      <c r="G430" s="705" t="s">
        <v>621</v>
      </c>
    </row>
    <row r="431" spans="1:7" ht="15" x14ac:dyDescent="0.2">
      <c r="A431" s="698"/>
      <c r="B431" s="707" t="s">
        <v>1216</v>
      </c>
      <c r="C431" s="699"/>
      <c r="D431" s="700" t="s">
        <v>89</v>
      </c>
      <c r="E431" s="701" t="s">
        <v>1217</v>
      </c>
      <c r="F431" s="701" t="s">
        <v>1218</v>
      </c>
      <c r="G431" s="701" t="s">
        <v>1219</v>
      </c>
    </row>
    <row r="432" spans="1:7" x14ac:dyDescent="0.2">
      <c r="A432" s="702"/>
      <c r="B432" s="702"/>
      <c r="C432" s="703" t="s">
        <v>329</v>
      </c>
      <c r="D432" s="704" t="s">
        <v>14</v>
      </c>
      <c r="E432" s="705" t="s">
        <v>457</v>
      </c>
      <c r="F432" s="705" t="s">
        <v>1220</v>
      </c>
      <c r="G432" s="705" t="s">
        <v>1220</v>
      </c>
    </row>
    <row r="433" spans="1:7" x14ac:dyDescent="0.2">
      <c r="A433" s="702"/>
      <c r="B433" s="702"/>
      <c r="C433" s="703" t="s">
        <v>334</v>
      </c>
      <c r="D433" s="704" t="s">
        <v>21</v>
      </c>
      <c r="E433" s="705" t="s">
        <v>457</v>
      </c>
      <c r="F433" s="705" t="s">
        <v>1221</v>
      </c>
      <c r="G433" s="705" t="s">
        <v>1221</v>
      </c>
    </row>
    <row r="434" spans="1:7" x14ac:dyDescent="0.2">
      <c r="A434" s="702"/>
      <c r="B434" s="702"/>
      <c r="C434" s="703" t="s">
        <v>286</v>
      </c>
      <c r="D434" s="704" t="s">
        <v>16</v>
      </c>
      <c r="E434" s="705" t="s">
        <v>1222</v>
      </c>
      <c r="F434" s="705" t="s">
        <v>1053</v>
      </c>
      <c r="G434" s="705" t="s">
        <v>1223</v>
      </c>
    </row>
    <row r="435" spans="1:7" x14ac:dyDescent="0.2">
      <c r="A435" s="702"/>
      <c r="B435" s="702"/>
      <c r="C435" s="703" t="s">
        <v>351</v>
      </c>
      <c r="D435" s="704" t="s">
        <v>252</v>
      </c>
      <c r="E435" s="705" t="s">
        <v>1224</v>
      </c>
      <c r="F435" s="705" t="s">
        <v>457</v>
      </c>
      <c r="G435" s="705" t="s">
        <v>1224</v>
      </c>
    </row>
    <row r="436" spans="1:7" x14ac:dyDescent="0.2">
      <c r="A436" s="702"/>
      <c r="B436" s="702"/>
      <c r="C436" s="703" t="s">
        <v>722</v>
      </c>
      <c r="D436" s="704" t="s">
        <v>26</v>
      </c>
      <c r="E436" s="705" t="s">
        <v>621</v>
      </c>
      <c r="F436" s="705" t="s">
        <v>599</v>
      </c>
      <c r="G436" s="705" t="s">
        <v>562</v>
      </c>
    </row>
    <row r="437" spans="1:7" x14ac:dyDescent="0.2">
      <c r="A437" s="702"/>
      <c r="B437" s="702"/>
      <c r="C437" s="703" t="s">
        <v>309</v>
      </c>
      <c r="D437" s="704" t="s">
        <v>17</v>
      </c>
      <c r="E437" s="705" t="s">
        <v>467</v>
      </c>
      <c r="F437" s="705" t="s">
        <v>457</v>
      </c>
      <c r="G437" s="705" t="s">
        <v>467</v>
      </c>
    </row>
    <row r="438" spans="1:7" x14ac:dyDescent="0.2">
      <c r="A438" s="702"/>
      <c r="B438" s="702"/>
      <c r="C438" s="703" t="s">
        <v>358</v>
      </c>
      <c r="D438" s="704" t="s">
        <v>359</v>
      </c>
      <c r="E438" s="705" t="s">
        <v>457</v>
      </c>
      <c r="F438" s="705" t="s">
        <v>457</v>
      </c>
      <c r="G438" s="705" t="s">
        <v>457</v>
      </c>
    </row>
    <row r="439" spans="1:7" x14ac:dyDescent="0.2">
      <c r="A439" s="695" t="s">
        <v>216</v>
      </c>
      <c r="B439" s="695"/>
      <c r="C439" s="695"/>
      <c r="D439" s="696" t="s">
        <v>46</v>
      </c>
      <c r="E439" s="697" t="s">
        <v>1225</v>
      </c>
      <c r="F439" s="697" t="s">
        <v>1226</v>
      </c>
      <c r="G439" s="697" t="s">
        <v>1227</v>
      </c>
    </row>
    <row r="440" spans="1:7" ht="15" x14ac:dyDescent="0.2">
      <c r="A440" s="698"/>
      <c r="B440" s="707" t="s">
        <v>1228</v>
      </c>
      <c r="C440" s="699"/>
      <c r="D440" s="700" t="s">
        <v>181</v>
      </c>
      <c r="E440" s="701" t="s">
        <v>823</v>
      </c>
      <c r="F440" s="701" t="s">
        <v>501</v>
      </c>
      <c r="G440" s="701" t="s">
        <v>1229</v>
      </c>
    </row>
    <row r="441" spans="1:7" ht="56.25" x14ac:dyDescent="0.2">
      <c r="A441" s="702"/>
      <c r="B441" s="702"/>
      <c r="C441" s="703" t="s">
        <v>641</v>
      </c>
      <c r="D441" s="704" t="s">
        <v>736</v>
      </c>
      <c r="E441" s="705" t="s">
        <v>457</v>
      </c>
      <c r="F441" s="705" t="s">
        <v>501</v>
      </c>
      <c r="G441" s="705" t="s">
        <v>501</v>
      </c>
    </row>
    <row r="442" spans="1:7" x14ac:dyDescent="0.2">
      <c r="A442" s="702"/>
      <c r="B442" s="702"/>
      <c r="C442" s="703" t="s">
        <v>309</v>
      </c>
      <c r="D442" s="704" t="s">
        <v>17</v>
      </c>
      <c r="E442" s="705" t="s">
        <v>823</v>
      </c>
      <c r="F442" s="705" t="s">
        <v>457</v>
      </c>
      <c r="G442" s="705" t="s">
        <v>823</v>
      </c>
    </row>
    <row r="443" spans="1:7" ht="15" x14ac:dyDescent="0.2">
      <c r="A443" s="698"/>
      <c r="B443" s="707" t="s">
        <v>217</v>
      </c>
      <c r="C443" s="699"/>
      <c r="D443" s="700" t="s">
        <v>47</v>
      </c>
      <c r="E443" s="701" t="s">
        <v>1230</v>
      </c>
      <c r="F443" s="701" t="s">
        <v>1231</v>
      </c>
      <c r="G443" s="701" t="s">
        <v>1232</v>
      </c>
    </row>
    <row r="444" spans="1:7" ht="22.5" x14ac:dyDescent="0.2">
      <c r="A444" s="702"/>
      <c r="B444" s="702"/>
      <c r="C444" s="703" t="s">
        <v>1233</v>
      </c>
      <c r="D444" s="704" t="s">
        <v>48</v>
      </c>
      <c r="E444" s="705" t="s">
        <v>1234</v>
      </c>
      <c r="F444" s="705" t="s">
        <v>457</v>
      </c>
      <c r="G444" s="705" t="s">
        <v>1234</v>
      </c>
    </row>
    <row r="445" spans="1:7" x14ac:dyDescent="0.2">
      <c r="A445" s="702"/>
      <c r="B445" s="702"/>
      <c r="C445" s="703" t="s">
        <v>329</v>
      </c>
      <c r="D445" s="704" t="s">
        <v>14</v>
      </c>
      <c r="E445" s="705" t="s">
        <v>1235</v>
      </c>
      <c r="F445" s="705" t="s">
        <v>457</v>
      </c>
      <c r="G445" s="705" t="s">
        <v>1235</v>
      </c>
    </row>
    <row r="446" spans="1:7" x14ac:dyDescent="0.2">
      <c r="A446" s="702"/>
      <c r="B446" s="702"/>
      <c r="C446" s="703" t="s">
        <v>333</v>
      </c>
      <c r="D446" s="704" t="s">
        <v>15</v>
      </c>
      <c r="E446" s="705" t="s">
        <v>1236</v>
      </c>
      <c r="F446" s="705" t="s">
        <v>457</v>
      </c>
      <c r="G446" s="705" t="s">
        <v>1236</v>
      </c>
    </row>
    <row r="447" spans="1:7" x14ac:dyDescent="0.2">
      <c r="A447" s="702"/>
      <c r="B447" s="702"/>
      <c r="C447" s="703" t="s">
        <v>334</v>
      </c>
      <c r="D447" s="704" t="s">
        <v>21</v>
      </c>
      <c r="E447" s="705" t="s">
        <v>1237</v>
      </c>
      <c r="F447" s="705" t="s">
        <v>457</v>
      </c>
      <c r="G447" s="705" t="s">
        <v>1237</v>
      </c>
    </row>
    <row r="448" spans="1:7" x14ac:dyDescent="0.2">
      <c r="A448" s="702"/>
      <c r="B448" s="702"/>
      <c r="C448" s="703" t="s">
        <v>286</v>
      </c>
      <c r="D448" s="704" t="s">
        <v>16</v>
      </c>
      <c r="E448" s="705" t="s">
        <v>1238</v>
      </c>
      <c r="F448" s="705" t="s">
        <v>676</v>
      </c>
      <c r="G448" s="705" t="s">
        <v>1239</v>
      </c>
    </row>
    <row r="449" spans="1:7" x14ac:dyDescent="0.2">
      <c r="A449" s="702"/>
      <c r="B449" s="702"/>
      <c r="C449" s="703" t="s">
        <v>351</v>
      </c>
      <c r="D449" s="704" t="s">
        <v>252</v>
      </c>
      <c r="E449" s="705" t="s">
        <v>1240</v>
      </c>
      <c r="F449" s="705" t="s">
        <v>457</v>
      </c>
      <c r="G449" s="705" t="s">
        <v>1240</v>
      </c>
    </row>
    <row r="450" spans="1:7" x14ac:dyDescent="0.2">
      <c r="A450" s="702"/>
      <c r="B450" s="702"/>
      <c r="C450" s="703" t="s">
        <v>722</v>
      </c>
      <c r="D450" s="704" t="s">
        <v>26</v>
      </c>
      <c r="E450" s="705" t="s">
        <v>457</v>
      </c>
      <c r="F450" s="705" t="s">
        <v>621</v>
      </c>
      <c r="G450" s="705" t="s">
        <v>621</v>
      </c>
    </row>
    <row r="451" spans="1:7" x14ac:dyDescent="0.2">
      <c r="A451" s="702"/>
      <c r="B451" s="702"/>
      <c r="C451" s="703" t="s">
        <v>309</v>
      </c>
      <c r="D451" s="704" t="s">
        <v>17</v>
      </c>
      <c r="E451" s="705" t="s">
        <v>1241</v>
      </c>
      <c r="F451" s="705" t="s">
        <v>484</v>
      </c>
      <c r="G451" s="705" t="s">
        <v>1242</v>
      </c>
    </row>
    <row r="452" spans="1:7" x14ac:dyDescent="0.2">
      <c r="A452" s="702"/>
      <c r="B452" s="702"/>
      <c r="C452" s="703" t="s">
        <v>357</v>
      </c>
      <c r="D452" s="704" t="s">
        <v>282</v>
      </c>
      <c r="E452" s="705" t="s">
        <v>1243</v>
      </c>
      <c r="F452" s="705" t="s">
        <v>457</v>
      </c>
      <c r="G452" s="705" t="s">
        <v>1243</v>
      </c>
    </row>
    <row r="453" spans="1:7" x14ac:dyDescent="0.2">
      <c r="A453" s="702"/>
      <c r="B453" s="702"/>
      <c r="C453" s="703" t="s">
        <v>358</v>
      </c>
      <c r="D453" s="704" t="s">
        <v>359</v>
      </c>
      <c r="E453" s="705" t="s">
        <v>484</v>
      </c>
      <c r="F453" s="705" t="s">
        <v>457</v>
      </c>
      <c r="G453" s="705" t="s">
        <v>484</v>
      </c>
    </row>
    <row r="454" spans="1:7" ht="22.5" x14ac:dyDescent="0.2">
      <c r="A454" s="702"/>
      <c r="B454" s="702"/>
      <c r="C454" s="703" t="s">
        <v>134</v>
      </c>
      <c r="D454" s="704" t="s">
        <v>731</v>
      </c>
      <c r="E454" s="705" t="s">
        <v>457</v>
      </c>
      <c r="F454" s="705" t="s">
        <v>1244</v>
      </c>
      <c r="G454" s="705" t="s">
        <v>1244</v>
      </c>
    </row>
    <row r="455" spans="1:7" ht="45" x14ac:dyDescent="0.2">
      <c r="A455" s="702"/>
      <c r="B455" s="702"/>
      <c r="C455" s="703" t="s">
        <v>211</v>
      </c>
      <c r="D455" s="704" t="s">
        <v>1081</v>
      </c>
      <c r="E455" s="705" t="s">
        <v>457</v>
      </c>
      <c r="F455" s="705" t="s">
        <v>1245</v>
      </c>
      <c r="G455" s="705" t="s">
        <v>1245</v>
      </c>
    </row>
    <row r="456" spans="1:7" ht="15" x14ac:dyDescent="0.2">
      <c r="A456" s="698"/>
      <c r="B456" s="707" t="s">
        <v>361</v>
      </c>
      <c r="C456" s="699"/>
      <c r="D456" s="700" t="s">
        <v>49</v>
      </c>
      <c r="E456" s="701" t="s">
        <v>1246</v>
      </c>
      <c r="F456" s="701" t="s">
        <v>457</v>
      </c>
      <c r="G456" s="701" t="s">
        <v>1246</v>
      </c>
    </row>
    <row r="457" spans="1:7" ht="22.5" x14ac:dyDescent="0.2">
      <c r="A457" s="702"/>
      <c r="B457" s="702"/>
      <c r="C457" s="703" t="s">
        <v>1233</v>
      </c>
      <c r="D457" s="704" t="s">
        <v>48</v>
      </c>
      <c r="E457" s="705" t="s">
        <v>1247</v>
      </c>
      <c r="F457" s="705" t="s">
        <v>457</v>
      </c>
      <c r="G457" s="705" t="s">
        <v>1247</v>
      </c>
    </row>
    <row r="458" spans="1:7" x14ac:dyDescent="0.2">
      <c r="A458" s="702"/>
      <c r="B458" s="702"/>
      <c r="C458" s="703" t="s">
        <v>286</v>
      </c>
      <c r="D458" s="704" t="s">
        <v>16</v>
      </c>
      <c r="E458" s="705" t="s">
        <v>1248</v>
      </c>
      <c r="F458" s="705" t="s">
        <v>457</v>
      </c>
      <c r="G458" s="705" t="s">
        <v>1248</v>
      </c>
    </row>
    <row r="459" spans="1:7" ht="15" x14ac:dyDescent="0.2">
      <c r="A459" s="698"/>
      <c r="B459" s="707" t="s">
        <v>1249</v>
      </c>
      <c r="C459" s="699"/>
      <c r="D459" s="700" t="s">
        <v>50</v>
      </c>
      <c r="E459" s="701" t="s">
        <v>1250</v>
      </c>
      <c r="F459" s="701" t="s">
        <v>457</v>
      </c>
      <c r="G459" s="701" t="s">
        <v>1250</v>
      </c>
    </row>
    <row r="460" spans="1:7" ht="22.5" x14ac:dyDescent="0.2">
      <c r="A460" s="702"/>
      <c r="B460" s="702"/>
      <c r="C460" s="703" t="s">
        <v>1233</v>
      </c>
      <c r="D460" s="704" t="s">
        <v>48</v>
      </c>
      <c r="E460" s="705" t="s">
        <v>1250</v>
      </c>
      <c r="F460" s="705" t="s">
        <v>457</v>
      </c>
      <c r="G460" s="705" t="s">
        <v>1250</v>
      </c>
    </row>
    <row r="461" spans="1:7" ht="15" x14ac:dyDescent="0.2">
      <c r="A461" s="698"/>
      <c r="B461" s="707" t="s">
        <v>1251</v>
      </c>
      <c r="C461" s="699"/>
      <c r="D461" s="700" t="s">
        <v>86</v>
      </c>
      <c r="E461" s="701" t="s">
        <v>712</v>
      </c>
      <c r="F461" s="701" t="s">
        <v>462</v>
      </c>
      <c r="G461" s="701" t="s">
        <v>899</v>
      </c>
    </row>
    <row r="462" spans="1:7" ht="56.25" x14ac:dyDescent="0.2">
      <c r="A462" s="702"/>
      <c r="B462" s="702"/>
      <c r="C462" s="703" t="s">
        <v>1252</v>
      </c>
      <c r="D462" s="704" t="s">
        <v>87</v>
      </c>
      <c r="E462" s="705" t="s">
        <v>712</v>
      </c>
      <c r="F462" s="705" t="s">
        <v>462</v>
      </c>
      <c r="G462" s="705" t="s">
        <v>899</v>
      </c>
    </row>
    <row r="463" spans="1:7" ht="15" x14ac:dyDescent="0.2">
      <c r="A463" s="698"/>
      <c r="B463" s="707" t="s">
        <v>364</v>
      </c>
      <c r="C463" s="699"/>
      <c r="D463" s="700" t="s">
        <v>89</v>
      </c>
      <c r="E463" s="701" t="s">
        <v>1253</v>
      </c>
      <c r="F463" s="701" t="s">
        <v>457</v>
      </c>
      <c r="G463" s="701" t="s">
        <v>1253</v>
      </c>
    </row>
    <row r="464" spans="1:7" x14ac:dyDescent="0.2">
      <c r="A464" s="702"/>
      <c r="B464" s="702"/>
      <c r="C464" s="703" t="s">
        <v>334</v>
      </c>
      <c r="D464" s="704" t="s">
        <v>21</v>
      </c>
      <c r="E464" s="705" t="s">
        <v>1028</v>
      </c>
      <c r="F464" s="705" t="s">
        <v>457</v>
      </c>
      <c r="G464" s="705" t="s">
        <v>1028</v>
      </c>
    </row>
    <row r="465" spans="1:7" x14ac:dyDescent="0.2">
      <c r="A465" s="702"/>
      <c r="B465" s="702"/>
      <c r="C465" s="703" t="s">
        <v>286</v>
      </c>
      <c r="D465" s="704" t="s">
        <v>16</v>
      </c>
      <c r="E465" s="705" t="s">
        <v>1254</v>
      </c>
      <c r="F465" s="705" t="s">
        <v>457</v>
      </c>
      <c r="G465" s="705" t="s">
        <v>1254</v>
      </c>
    </row>
    <row r="466" spans="1:7" x14ac:dyDescent="0.2">
      <c r="A466" s="702"/>
      <c r="B466" s="702"/>
      <c r="C466" s="703" t="s">
        <v>309</v>
      </c>
      <c r="D466" s="704" t="s">
        <v>17</v>
      </c>
      <c r="E466" s="705" t="s">
        <v>1255</v>
      </c>
      <c r="F466" s="705" t="s">
        <v>457</v>
      </c>
      <c r="G466" s="705" t="s">
        <v>1255</v>
      </c>
    </row>
    <row r="467" spans="1:7" x14ac:dyDescent="0.2">
      <c r="A467" s="695" t="s">
        <v>380</v>
      </c>
      <c r="B467" s="695"/>
      <c r="C467" s="695"/>
      <c r="D467" s="696" t="s">
        <v>381</v>
      </c>
      <c r="E467" s="697" t="s">
        <v>1256</v>
      </c>
      <c r="F467" s="697" t="s">
        <v>1177</v>
      </c>
      <c r="G467" s="697" t="s">
        <v>1257</v>
      </c>
    </row>
    <row r="468" spans="1:7" ht="15" x14ac:dyDescent="0.2">
      <c r="A468" s="698"/>
      <c r="B468" s="707" t="s">
        <v>1258</v>
      </c>
      <c r="C468" s="699"/>
      <c r="D468" s="700" t="s">
        <v>1259</v>
      </c>
      <c r="E468" s="701" t="s">
        <v>1260</v>
      </c>
      <c r="F468" s="701" t="s">
        <v>676</v>
      </c>
      <c r="G468" s="701" t="s">
        <v>1261</v>
      </c>
    </row>
    <row r="469" spans="1:7" x14ac:dyDescent="0.2">
      <c r="A469" s="702"/>
      <c r="B469" s="702"/>
      <c r="C469" s="703" t="s">
        <v>329</v>
      </c>
      <c r="D469" s="704" t="s">
        <v>14</v>
      </c>
      <c r="E469" s="705" t="s">
        <v>646</v>
      </c>
      <c r="F469" s="705" t="s">
        <v>457</v>
      </c>
      <c r="G469" s="705" t="s">
        <v>646</v>
      </c>
    </row>
    <row r="470" spans="1:7" x14ac:dyDescent="0.2">
      <c r="A470" s="702"/>
      <c r="B470" s="702"/>
      <c r="C470" s="703" t="s">
        <v>333</v>
      </c>
      <c r="D470" s="704" t="s">
        <v>15</v>
      </c>
      <c r="E470" s="705" t="s">
        <v>936</v>
      </c>
      <c r="F470" s="705" t="s">
        <v>457</v>
      </c>
      <c r="G470" s="705" t="s">
        <v>936</v>
      </c>
    </row>
    <row r="471" spans="1:7" x14ac:dyDescent="0.2">
      <c r="A471" s="702"/>
      <c r="B471" s="702"/>
      <c r="C471" s="703" t="s">
        <v>334</v>
      </c>
      <c r="D471" s="704" t="s">
        <v>21</v>
      </c>
      <c r="E471" s="705" t="s">
        <v>712</v>
      </c>
      <c r="F471" s="705" t="s">
        <v>457</v>
      </c>
      <c r="G471" s="705" t="s">
        <v>712</v>
      </c>
    </row>
    <row r="472" spans="1:7" x14ac:dyDescent="0.2">
      <c r="A472" s="702"/>
      <c r="B472" s="702"/>
      <c r="C472" s="703" t="s">
        <v>286</v>
      </c>
      <c r="D472" s="704" t="s">
        <v>16</v>
      </c>
      <c r="E472" s="705" t="s">
        <v>1262</v>
      </c>
      <c r="F472" s="705" t="s">
        <v>676</v>
      </c>
      <c r="G472" s="705" t="s">
        <v>1263</v>
      </c>
    </row>
    <row r="473" spans="1:7" ht="22.5" x14ac:dyDescent="0.2">
      <c r="A473" s="702"/>
      <c r="B473" s="702"/>
      <c r="C473" s="703" t="s">
        <v>825</v>
      </c>
      <c r="D473" s="704" t="s">
        <v>826</v>
      </c>
      <c r="E473" s="705" t="s">
        <v>1076</v>
      </c>
      <c r="F473" s="705" t="s">
        <v>457</v>
      </c>
      <c r="G473" s="705" t="s">
        <v>1076</v>
      </c>
    </row>
    <row r="474" spans="1:7" x14ac:dyDescent="0.2">
      <c r="A474" s="702"/>
      <c r="B474" s="702"/>
      <c r="C474" s="703" t="s">
        <v>351</v>
      </c>
      <c r="D474" s="704" t="s">
        <v>252</v>
      </c>
      <c r="E474" s="705" t="s">
        <v>705</v>
      </c>
      <c r="F474" s="705" t="s">
        <v>457</v>
      </c>
      <c r="G474" s="705" t="s">
        <v>705</v>
      </c>
    </row>
    <row r="475" spans="1:7" x14ac:dyDescent="0.2">
      <c r="A475" s="702"/>
      <c r="B475" s="702"/>
      <c r="C475" s="703" t="s">
        <v>309</v>
      </c>
      <c r="D475" s="704" t="s">
        <v>17</v>
      </c>
      <c r="E475" s="705" t="s">
        <v>823</v>
      </c>
      <c r="F475" s="705" t="s">
        <v>457</v>
      </c>
      <c r="G475" s="705" t="s">
        <v>823</v>
      </c>
    </row>
    <row r="476" spans="1:7" x14ac:dyDescent="0.2">
      <c r="A476" s="702"/>
      <c r="B476" s="702"/>
      <c r="C476" s="703" t="s">
        <v>358</v>
      </c>
      <c r="D476" s="704" t="s">
        <v>359</v>
      </c>
      <c r="E476" s="705" t="s">
        <v>676</v>
      </c>
      <c r="F476" s="705" t="s">
        <v>457</v>
      </c>
      <c r="G476" s="705" t="s">
        <v>676</v>
      </c>
    </row>
    <row r="477" spans="1:7" ht="15" x14ac:dyDescent="0.2">
      <c r="A477" s="698"/>
      <c r="B477" s="707" t="s">
        <v>382</v>
      </c>
      <c r="C477" s="699"/>
      <c r="D477" s="700" t="s">
        <v>89</v>
      </c>
      <c r="E477" s="701" t="s">
        <v>1264</v>
      </c>
      <c r="F477" s="701" t="s">
        <v>1265</v>
      </c>
      <c r="G477" s="701" t="s">
        <v>1266</v>
      </c>
    </row>
    <row r="478" spans="1:7" ht="56.25" x14ac:dyDescent="0.2">
      <c r="A478" s="702"/>
      <c r="B478" s="702"/>
      <c r="C478" s="703" t="s">
        <v>641</v>
      </c>
      <c r="D478" s="704" t="s">
        <v>736</v>
      </c>
      <c r="E478" s="705" t="s">
        <v>1078</v>
      </c>
      <c r="F478" s="705" t="s">
        <v>1267</v>
      </c>
      <c r="G478" s="705" t="s">
        <v>1268</v>
      </c>
    </row>
    <row r="479" spans="1:7" x14ac:dyDescent="0.2">
      <c r="A479" s="702"/>
      <c r="B479" s="702"/>
      <c r="C479" s="703" t="s">
        <v>329</v>
      </c>
      <c r="D479" s="704" t="s">
        <v>14</v>
      </c>
      <c r="E479" s="705" t="s">
        <v>661</v>
      </c>
      <c r="F479" s="705" t="s">
        <v>457</v>
      </c>
      <c r="G479" s="705" t="s">
        <v>661</v>
      </c>
    </row>
    <row r="480" spans="1:7" x14ac:dyDescent="0.2">
      <c r="A480" s="702"/>
      <c r="B480" s="702"/>
      <c r="C480" s="703" t="s">
        <v>334</v>
      </c>
      <c r="D480" s="704" t="s">
        <v>21</v>
      </c>
      <c r="E480" s="705" t="s">
        <v>1269</v>
      </c>
      <c r="F480" s="705" t="s">
        <v>457</v>
      </c>
      <c r="G480" s="705" t="s">
        <v>1269</v>
      </c>
    </row>
    <row r="481" spans="1:7" x14ac:dyDescent="0.2">
      <c r="A481" s="702"/>
      <c r="B481" s="702"/>
      <c r="C481" s="703" t="s">
        <v>286</v>
      </c>
      <c r="D481" s="704" t="s">
        <v>16</v>
      </c>
      <c r="E481" s="705" t="s">
        <v>1270</v>
      </c>
      <c r="F481" s="705" t="s">
        <v>1271</v>
      </c>
      <c r="G481" s="705" t="s">
        <v>1272</v>
      </c>
    </row>
    <row r="482" spans="1:7" x14ac:dyDescent="0.2">
      <c r="A482" s="702"/>
      <c r="B482" s="702"/>
      <c r="C482" s="703" t="s">
        <v>722</v>
      </c>
      <c r="D482" s="704" t="s">
        <v>26</v>
      </c>
      <c r="E482" s="705" t="s">
        <v>457</v>
      </c>
      <c r="F482" s="705" t="s">
        <v>462</v>
      </c>
      <c r="G482" s="705" t="s">
        <v>462</v>
      </c>
    </row>
    <row r="483" spans="1:7" x14ac:dyDescent="0.2">
      <c r="A483" s="702"/>
      <c r="B483" s="702"/>
      <c r="C483" s="703" t="s">
        <v>309</v>
      </c>
      <c r="D483" s="704" t="s">
        <v>17</v>
      </c>
      <c r="E483" s="705" t="s">
        <v>1273</v>
      </c>
      <c r="F483" s="705" t="s">
        <v>457</v>
      </c>
      <c r="G483" s="705" t="s">
        <v>1273</v>
      </c>
    </row>
    <row r="484" spans="1:7" x14ac:dyDescent="0.2">
      <c r="A484" s="702"/>
      <c r="B484" s="702"/>
      <c r="C484" s="703" t="s">
        <v>358</v>
      </c>
      <c r="D484" s="704" t="s">
        <v>359</v>
      </c>
      <c r="E484" s="705" t="s">
        <v>467</v>
      </c>
      <c r="F484" s="705" t="s">
        <v>457</v>
      </c>
      <c r="G484" s="705" t="s">
        <v>467</v>
      </c>
    </row>
    <row r="485" spans="1:7" ht="17.100000000000001" customHeight="1" x14ac:dyDescent="0.2">
      <c r="A485" s="716" t="s">
        <v>394</v>
      </c>
      <c r="B485" s="716"/>
      <c r="C485" s="716"/>
      <c r="D485" s="716"/>
      <c r="E485" s="708" t="s">
        <v>1274</v>
      </c>
      <c r="F485" s="708" t="s">
        <v>1275</v>
      </c>
      <c r="G485" s="708" t="s">
        <v>1276</v>
      </c>
    </row>
  </sheetData>
  <mergeCells count="4">
    <mergeCell ref="A485:D485"/>
    <mergeCell ref="A1:G1"/>
    <mergeCell ref="A2:E2"/>
    <mergeCell ref="F2:G2"/>
  </mergeCells>
  <pageMargins left="0.9448818897637796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opLeftCell="A19" workbookViewId="0">
      <selection activeCell="D5" sqref="D5"/>
    </sheetView>
  </sheetViews>
  <sheetFormatPr defaultRowHeight="12.75" x14ac:dyDescent="0.2"/>
  <cols>
    <col min="1" max="1" width="4.140625" style="232" customWidth="1"/>
    <col min="2" max="2" width="6" style="232" customWidth="1"/>
    <col min="3" max="3" width="49.140625" style="232" customWidth="1"/>
    <col min="4" max="4" width="17" style="232" customWidth="1"/>
    <col min="5" max="5" width="14.7109375" style="232" customWidth="1"/>
    <col min="6" max="16384" width="9.140625" style="232"/>
  </cols>
  <sheetData>
    <row r="1" spans="1:5" x14ac:dyDescent="0.2">
      <c r="D1" s="233" t="s">
        <v>1279</v>
      </c>
      <c r="E1" s="234"/>
    </row>
    <row r="2" spans="1:5" ht="12" customHeight="1" x14ac:dyDescent="0.2">
      <c r="D2" s="718" t="s">
        <v>96</v>
      </c>
      <c r="E2" s="718"/>
    </row>
    <row r="3" spans="1:5" x14ac:dyDescent="0.2">
      <c r="D3" s="235" t="s">
        <v>153</v>
      </c>
      <c r="E3" s="234"/>
    </row>
    <row r="4" spans="1:5" ht="11.25" customHeight="1" x14ac:dyDescent="0.2">
      <c r="D4" s="236"/>
      <c r="E4" s="234"/>
    </row>
    <row r="5" spans="1:5" ht="18.600000000000001" customHeight="1" x14ac:dyDescent="0.2">
      <c r="D5" s="236"/>
      <c r="E5" s="234"/>
    </row>
    <row r="6" spans="1:5" ht="21" customHeight="1" x14ac:dyDescent="0.2">
      <c r="A6" s="719" t="s">
        <v>97</v>
      </c>
      <c r="B6" s="719"/>
      <c r="C6" s="719"/>
      <c r="D6" s="719"/>
      <c r="E6" s="719"/>
    </row>
    <row r="7" spans="1:5" ht="57" customHeight="1" x14ac:dyDescent="0.2">
      <c r="A7" s="720" t="s">
        <v>233</v>
      </c>
      <c r="B7" s="720"/>
      <c r="C7" s="720"/>
      <c r="D7" s="720"/>
      <c r="E7" s="720"/>
    </row>
    <row r="8" spans="1:5" ht="13.5" thickBot="1" x14ac:dyDescent="0.25">
      <c r="D8" s="237"/>
      <c r="E8" s="237"/>
    </row>
    <row r="9" spans="1:5" ht="15" customHeight="1" thickBot="1" x14ac:dyDescent="0.25">
      <c r="A9" s="721" t="s">
        <v>98</v>
      </c>
      <c r="B9" s="722" t="s">
        <v>3</v>
      </c>
      <c r="C9" s="722" t="s">
        <v>99</v>
      </c>
      <c r="D9" s="723" t="s">
        <v>100</v>
      </c>
      <c r="E9" s="724" t="s">
        <v>101</v>
      </c>
    </row>
    <row r="10" spans="1:5" ht="15.75" customHeight="1" thickBot="1" x14ac:dyDescent="0.25">
      <c r="A10" s="721"/>
      <c r="B10" s="722"/>
      <c r="C10" s="722"/>
      <c r="D10" s="723"/>
      <c r="E10" s="724"/>
    </row>
    <row r="11" spans="1:5" ht="21" customHeight="1" x14ac:dyDescent="0.2">
      <c r="A11" s="721"/>
      <c r="B11" s="722"/>
      <c r="C11" s="722"/>
      <c r="D11" s="723"/>
      <c r="E11" s="724"/>
    </row>
    <row r="12" spans="1:5" ht="24" customHeight="1" x14ac:dyDescent="0.2">
      <c r="A12" s="238" t="s">
        <v>72</v>
      </c>
      <c r="B12" s="239">
        <v>992</v>
      </c>
      <c r="C12" s="240" t="s">
        <v>102</v>
      </c>
      <c r="D12" s="241"/>
      <c r="E12" s="242">
        <v>419800</v>
      </c>
    </row>
    <row r="13" spans="1:5" ht="24" customHeight="1" x14ac:dyDescent="0.2">
      <c r="A13" s="238" t="s">
        <v>51</v>
      </c>
      <c r="B13" s="239">
        <v>992</v>
      </c>
      <c r="C13" s="240" t="s">
        <v>102</v>
      </c>
      <c r="D13" s="241"/>
      <c r="E13" s="242">
        <v>125000</v>
      </c>
    </row>
    <row r="14" spans="1:5" ht="24" customHeight="1" x14ac:dyDescent="0.2">
      <c r="A14" s="238" t="s">
        <v>66</v>
      </c>
      <c r="B14" s="239">
        <v>992</v>
      </c>
      <c r="C14" s="240" t="s">
        <v>102</v>
      </c>
      <c r="D14" s="241"/>
      <c r="E14" s="242">
        <v>732000</v>
      </c>
    </row>
    <row r="15" spans="1:5" ht="24" customHeight="1" x14ac:dyDescent="0.2">
      <c r="A15" s="243" t="s">
        <v>103</v>
      </c>
      <c r="B15" s="244">
        <v>992</v>
      </c>
      <c r="C15" s="240" t="s">
        <v>102</v>
      </c>
      <c r="D15" s="245"/>
      <c r="E15" s="246">
        <v>400000</v>
      </c>
    </row>
    <row r="16" spans="1:5" ht="33.75" customHeight="1" x14ac:dyDescent="0.2">
      <c r="A16" s="243" t="s">
        <v>104</v>
      </c>
      <c r="B16" s="244">
        <v>952</v>
      </c>
      <c r="C16" s="247" t="s">
        <v>105</v>
      </c>
      <c r="D16" s="245">
        <v>0</v>
      </c>
      <c r="E16" s="246"/>
    </row>
    <row r="17" spans="1:5" ht="33.75" customHeight="1" x14ac:dyDescent="0.2">
      <c r="A17" s="243" t="s">
        <v>127</v>
      </c>
      <c r="B17" s="244">
        <v>950</v>
      </c>
      <c r="C17" s="247" t="s">
        <v>234</v>
      </c>
      <c r="D17" s="245">
        <v>1800000</v>
      </c>
      <c r="E17" s="246"/>
    </row>
    <row r="18" spans="1:5" ht="32.25" customHeight="1" x14ac:dyDescent="0.2">
      <c r="A18" s="248"/>
      <c r="B18" s="249"/>
      <c r="C18" s="250" t="s">
        <v>106</v>
      </c>
      <c r="D18" s="251">
        <f>SUM(D16+D17)</f>
        <v>1800000</v>
      </c>
      <c r="E18" s="252">
        <f>SUM(E12:E16)</f>
        <v>1676800</v>
      </c>
    </row>
    <row r="19" spans="1:5" ht="30.75" customHeight="1" thickBot="1" x14ac:dyDescent="0.25">
      <c r="A19" s="253"/>
      <c r="B19" s="254"/>
      <c r="C19" s="255" t="s">
        <v>107</v>
      </c>
      <c r="D19" s="717">
        <f>D18-E18</f>
        <v>123200</v>
      </c>
      <c r="E19" s="717"/>
    </row>
  </sheetData>
  <sheetProtection selectLockedCells="1" selectUnlockedCells="1"/>
  <mergeCells count="9">
    <mergeCell ref="D19:E19"/>
    <mergeCell ref="D2:E2"/>
    <mergeCell ref="A6:E6"/>
    <mergeCell ref="A7:E7"/>
    <mergeCell ref="A9:A11"/>
    <mergeCell ref="B9:B11"/>
    <mergeCell ref="C9:C11"/>
    <mergeCell ref="D9:D11"/>
    <mergeCell ref="E9:E11"/>
  </mergeCells>
  <pageMargins left="0.78740157480314965" right="0" top="0.59055118110236227" bottom="0.59055118110236227" header="0.51181102362204722" footer="0.51181102362204722"/>
  <pageSetup paperSize="9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opLeftCell="A25" zoomScaleNormal="100" workbookViewId="0">
      <selection activeCell="G28" sqref="G28"/>
    </sheetView>
  </sheetViews>
  <sheetFormatPr defaultRowHeight="12.75" x14ac:dyDescent="0.2"/>
  <cols>
    <col min="1" max="1" width="4.28515625" style="256" customWidth="1"/>
    <col min="2" max="2" width="32.140625" style="256" customWidth="1"/>
    <col min="3" max="3" width="6.42578125" style="256" customWidth="1"/>
    <col min="4" max="4" width="8.42578125" style="256" customWidth="1"/>
    <col min="5" max="5" width="8" style="256" customWidth="1"/>
    <col min="6" max="6" width="12.140625" style="256" customWidth="1"/>
    <col min="7" max="7" width="12.42578125" style="256" customWidth="1"/>
    <col min="8" max="8" width="11.85546875" style="256" customWidth="1"/>
    <col min="9" max="9" width="12.42578125" style="256" customWidth="1"/>
    <col min="10" max="10" width="20.28515625" style="256" customWidth="1"/>
    <col min="11" max="11" width="13.42578125" style="256" customWidth="1"/>
    <col min="12" max="16384" width="9.140625" style="256"/>
  </cols>
  <sheetData>
    <row r="1" spans="1:11" x14ac:dyDescent="0.2">
      <c r="J1" s="2" t="s">
        <v>1280</v>
      </c>
      <c r="K1" s="257"/>
    </row>
    <row r="2" spans="1:11" x14ac:dyDescent="0.2">
      <c r="J2" s="2" t="s">
        <v>96</v>
      </c>
      <c r="K2" s="257"/>
    </row>
    <row r="3" spans="1:11" x14ac:dyDescent="0.2">
      <c r="J3" s="258" t="s">
        <v>153</v>
      </c>
      <c r="K3" s="257"/>
    </row>
    <row r="4" spans="1:11" ht="10.5" customHeight="1" x14ac:dyDescent="0.2">
      <c r="J4" s="257"/>
      <c r="K4" s="257"/>
    </row>
    <row r="5" spans="1:11" s="259" customFormat="1" ht="24.75" customHeight="1" x14ac:dyDescent="0.25">
      <c r="B5" s="727" t="s">
        <v>108</v>
      </c>
      <c r="C5" s="727"/>
      <c r="D5" s="727"/>
      <c r="E5" s="727"/>
      <c r="F5" s="727"/>
      <c r="G5" s="727"/>
      <c r="H5" s="727"/>
      <c r="I5" s="727"/>
      <c r="J5" s="727"/>
      <c r="K5" s="727"/>
    </row>
    <row r="6" spans="1:11" s="259" customFormat="1" ht="24.75" customHeight="1" x14ac:dyDescent="0.25">
      <c r="A6" s="726" t="s">
        <v>98</v>
      </c>
      <c r="B6" s="726" t="s">
        <v>109</v>
      </c>
      <c r="C6" s="726" t="s">
        <v>110</v>
      </c>
      <c r="D6" s="726" t="s">
        <v>2</v>
      </c>
      <c r="E6" s="726" t="s">
        <v>111</v>
      </c>
      <c r="F6" s="726" t="s">
        <v>112</v>
      </c>
      <c r="G6" s="730" t="s">
        <v>154</v>
      </c>
      <c r="H6" s="730"/>
      <c r="I6" s="730"/>
      <c r="J6" s="725" t="s">
        <v>113</v>
      </c>
      <c r="K6" s="726" t="s">
        <v>114</v>
      </c>
    </row>
    <row r="7" spans="1:11" ht="75.75" customHeight="1" x14ac:dyDescent="0.2">
      <c r="A7" s="726"/>
      <c r="B7" s="726"/>
      <c r="C7" s="726"/>
      <c r="D7" s="726"/>
      <c r="E7" s="726"/>
      <c r="F7" s="726"/>
      <c r="G7" s="263" t="s">
        <v>155</v>
      </c>
      <c r="H7" s="264" t="s">
        <v>7</v>
      </c>
      <c r="I7" s="263" t="s">
        <v>156</v>
      </c>
      <c r="J7" s="725"/>
      <c r="K7" s="726"/>
    </row>
    <row r="8" spans="1:11" x14ac:dyDescent="0.2">
      <c r="A8" s="362">
        <v>1</v>
      </c>
      <c r="B8" s="362">
        <v>2</v>
      </c>
      <c r="C8" s="728">
        <v>3</v>
      </c>
      <c r="D8" s="728"/>
      <c r="E8" s="728"/>
      <c r="F8" s="362">
        <v>4</v>
      </c>
      <c r="G8" s="362">
        <v>5</v>
      </c>
      <c r="H8" s="362" t="s">
        <v>157</v>
      </c>
      <c r="I8" s="362" t="s">
        <v>158</v>
      </c>
      <c r="J8" s="362" t="s">
        <v>159</v>
      </c>
      <c r="K8" s="362" t="s">
        <v>160</v>
      </c>
    </row>
    <row r="9" spans="1:11" ht="56.25" x14ac:dyDescent="0.2">
      <c r="A9" s="365" t="s">
        <v>72</v>
      </c>
      <c r="B9" s="366" t="s">
        <v>115</v>
      </c>
      <c r="C9" s="368" t="s">
        <v>75</v>
      </c>
      <c r="D9" s="368" t="s">
        <v>116</v>
      </c>
      <c r="E9" s="368" t="s">
        <v>117</v>
      </c>
      <c r="F9" s="369">
        <v>15000</v>
      </c>
      <c r="G9" s="369">
        <v>15000</v>
      </c>
      <c r="H9" s="369"/>
      <c r="I9" s="369">
        <f>G9+H9</f>
        <v>15000</v>
      </c>
      <c r="J9" s="364" t="s">
        <v>118</v>
      </c>
      <c r="K9" s="370">
        <f>I9</f>
        <v>15000</v>
      </c>
    </row>
    <row r="10" spans="1:11" ht="63.75" x14ac:dyDescent="0.2">
      <c r="A10" s="365" t="s">
        <v>51</v>
      </c>
      <c r="B10" s="366" t="s">
        <v>119</v>
      </c>
      <c r="C10" s="368" t="s">
        <v>75</v>
      </c>
      <c r="D10" s="368" t="s">
        <v>116</v>
      </c>
      <c r="E10" s="368" t="s">
        <v>117</v>
      </c>
      <c r="F10" s="369">
        <v>17000</v>
      </c>
      <c r="G10" s="369">
        <v>17000</v>
      </c>
      <c r="H10" s="369">
        <v>-17000</v>
      </c>
      <c r="I10" s="369">
        <f t="shared" ref="I10:I40" si="0">G10+H10</f>
        <v>0</v>
      </c>
      <c r="J10" s="364" t="s">
        <v>118</v>
      </c>
      <c r="K10" s="370">
        <f t="shared" ref="K10:K40" si="1">I10</f>
        <v>0</v>
      </c>
    </row>
    <row r="11" spans="1:11" ht="63.75" x14ac:dyDescent="0.2">
      <c r="A11" s="365" t="s">
        <v>66</v>
      </c>
      <c r="B11" s="366" t="s">
        <v>450</v>
      </c>
      <c r="C11" s="368" t="s">
        <v>75</v>
      </c>
      <c r="D11" s="368" t="s">
        <v>116</v>
      </c>
      <c r="E11" s="368" t="s">
        <v>117</v>
      </c>
      <c r="F11" s="369">
        <v>17000</v>
      </c>
      <c r="G11" s="369">
        <v>0</v>
      </c>
      <c r="H11" s="369">
        <v>17000</v>
      </c>
      <c r="I11" s="369">
        <f>G11+H11</f>
        <v>17000</v>
      </c>
      <c r="J11" s="364" t="s">
        <v>118</v>
      </c>
      <c r="K11" s="370">
        <f>I11</f>
        <v>17000</v>
      </c>
    </row>
    <row r="12" spans="1:11" ht="78.75" x14ac:dyDescent="0.2">
      <c r="A12" s="365" t="s">
        <v>103</v>
      </c>
      <c r="B12" s="366" t="s">
        <v>120</v>
      </c>
      <c r="C12" s="368" t="s">
        <v>121</v>
      </c>
      <c r="D12" s="368" t="s">
        <v>122</v>
      </c>
      <c r="E12" s="368" t="s">
        <v>123</v>
      </c>
      <c r="F12" s="369">
        <v>200000</v>
      </c>
      <c r="G12" s="369">
        <v>200000</v>
      </c>
      <c r="H12" s="369"/>
      <c r="I12" s="369">
        <f t="shared" si="0"/>
        <v>200000</v>
      </c>
      <c r="J12" s="364" t="s">
        <v>189</v>
      </c>
      <c r="K12" s="370">
        <f t="shared" si="1"/>
        <v>200000</v>
      </c>
    </row>
    <row r="13" spans="1:11" ht="67.5" x14ac:dyDescent="0.2">
      <c r="A13" s="365" t="s">
        <v>104</v>
      </c>
      <c r="B13" s="363" t="s">
        <v>186</v>
      </c>
      <c r="C13" s="368" t="s">
        <v>121</v>
      </c>
      <c r="D13" s="368" t="s">
        <v>187</v>
      </c>
      <c r="E13" s="368" t="s">
        <v>123</v>
      </c>
      <c r="F13" s="369">
        <v>50000</v>
      </c>
      <c r="G13" s="369">
        <v>0</v>
      </c>
      <c r="H13" s="369">
        <v>50000</v>
      </c>
      <c r="I13" s="369">
        <f>G13+H13</f>
        <v>50000</v>
      </c>
      <c r="J13" s="364" t="s">
        <v>188</v>
      </c>
      <c r="K13" s="370">
        <f t="shared" si="1"/>
        <v>50000</v>
      </c>
    </row>
    <row r="14" spans="1:11" ht="56.25" x14ac:dyDescent="0.2">
      <c r="A14" s="365" t="s">
        <v>127</v>
      </c>
      <c r="B14" s="366" t="s">
        <v>124</v>
      </c>
      <c r="C14" s="368" t="s">
        <v>121</v>
      </c>
      <c r="D14" s="368" t="s">
        <v>125</v>
      </c>
      <c r="E14" s="368" t="s">
        <v>117</v>
      </c>
      <c r="F14" s="369">
        <v>20000</v>
      </c>
      <c r="G14" s="369">
        <v>20000</v>
      </c>
      <c r="H14" s="369"/>
      <c r="I14" s="369">
        <f t="shared" si="0"/>
        <v>20000</v>
      </c>
      <c r="J14" s="364" t="s">
        <v>126</v>
      </c>
      <c r="K14" s="370">
        <f t="shared" si="1"/>
        <v>20000</v>
      </c>
    </row>
    <row r="15" spans="1:11" ht="56.25" x14ac:dyDescent="0.2">
      <c r="A15" s="365" t="s">
        <v>130</v>
      </c>
      <c r="B15" s="366" t="s">
        <v>237</v>
      </c>
      <c r="C15" s="368" t="s">
        <v>121</v>
      </c>
      <c r="D15" s="368" t="s">
        <v>125</v>
      </c>
      <c r="E15" s="368" t="s">
        <v>117</v>
      </c>
      <c r="F15" s="369">
        <v>4720</v>
      </c>
      <c r="G15" s="369">
        <v>4720</v>
      </c>
      <c r="H15" s="369"/>
      <c r="I15" s="369">
        <f t="shared" si="0"/>
        <v>4720</v>
      </c>
      <c r="J15" s="364" t="s">
        <v>126</v>
      </c>
      <c r="K15" s="370">
        <f t="shared" si="1"/>
        <v>4720</v>
      </c>
    </row>
    <row r="16" spans="1:11" ht="56.25" x14ac:dyDescent="0.2">
      <c r="A16" s="365" t="s">
        <v>135</v>
      </c>
      <c r="B16" s="366" t="s">
        <v>190</v>
      </c>
      <c r="C16" s="368" t="s">
        <v>121</v>
      </c>
      <c r="D16" s="368" t="s">
        <v>125</v>
      </c>
      <c r="E16" s="368" t="s">
        <v>117</v>
      </c>
      <c r="F16" s="369">
        <v>100000</v>
      </c>
      <c r="G16" s="369">
        <v>0</v>
      </c>
      <c r="H16" s="369">
        <v>100000</v>
      </c>
      <c r="I16" s="369">
        <f t="shared" si="0"/>
        <v>100000</v>
      </c>
      <c r="J16" s="364" t="s">
        <v>126</v>
      </c>
      <c r="K16" s="370">
        <f t="shared" si="1"/>
        <v>100000</v>
      </c>
    </row>
    <row r="17" spans="1:11" ht="67.5" x14ac:dyDescent="0.2">
      <c r="A17" s="365" t="s">
        <v>139</v>
      </c>
      <c r="B17" s="366" t="s">
        <v>192</v>
      </c>
      <c r="C17" s="368" t="s">
        <v>121</v>
      </c>
      <c r="D17" s="368" t="s">
        <v>125</v>
      </c>
      <c r="E17" s="368" t="s">
        <v>117</v>
      </c>
      <c r="F17" s="369">
        <v>50000</v>
      </c>
      <c r="G17" s="369">
        <v>0</v>
      </c>
      <c r="H17" s="369">
        <v>50000</v>
      </c>
      <c r="I17" s="369">
        <f>G17+H17</f>
        <v>50000</v>
      </c>
      <c r="J17" s="364" t="s">
        <v>191</v>
      </c>
      <c r="K17" s="370">
        <f t="shared" si="1"/>
        <v>50000</v>
      </c>
    </row>
    <row r="18" spans="1:11" ht="56.25" x14ac:dyDescent="0.2">
      <c r="A18" s="365" t="s">
        <v>142</v>
      </c>
      <c r="B18" s="366" t="s">
        <v>221</v>
      </c>
      <c r="C18" s="368" t="s">
        <v>121</v>
      </c>
      <c r="D18" s="368" t="s">
        <v>125</v>
      </c>
      <c r="E18" s="368" t="s">
        <v>134</v>
      </c>
      <c r="F18" s="369">
        <v>7300</v>
      </c>
      <c r="G18" s="369">
        <v>0</v>
      </c>
      <c r="H18" s="369">
        <v>7300</v>
      </c>
      <c r="I18" s="369">
        <f>G18+H18</f>
        <v>7300</v>
      </c>
      <c r="J18" s="364" t="s">
        <v>126</v>
      </c>
      <c r="K18" s="370">
        <f t="shared" si="1"/>
        <v>7300</v>
      </c>
    </row>
    <row r="19" spans="1:11" ht="56.25" x14ac:dyDescent="0.2">
      <c r="A19" s="365" t="s">
        <v>146</v>
      </c>
      <c r="B19" s="366" t="s">
        <v>197</v>
      </c>
      <c r="C19" s="368" t="s">
        <v>198</v>
      </c>
      <c r="D19" s="368" t="s">
        <v>199</v>
      </c>
      <c r="E19" s="368" t="s">
        <v>117</v>
      </c>
      <c r="F19" s="369">
        <v>66000</v>
      </c>
      <c r="G19" s="369">
        <v>0</v>
      </c>
      <c r="H19" s="369">
        <v>66000</v>
      </c>
      <c r="I19" s="369">
        <f>G19+H19</f>
        <v>66000</v>
      </c>
      <c r="J19" s="364" t="s">
        <v>126</v>
      </c>
      <c r="K19" s="370">
        <f t="shared" si="1"/>
        <v>66000</v>
      </c>
    </row>
    <row r="20" spans="1:11" ht="56.25" x14ac:dyDescent="0.2">
      <c r="A20" s="365" t="s">
        <v>150</v>
      </c>
      <c r="B20" s="366" t="s">
        <v>254</v>
      </c>
      <c r="C20" s="368" t="s">
        <v>201</v>
      </c>
      <c r="D20" s="368" t="s">
        <v>202</v>
      </c>
      <c r="E20" s="368" t="s">
        <v>117</v>
      </c>
      <c r="F20" s="369">
        <v>200000</v>
      </c>
      <c r="G20" s="369">
        <v>0</v>
      </c>
      <c r="H20" s="369">
        <v>200000</v>
      </c>
      <c r="I20" s="369">
        <f>G20+H20</f>
        <v>200000</v>
      </c>
      <c r="J20" s="364" t="s">
        <v>126</v>
      </c>
      <c r="K20" s="370">
        <f t="shared" si="1"/>
        <v>200000</v>
      </c>
    </row>
    <row r="21" spans="1:11" ht="78.75" x14ac:dyDescent="0.2">
      <c r="A21" s="365" t="s">
        <v>152</v>
      </c>
      <c r="B21" s="367" t="s">
        <v>128</v>
      </c>
      <c r="C21" s="368">
        <v>700</v>
      </c>
      <c r="D21" s="368">
        <v>70005</v>
      </c>
      <c r="E21" s="368">
        <v>6060</v>
      </c>
      <c r="F21" s="369">
        <v>1036152</v>
      </c>
      <c r="G21" s="369">
        <v>780000</v>
      </c>
      <c r="H21" s="369"/>
      <c r="I21" s="369">
        <f t="shared" si="0"/>
        <v>780000</v>
      </c>
      <c r="J21" s="364" t="s">
        <v>129</v>
      </c>
      <c r="K21" s="370">
        <f t="shared" si="1"/>
        <v>780000</v>
      </c>
    </row>
    <row r="22" spans="1:11" ht="22.5" x14ac:dyDescent="0.2">
      <c r="A22" s="365" t="s">
        <v>193</v>
      </c>
      <c r="B22" s="367" t="s">
        <v>200</v>
      </c>
      <c r="C22" s="368" t="s">
        <v>201</v>
      </c>
      <c r="D22" s="368" t="s">
        <v>202</v>
      </c>
      <c r="E22" s="368" t="s">
        <v>134</v>
      </c>
      <c r="F22" s="369">
        <v>100000</v>
      </c>
      <c r="G22" s="369">
        <v>0</v>
      </c>
      <c r="H22" s="369">
        <v>100000</v>
      </c>
      <c r="I22" s="369">
        <f t="shared" si="0"/>
        <v>100000</v>
      </c>
      <c r="J22" s="364" t="s">
        <v>145</v>
      </c>
      <c r="K22" s="370">
        <f t="shared" si="1"/>
        <v>100000</v>
      </c>
    </row>
    <row r="23" spans="1:11" ht="56.25" x14ac:dyDescent="0.2">
      <c r="A23" s="365" t="s">
        <v>194</v>
      </c>
      <c r="B23" s="367" t="s">
        <v>131</v>
      </c>
      <c r="C23" s="368" t="s">
        <v>132</v>
      </c>
      <c r="D23" s="368" t="s">
        <v>133</v>
      </c>
      <c r="E23" s="368" t="s">
        <v>134</v>
      </c>
      <c r="F23" s="369">
        <v>5000</v>
      </c>
      <c r="G23" s="369">
        <v>5000</v>
      </c>
      <c r="H23" s="369"/>
      <c r="I23" s="369">
        <f t="shared" si="0"/>
        <v>5000</v>
      </c>
      <c r="J23" s="364" t="s">
        <v>207</v>
      </c>
      <c r="K23" s="370">
        <f t="shared" si="1"/>
        <v>5000</v>
      </c>
    </row>
    <row r="24" spans="1:11" ht="45" x14ac:dyDescent="0.2">
      <c r="A24" s="365" t="s">
        <v>195</v>
      </c>
      <c r="B24" s="367" t="s">
        <v>238</v>
      </c>
      <c r="C24" s="368" t="s">
        <v>137</v>
      </c>
      <c r="D24" s="368" t="s">
        <v>203</v>
      </c>
      <c r="E24" s="368" t="s">
        <v>204</v>
      </c>
      <c r="F24" s="369">
        <v>36000</v>
      </c>
      <c r="G24" s="369">
        <v>0</v>
      </c>
      <c r="H24" s="369">
        <v>36000</v>
      </c>
      <c r="I24" s="369">
        <f t="shared" si="0"/>
        <v>36000</v>
      </c>
      <c r="J24" s="364" t="s">
        <v>205</v>
      </c>
      <c r="K24" s="370">
        <f t="shared" si="1"/>
        <v>36000</v>
      </c>
    </row>
    <row r="25" spans="1:11" ht="56.25" x14ac:dyDescent="0.2">
      <c r="A25" s="365" t="s">
        <v>196</v>
      </c>
      <c r="B25" s="367" t="s">
        <v>136</v>
      </c>
      <c r="C25" s="368" t="s">
        <v>137</v>
      </c>
      <c r="D25" s="368" t="s">
        <v>138</v>
      </c>
      <c r="E25" s="368" t="s">
        <v>117</v>
      </c>
      <c r="F25" s="369">
        <v>30000</v>
      </c>
      <c r="G25" s="369">
        <v>10000</v>
      </c>
      <c r="H25" s="369">
        <v>20000</v>
      </c>
      <c r="I25" s="369">
        <f t="shared" si="0"/>
        <v>30000</v>
      </c>
      <c r="J25" s="364" t="s">
        <v>207</v>
      </c>
      <c r="K25" s="370">
        <f t="shared" si="1"/>
        <v>30000</v>
      </c>
    </row>
    <row r="26" spans="1:11" ht="56.25" x14ac:dyDescent="0.2">
      <c r="A26" s="365" t="s">
        <v>223</v>
      </c>
      <c r="B26" s="367" t="s">
        <v>206</v>
      </c>
      <c r="C26" s="368" t="s">
        <v>137</v>
      </c>
      <c r="D26" s="368" t="s">
        <v>138</v>
      </c>
      <c r="E26" s="368" t="s">
        <v>117</v>
      </c>
      <c r="F26" s="369">
        <v>35000</v>
      </c>
      <c r="G26" s="369">
        <v>0</v>
      </c>
      <c r="H26" s="369">
        <v>35000</v>
      </c>
      <c r="I26" s="369">
        <f t="shared" si="0"/>
        <v>35000</v>
      </c>
      <c r="J26" s="364" t="s">
        <v>207</v>
      </c>
      <c r="K26" s="370">
        <f t="shared" si="1"/>
        <v>35000</v>
      </c>
    </row>
    <row r="27" spans="1:11" ht="67.5" x14ac:dyDescent="0.2">
      <c r="A27" s="365" t="s">
        <v>224</v>
      </c>
      <c r="B27" s="367" t="s">
        <v>140</v>
      </c>
      <c r="C27" s="368" t="s">
        <v>137</v>
      </c>
      <c r="D27" s="368" t="s">
        <v>138</v>
      </c>
      <c r="E27" s="368" t="s">
        <v>141</v>
      </c>
      <c r="F27" s="369">
        <v>284280</v>
      </c>
      <c r="G27" s="369">
        <v>284280</v>
      </c>
      <c r="H27" s="369"/>
      <c r="I27" s="369">
        <f t="shared" si="0"/>
        <v>284280</v>
      </c>
      <c r="J27" s="364" t="s">
        <v>1281</v>
      </c>
      <c r="K27" s="370">
        <f t="shared" si="1"/>
        <v>284280</v>
      </c>
    </row>
    <row r="28" spans="1:11" ht="56.25" x14ac:dyDescent="0.2">
      <c r="A28" s="365" t="s">
        <v>225</v>
      </c>
      <c r="B28" s="367" t="s">
        <v>1289</v>
      </c>
      <c r="C28" s="368" t="s">
        <v>137</v>
      </c>
      <c r="D28" s="368" t="s">
        <v>138</v>
      </c>
      <c r="E28" s="368" t="s">
        <v>141</v>
      </c>
      <c r="F28" s="369">
        <v>5000</v>
      </c>
      <c r="G28" s="369">
        <v>0</v>
      </c>
      <c r="H28" s="369">
        <v>5000</v>
      </c>
      <c r="I28" s="369">
        <f t="shared" si="0"/>
        <v>5000</v>
      </c>
      <c r="J28" s="364" t="s">
        <v>261</v>
      </c>
      <c r="K28" s="370">
        <f t="shared" si="1"/>
        <v>5000</v>
      </c>
    </row>
    <row r="29" spans="1:11" ht="25.5" x14ac:dyDescent="0.2">
      <c r="A29" s="365" t="s">
        <v>226</v>
      </c>
      <c r="B29" s="367" t="s">
        <v>143</v>
      </c>
      <c r="C29" s="368" t="s">
        <v>137</v>
      </c>
      <c r="D29" s="368" t="s">
        <v>144</v>
      </c>
      <c r="E29" s="368" t="s">
        <v>134</v>
      </c>
      <c r="F29" s="369">
        <v>70000</v>
      </c>
      <c r="G29" s="369">
        <v>70000</v>
      </c>
      <c r="H29" s="369"/>
      <c r="I29" s="369">
        <f t="shared" si="0"/>
        <v>70000</v>
      </c>
      <c r="J29" s="364" t="s">
        <v>145</v>
      </c>
      <c r="K29" s="370">
        <f t="shared" si="1"/>
        <v>70000</v>
      </c>
    </row>
    <row r="30" spans="1:11" ht="67.5" x14ac:dyDescent="0.2">
      <c r="A30" s="365" t="s">
        <v>227</v>
      </c>
      <c r="B30" s="367" t="s">
        <v>255</v>
      </c>
      <c r="C30" s="368" t="s">
        <v>256</v>
      </c>
      <c r="D30" s="368" t="s">
        <v>257</v>
      </c>
      <c r="E30" s="368" t="s">
        <v>117</v>
      </c>
      <c r="F30" s="369">
        <v>246500</v>
      </c>
      <c r="G30" s="369">
        <v>0</v>
      </c>
      <c r="H30" s="369">
        <v>246500</v>
      </c>
      <c r="I30" s="369">
        <f t="shared" si="0"/>
        <v>246500</v>
      </c>
      <c r="J30" s="364" t="s">
        <v>258</v>
      </c>
      <c r="K30" s="370">
        <f t="shared" si="1"/>
        <v>246500</v>
      </c>
    </row>
    <row r="31" spans="1:11" ht="56.25" x14ac:dyDescent="0.2">
      <c r="A31" s="365" t="s">
        <v>228</v>
      </c>
      <c r="B31" s="367" t="s">
        <v>208</v>
      </c>
      <c r="C31" s="368" t="s">
        <v>209</v>
      </c>
      <c r="D31" s="368" t="s">
        <v>210</v>
      </c>
      <c r="E31" s="368" t="s">
        <v>211</v>
      </c>
      <c r="F31" s="369">
        <v>27000</v>
      </c>
      <c r="G31" s="369">
        <v>0</v>
      </c>
      <c r="H31" s="369">
        <v>27000</v>
      </c>
      <c r="I31" s="369">
        <f t="shared" si="0"/>
        <v>27000</v>
      </c>
      <c r="J31" s="364" t="s">
        <v>212</v>
      </c>
      <c r="K31" s="370">
        <f t="shared" si="1"/>
        <v>27000</v>
      </c>
    </row>
    <row r="32" spans="1:11" ht="56.25" x14ac:dyDescent="0.2">
      <c r="A32" s="365" t="s">
        <v>229</v>
      </c>
      <c r="B32" s="367" t="s">
        <v>262</v>
      </c>
      <c r="C32" s="368" t="s">
        <v>209</v>
      </c>
      <c r="D32" s="368" t="s">
        <v>210</v>
      </c>
      <c r="E32" s="368" t="s">
        <v>123</v>
      </c>
      <c r="F32" s="369">
        <v>100000</v>
      </c>
      <c r="G32" s="369">
        <v>0</v>
      </c>
      <c r="H32" s="369">
        <v>100000</v>
      </c>
      <c r="I32" s="369">
        <f t="shared" si="0"/>
        <v>100000</v>
      </c>
      <c r="J32" s="364" t="s">
        <v>263</v>
      </c>
      <c r="K32" s="370">
        <f t="shared" si="1"/>
        <v>100000</v>
      </c>
    </row>
    <row r="33" spans="1:12" ht="63.75" x14ac:dyDescent="0.2">
      <c r="A33" s="365" t="s">
        <v>230</v>
      </c>
      <c r="B33" s="367" t="s">
        <v>213</v>
      </c>
      <c r="C33" s="368" t="s">
        <v>148</v>
      </c>
      <c r="D33" s="368" t="s">
        <v>214</v>
      </c>
      <c r="E33" s="368" t="s">
        <v>123</v>
      </c>
      <c r="F33" s="369">
        <v>20000</v>
      </c>
      <c r="G33" s="369">
        <v>0</v>
      </c>
      <c r="H33" s="369">
        <v>20000</v>
      </c>
      <c r="I33" s="369">
        <f t="shared" si="0"/>
        <v>20000</v>
      </c>
      <c r="J33" s="364" t="s">
        <v>215</v>
      </c>
      <c r="K33" s="370">
        <f t="shared" si="1"/>
        <v>20000</v>
      </c>
    </row>
    <row r="34" spans="1:12" ht="56.25" x14ac:dyDescent="0.2">
      <c r="A34" s="365" t="s">
        <v>231</v>
      </c>
      <c r="B34" s="367" t="s">
        <v>147</v>
      </c>
      <c r="C34" s="368" t="s">
        <v>148</v>
      </c>
      <c r="D34" s="368" t="s">
        <v>149</v>
      </c>
      <c r="E34" s="368" t="s">
        <v>117</v>
      </c>
      <c r="F34" s="369">
        <v>100000</v>
      </c>
      <c r="G34" s="369">
        <v>100000</v>
      </c>
      <c r="H34" s="369"/>
      <c r="I34" s="369">
        <f t="shared" si="0"/>
        <v>100000</v>
      </c>
      <c r="J34" s="364" t="s">
        <v>118</v>
      </c>
      <c r="K34" s="370">
        <f t="shared" si="1"/>
        <v>100000</v>
      </c>
    </row>
    <row r="35" spans="1:12" ht="56.25" x14ac:dyDescent="0.2">
      <c r="A35" s="365" t="s">
        <v>232</v>
      </c>
      <c r="B35" s="367" t="s">
        <v>151</v>
      </c>
      <c r="C35" s="368" t="s">
        <v>148</v>
      </c>
      <c r="D35" s="368" t="s">
        <v>149</v>
      </c>
      <c r="E35" s="368" t="s">
        <v>117</v>
      </c>
      <c r="F35" s="369">
        <v>7000</v>
      </c>
      <c r="G35" s="369">
        <v>7000</v>
      </c>
      <c r="H35" s="369"/>
      <c r="I35" s="369">
        <f t="shared" si="0"/>
        <v>7000</v>
      </c>
      <c r="J35" s="364" t="s">
        <v>118</v>
      </c>
      <c r="K35" s="370">
        <f t="shared" si="1"/>
        <v>7000</v>
      </c>
    </row>
    <row r="36" spans="1:12" ht="56.25" x14ac:dyDescent="0.2">
      <c r="A36" s="365" t="s">
        <v>259</v>
      </c>
      <c r="B36" s="367" t="s">
        <v>239</v>
      </c>
      <c r="C36" s="368" t="s">
        <v>148</v>
      </c>
      <c r="D36" s="368" t="s">
        <v>149</v>
      </c>
      <c r="E36" s="368" t="s">
        <v>117</v>
      </c>
      <c r="F36" s="369">
        <v>10000</v>
      </c>
      <c r="G36" s="369">
        <v>5000</v>
      </c>
      <c r="H36" s="369">
        <v>5000</v>
      </c>
      <c r="I36" s="369">
        <f t="shared" si="0"/>
        <v>10000</v>
      </c>
      <c r="J36" s="364" t="s">
        <v>118</v>
      </c>
      <c r="K36" s="370">
        <f t="shared" si="1"/>
        <v>10000</v>
      </c>
    </row>
    <row r="37" spans="1:12" ht="56.25" x14ac:dyDescent="0.2">
      <c r="A37" s="365" t="s">
        <v>260</v>
      </c>
      <c r="B37" s="367" t="s">
        <v>222</v>
      </c>
      <c r="C37" s="368" t="s">
        <v>148</v>
      </c>
      <c r="D37" s="368" t="s">
        <v>149</v>
      </c>
      <c r="E37" s="368" t="s">
        <v>117</v>
      </c>
      <c r="F37" s="369">
        <v>10000</v>
      </c>
      <c r="G37" s="369">
        <v>0</v>
      </c>
      <c r="H37" s="369">
        <v>10000</v>
      </c>
      <c r="I37" s="369">
        <f t="shared" si="0"/>
        <v>10000</v>
      </c>
      <c r="J37" s="364" t="s">
        <v>118</v>
      </c>
      <c r="K37" s="370">
        <f t="shared" si="1"/>
        <v>10000</v>
      </c>
    </row>
    <row r="38" spans="1:12" ht="56.25" x14ac:dyDescent="0.2">
      <c r="A38" s="365" t="s">
        <v>264</v>
      </c>
      <c r="B38" s="367" t="s">
        <v>218</v>
      </c>
      <c r="C38" s="368" t="s">
        <v>216</v>
      </c>
      <c r="D38" s="368" t="s">
        <v>217</v>
      </c>
      <c r="E38" s="368" t="s">
        <v>134</v>
      </c>
      <c r="F38" s="369">
        <v>14000</v>
      </c>
      <c r="G38" s="369">
        <v>0</v>
      </c>
      <c r="H38" s="369">
        <v>14000</v>
      </c>
      <c r="I38" s="369">
        <f t="shared" si="0"/>
        <v>14000</v>
      </c>
      <c r="J38" s="364" t="s">
        <v>118</v>
      </c>
      <c r="K38" s="370">
        <f t="shared" si="1"/>
        <v>14000</v>
      </c>
    </row>
    <row r="39" spans="1:12" ht="56.25" x14ac:dyDescent="0.2">
      <c r="A39" s="365" t="s">
        <v>265</v>
      </c>
      <c r="B39" s="367" t="s">
        <v>219</v>
      </c>
      <c r="C39" s="368" t="s">
        <v>216</v>
      </c>
      <c r="D39" s="368" t="s">
        <v>217</v>
      </c>
      <c r="E39" s="368" t="s">
        <v>134</v>
      </c>
      <c r="F39" s="369">
        <v>50000</v>
      </c>
      <c r="G39" s="369">
        <v>0</v>
      </c>
      <c r="H39" s="369">
        <v>50000</v>
      </c>
      <c r="I39" s="369">
        <f t="shared" si="0"/>
        <v>50000</v>
      </c>
      <c r="J39" s="364" t="s">
        <v>118</v>
      </c>
      <c r="K39" s="370">
        <f t="shared" si="1"/>
        <v>50000</v>
      </c>
    </row>
    <row r="40" spans="1:12" ht="56.25" x14ac:dyDescent="0.2">
      <c r="A40" s="365" t="s">
        <v>449</v>
      </c>
      <c r="B40" s="367" t="s">
        <v>240</v>
      </c>
      <c r="C40" s="368" t="s">
        <v>216</v>
      </c>
      <c r="D40" s="368" t="s">
        <v>217</v>
      </c>
      <c r="E40" s="368" t="s">
        <v>211</v>
      </c>
      <c r="F40" s="369">
        <v>180000</v>
      </c>
      <c r="G40" s="369">
        <v>0</v>
      </c>
      <c r="H40" s="369">
        <v>180000</v>
      </c>
      <c r="I40" s="369">
        <f t="shared" si="0"/>
        <v>180000</v>
      </c>
      <c r="J40" s="364" t="s">
        <v>220</v>
      </c>
      <c r="K40" s="370">
        <f t="shared" si="1"/>
        <v>180000</v>
      </c>
    </row>
    <row r="41" spans="1:12" ht="27.75" customHeight="1" x14ac:dyDescent="0.2">
      <c r="A41" s="729" t="s">
        <v>90</v>
      </c>
      <c r="B41" s="729"/>
      <c r="C41" s="729"/>
      <c r="D41" s="729"/>
      <c r="E41" s="729"/>
      <c r="F41" s="371">
        <f>SUM(F9:F40)</f>
        <v>3112952</v>
      </c>
      <c r="G41" s="371">
        <f t="shared" ref="G41:I41" si="2">SUM(G9:G40)</f>
        <v>1518000</v>
      </c>
      <c r="H41" s="371">
        <f t="shared" si="2"/>
        <v>1321800</v>
      </c>
      <c r="I41" s="371">
        <f t="shared" si="2"/>
        <v>2839800</v>
      </c>
      <c r="J41" s="371"/>
      <c r="K41" s="371">
        <f t="shared" ref="K41" si="3">SUM(K9:K40)</f>
        <v>2839800</v>
      </c>
      <c r="L41" s="260"/>
    </row>
    <row r="43" spans="1:12" x14ac:dyDescent="0.2">
      <c r="B43" s="261"/>
      <c r="F43" s="260"/>
      <c r="G43" s="260"/>
      <c r="H43" s="260"/>
      <c r="I43" s="260"/>
      <c r="J43" s="260"/>
      <c r="K43" s="260"/>
    </row>
    <row r="44" spans="1:12" x14ac:dyDescent="0.2">
      <c r="B44" s="261"/>
      <c r="F44" s="260"/>
      <c r="G44" s="260"/>
      <c r="H44" s="260"/>
      <c r="I44" s="260"/>
      <c r="J44" s="260"/>
      <c r="K44" s="260"/>
    </row>
    <row r="45" spans="1:12" x14ac:dyDescent="0.2">
      <c r="B45" s="261"/>
      <c r="F45" s="260"/>
      <c r="G45" s="260"/>
      <c r="H45" s="260"/>
      <c r="I45" s="260"/>
      <c r="J45" s="260"/>
      <c r="K45" s="260"/>
    </row>
    <row r="46" spans="1:12" x14ac:dyDescent="0.2">
      <c r="B46" s="261"/>
      <c r="F46" s="260"/>
      <c r="G46" s="260"/>
      <c r="H46" s="260"/>
      <c r="I46" s="260"/>
      <c r="J46" s="260"/>
      <c r="K46" s="260"/>
    </row>
    <row r="47" spans="1:12" x14ac:dyDescent="0.2">
      <c r="B47" s="262"/>
      <c r="F47" s="260"/>
      <c r="G47" s="260"/>
      <c r="H47" s="260"/>
      <c r="I47" s="260"/>
      <c r="J47" s="260"/>
      <c r="K47" s="260"/>
    </row>
    <row r="48" spans="1:12" x14ac:dyDescent="0.2">
      <c r="B48" s="262"/>
      <c r="F48" s="260"/>
      <c r="G48" s="260"/>
      <c r="H48" s="260"/>
      <c r="I48" s="260"/>
      <c r="J48" s="260"/>
      <c r="K48" s="260"/>
    </row>
    <row r="49" spans="6:11" x14ac:dyDescent="0.2">
      <c r="F49" s="260"/>
      <c r="G49" s="260"/>
      <c r="H49" s="260"/>
      <c r="I49" s="260"/>
      <c r="K49" s="260"/>
    </row>
  </sheetData>
  <sheetProtection selectLockedCells="1" selectUnlockedCells="1"/>
  <mergeCells count="12">
    <mergeCell ref="J6:J7"/>
    <mergeCell ref="K6:K7"/>
    <mergeCell ref="B5:K5"/>
    <mergeCell ref="C8:E8"/>
    <mergeCell ref="A41:E41"/>
    <mergeCell ref="A6:A7"/>
    <mergeCell ref="B6:B7"/>
    <mergeCell ref="C6:C7"/>
    <mergeCell ref="D6:D7"/>
    <mergeCell ref="E6:E7"/>
    <mergeCell ref="F6:F7"/>
    <mergeCell ref="G6:I6"/>
  </mergeCells>
  <pageMargins left="0.39370078740157483" right="0" top="0.78740157480314965" bottom="0.35433070866141736" header="0.59055118110236227" footer="0.15748031496062992"/>
  <pageSetup paperSize="9" orientation="landscape" useFirstPageNumber="1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zoomScaleNormal="100" workbookViewId="0">
      <selection activeCell="A4" sqref="A4:J4"/>
    </sheetView>
  </sheetViews>
  <sheetFormatPr defaultRowHeight="12.75" x14ac:dyDescent="0.2"/>
  <cols>
    <col min="1" max="1" width="7.5703125" style="1" customWidth="1"/>
    <col min="2" max="2" width="7.7109375" style="1" customWidth="1"/>
    <col min="3" max="3" width="4.7109375" style="1" customWidth="1"/>
    <col min="4" max="4" width="30.5703125" style="1" customWidth="1"/>
    <col min="5" max="5" width="13.28515625" style="1" customWidth="1"/>
    <col min="6" max="6" width="10.5703125" style="1" customWidth="1"/>
    <col min="7" max="7" width="13.28515625" style="1" customWidth="1"/>
    <col min="8" max="8" width="12.28515625" style="1" customWidth="1"/>
    <col min="9" max="9" width="10" style="1" customWidth="1"/>
    <col min="10" max="10" width="13.140625" style="1" customWidth="1"/>
    <col min="11" max="16384" width="9.140625" style="1"/>
  </cols>
  <sheetData>
    <row r="1" spans="1:10" ht="15" customHeight="1" x14ac:dyDescent="0.2">
      <c r="E1" s="2"/>
      <c r="F1" s="2"/>
      <c r="G1" s="737" t="s">
        <v>1282</v>
      </c>
      <c r="H1" s="737"/>
      <c r="I1" s="737"/>
      <c r="J1" s="737"/>
    </row>
    <row r="2" spans="1:10" ht="15" customHeight="1" x14ac:dyDescent="0.2">
      <c r="E2" s="2"/>
      <c r="F2" s="2"/>
      <c r="G2" s="737" t="s">
        <v>96</v>
      </c>
      <c r="H2" s="737"/>
      <c r="I2" s="737"/>
      <c r="J2" s="737"/>
    </row>
    <row r="3" spans="1:10" ht="20.25" customHeight="1" x14ac:dyDescent="0.2">
      <c r="E3" s="3"/>
      <c r="F3" s="3"/>
      <c r="G3" s="738" t="s">
        <v>153</v>
      </c>
      <c r="H3" s="738"/>
      <c r="I3" s="738"/>
      <c r="J3" s="738"/>
    </row>
    <row r="4" spans="1:10" ht="48" customHeight="1" x14ac:dyDescent="0.25">
      <c r="A4" s="739" t="s">
        <v>0</v>
      </c>
      <c r="B4" s="739"/>
      <c r="C4" s="739"/>
      <c r="D4" s="739"/>
      <c r="E4" s="739"/>
      <c r="F4" s="739"/>
      <c r="G4" s="739"/>
      <c r="H4" s="739"/>
      <c r="I4" s="739"/>
      <c r="J4" s="739"/>
    </row>
    <row r="5" spans="1:10" ht="16.5" thickBot="1" x14ac:dyDescent="0.3">
      <c r="A5" s="740"/>
      <c r="B5" s="740"/>
      <c r="C5" s="740"/>
      <c r="D5" s="740"/>
      <c r="E5" s="741"/>
      <c r="F5" s="741"/>
      <c r="G5" s="741"/>
      <c r="H5" s="741"/>
    </row>
    <row r="6" spans="1:10" ht="15" customHeight="1" x14ac:dyDescent="0.2">
      <c r="A6" s="742" t="s">
        <v>1</v>
      </c>
      <c r="B6" s="744" t="s">
        <v>2</v>
      </c>
      <c r="C6" s="744" t="s">
        <v>3</v>
      </c>
      <c r="D6" s="744" t="s">
        <v>4</v>
      </c>
      <c r="E6" s="746" t="s">
        <v>5</v>
      </c>
      <c r="F6" s="746"/>
      <c r="G6" s="747"/>
      <c r="H6" s="731" t="s">
        <v>6</v>
      </c>
      <c r="I6" s="732"/>
      <c r="J6" s="733"/>
    </row>
    <row r="7" spans="1:10" ht="39" thickBot="1" x14ac:dyDescent="0.25">
      <c r="A7" s="743"/>
      <c r="B7" s="745"/>
      <c r="C7" s="745"/>
      <c r="D7" s="745"/>
      <c r="E7" s="4" t="s">
        <v>161</v>
      </c>
      <c r="F7" s="4" t="s">
        <v>7</v>
      </c>
      <c r="G7" s="372" t="s">
        <v>162</v>
      </c>
      <c r="H7" s="5" t="s">
        <v>161</v>
      </c>
      <c r="I7" s="6" t="s">
        <v>7</v>
      </c>
      <c r="J7" s="7" t="s">
        <v>162</v>
      </c>
    </row>
    <row r="8" spans="1:10" ht="15.75" x14ac:dyDescent="0.2">
      <c r="A8" s="8">
        <v>750</v>
      </c>
      <c r="B8" s="9"/>
      <c r="C8" s="9"/>
      <c r="D8" s="10" t="s">
        <v>9</v>
      </c>
      <c r="E8" s="11">
        <f>E9</f>
        <v>126943</v>
      </c>
      <c r="F8" s="11">
        <f t="shared" ref="F8:G9" si="0">F9</f>
        <v>0</v>
      </c>
      <c r="G8" s="31">
        <f t="shared" si="0"/>
        <v>126943</v>
      </c>
      <c r="H8" s="12">
        <f>H9</f>
        <v>126943</v>
      </c>
      <c r="I8" s="11">
        <f t="shared" ref="I8:J8" si="1">I9</f>
        <v>0</v>
      </c>
      <c r="J8" s="13">
        <f t="shared" si="1"/>
        <v>126943</v>
      </c>
    </row>
    <row r="9" spans="1:10" ht="15.75" x14ac:dyDescent="0.2">
      <c r="A9" s="748"/>
      <c r="B9" s="14">
        <v>75011</v>
      </c>
      <c r="C9" s="15"/>
      <c r="D9" s="16" t="s">
        <v>10</v>
      </c>
      <c r="E9" s="17">
        <f>E10</f>
        <v>126943</v>
      </c>
      <c r="F9" s="17">
        <f t="shared" si="0"/>
        <v>0</v>
      </c>
      <c r="G9" s="373">
        <f t="shared" si="0"/>
        <v>126943</v>
      </c>
      <c r="H9" s="18">
        <f>SUM(H11:H17)</f>
        <v>126943</v>
      </c>
      <c r="I9" s="17">
        <f t="shared" ref="I9:J9" si="2">SUM(I11:I17)</f>
        <v>0</v>
      </c>
      <c r="J9" s="19">
        <f t="shared" si="2"/>
        <v>126943</v>
      </c>
    </row>
    <row r="10" spans="1:10" ht="60" x14ac:dyDescent="0.2">
      <c r="A10" s="749"/>
      <c r="B10" s="20"/>
      <c r="C10" s="21">
        <v>2010</v>
      </c>
      <c r="D10" s="22" t="s">
        <v>11</v>
      </c>
      <c r="E10" s="23">
        <v>126943</v>
      </c>
      <c r="F10" s="23"/>
      <c r="G10" s="374">
        <f>E10+F10</f>
        <v>126943</v>
      </c>
      <c r="H10" s="24"/>
      <c r="I10" s="25"/>
      <c r="J10" s="26"/>
    </row>
    <row r="11" spans="1:10" ht="15.75" x14ac:dyDescent="0.2">
      <c r="A11" s="749"/>
      <c r="B11" s="27"/>
      <c r="C11" s="21">
        <v>4010</v>
      </c>
      <c r="D11" s="22" t="s">
        <v>12</v>
      </c>
      <c r="E11" s="28"/>
      <c r="F11" s="28"/>
      <c r="G11" s="375"/>
      <c r="H11" s="24">
        <v>92726.080000000002</v>
      </c>
      <c r="I11" s="39">
        <v>15</v>
      </c>
      <c r="J11" s="29">
        <f>H11+I11</f>
        <v>92741.08</v>
      </c>
    </row>
    <row r="12" spans="1:10" ht="15.75" x14ac:dyDescent="0.2">
      <c r="A12" s="749"/>
      <c r="B12" s="27"/>
      <c r="C12" s="21">
        <v>4040</v>
      </c>
      <c r="D12" s="22" t="s">
        <v>13</v>
      </c>
      <c r="E12" s="28"/>
      <c r="F12" s="28"/>
      <c r="G12" s="375"/>
      <c r="H12" s="24">
        <v>7429.27</v>
      </c>
      <c r="I12" s="39">
        <v>-15</v>
      </c>
      <c r="J12" s="29">
        <f t="shared" ref="J12:J17" si="3">H12+I12</f>
        <v>7414.27</v>
      </c>
    </row>
    <row r="13" spans="1:10" ht="15.75" x14ac:dyDescent="0.2">
      <c r="A13" s="749"/>
      <c r="B13" s="27"/>
      <c r="C13" s="21">
        <v>4110</v>
      </c>
      <c r="D13" s="22" t="s">
        <v>14</v>
      </c>
      <c r="E13" s="28"/>
      <c r="F13" s="28"/>
      <c r="G13" s="375"/>
      <c r="H13" s="24">
        <v>17216.7</v>
      </c>
      <c r="I13" s="39"/>
      <c r="J13" s="29">
        <f t="shared" si="3"/>
        <v>17216.7</v>
      </c>
    </row>
    <row r="14" spans="1:10" ht="15.75" x14ac:dyDescent="0.2">
      <c r="A14" s="749"/>
      <c r="B14" s="27"/>
      <c r="C14" s="21">
        <v>4120</v>
      </c>
      <c r="D14" s="22" t="s">
        <v>15</v>
      </c>
      <c r="E14" s="28"/>
      <c r="F14" s="28"/>
      <c r="G14" s="375"/>
      <c r="H14" s="24">
        <v>2453.81</v>
      </c>
      <c r="I14" s="39"/>
      <c r="J14" s="29">
        <f t="shared" si="3"/>
        <v>2453.81</v>
      </c>
    </row>
    <row r="15" spans="1:10" ht="15.75" x14ac:dyDescent="0.2">
      <c r="A15" s="749"/>
      <c r="B15" s="30"/>
      <c r="C15" s="21">
        <v>4210</v>
      </c>
      <c r="D15" s="22" t="s">
        <v>16</v>
      </c>
      <c r="E15" s="28"/>
      <c r="F15" s="28"/>
      <c r="G15" s="375"/>
      <c r="H15" s="24">
        <v>1892.27</v>
      </c>
      <c r="I15" s="39"/>
      <c r="J15" s="29">
        <f t="shared" si="3"/>
        <v>1892.27</v>
      </c>
    </row>
    <row r="16" spans="1:10" ht="15.75" x14ac:dyDescent="0.2">
      <c r="A16" s="749"/>
      <c r="B16" s="30"/>
      <c r="C16" s="21">
        <v>4300</v>
      </c>
      <c r="D16" s="22" t="s">
        <v>17</v>
      </c>
      <c r="E16" s="28"/>
      <c r="F16" s="28"/>
      <c r="G16" s="375"/>
      <c r="H16" s="24">
        <v>3931</v>
      </c>
      <c r="I16" s="39"/>
      <c r="J16" s="29">
        <f t="shared" si="3"/>
        <v>3931</v>
      </c>
    </row>
    <row r="17" spans="1:10" ht="15.75" x14ac:dyDescent="0.2">
      <c r="A17" s="750"/>
      <c r="B17" s="30"/>
      <c r="C17" s="21">
        <v>4410</v>
      </c>
      <c r="D17" s="22" t="s">
        <v>18</v>
      </c>
      <c r="E17" s="23"/>
      <c r="F17" s="23"/>
      <c r="G17" s="374"/>
      <c r="H17" s="24">
        <v>1293.8699999999999</v>
      </c>
      <c r="I17" s="39"/>
      <c r="J17" s="29">
        <f t="shared" si="3"/>
        <v>1293.8699999999999</v>
      </c>
    </row>
    <row r="18" spans="1:10" ht="30" customHeight="1" x14ac:dyDescent="0.2">
      <c r="A18" s="8">
        <v>751</v>
      </c>
      <c r="B18" s="9"/>
      <c r="C18" s="9"/>
      <c r="D18" s="10" t="s">
        <v>19</v>
      </c>
      <c r="E18" s="11">
        <f t="shared" ref="E18:J18" si="4">E19+E32+E24</f>
        <v>8615</v>
      </c>
      <c r="F18" s="11">
        <f t="shared" si="4"/>
        <v>27002</v>
      </c>
      <c r="G18" s="31">
        <f t="shared" si="4"/>
        <v>35617</v>
      </c>
      <c r="H18" s="461">
        <f t="shared" si="4"/>
        <v>8615</v>
      </c>
      <c r="I18" s="46">
        <f t="shared" si="4"/>
        <v>27002</v>
      </c>
      <c r="J18" s="47">
        <f t="shared" si="4"/>
        <v>35617</v>
      </c>
    </row>
    <row r="19" spans="1:10" ht="25.5" x14ac:dyDescent="0.2">
      <c r="A19" s="748"/>
      <c r="B19" s="32">
        <v>75101</v>
      </c>
      <c r="C19" s="33"/>
      <c r="D19" s="34" t="s">
        <v>19</v>
      </c>
      <c r="E19" s="35">
        <f>E20</f>
        <v>2949</v>
      </c>
      <c r="F19" s="35">
        <f t="shared" ref="F19:G19" si="5">F20</f>
        <v>0</v>
      </c>
      <c r="G19" s="376">
        <f t="shared" si="5"/>
        <v>2949</v>
      </c>
      <c r="H19" s="36">
        <f>H21+H22+H23</f>
        <v>2949</v>
      </c>
      <c r="I19" s="35">
        <f t="shared" ref="I19:J19" si="6">I21+I22+I23</f>
        <v>0</v>
      </c>
      <c r="J19" s="37">
        <f t="shared" si="6"/>
        <v>2949</v>
      </c>
    </row>
    <row r="20" spans="1:10" ht="60" x14ac:dyDescent="0.2">
      <c r="A20" s="749"/>
      <c r="B20" s="20"/>
      <c r="C20" s="21">
        <v>2010</v>
      </c>
      <c r="D20" s="22" t="s">
        <v>11</v>
      </c>
      <c r="E20" s="23">
        <v>2949</v>
      </c>
      <c r="F20" s="23"/>
      <c r="G20" s="374">
        <f>E20+F20</f>
        <v>2949</v>
      </c>
      <c r="H20" s="24"/>
      <c r="I20" s="25"/>
      <c r="J20" s="26"/>
    </row>
    <row r="21" spans="1:10" ht="15.75" x14ac:dyDescent="0.2">
      <c r="A21" s="749"/>
      <c r="B21" s="27"/>
      <c r="C21" s="21">
        <v>4010</v>
      </c>
      <c r="D21" s="22" t="s">
        <v>12</v>
      </c>
      <c r="E21" s="28"/>
      <c r="F21" s="28"/>
      <c r="G21" s="375"/>
      <c r="H21" s="24">
        <v>2464.9</v>
      </c>
      <c r="I21" s="25"/>
      <c r="J21" s="29">
        <f>H21+I21</f>
        <v>2464.9</v>
      </c>
    </row>
    <row r="22" spans="1:10" ht="15.75" x14ac:dyDescent="0.2">
      <c r="A22" s="749"/>
      <c r="B22" s="27"/>
      <c r="C22" s="21">
        <v>4110</v>
      </c>
      <c r="D22" s="22" t="s">
        <v>14</v>
      </c>
      <c r="E22" s="28"/>
      <c r="F22" s="28"/>
      <c r="G22" s="375"/>
      <c r="H22" s="24">
        <v>423.71</v>
      </c>
      <c r="I22" s="25"/>
      <c r="J22" s="29">
        <f t="shared" ref="J22:J23" si="7">H22+I22</f>
        <v>423.71</v>
      </c>
    </row>
    <row r="23" spans="1:10" ht="15.75" x14ac:dyDescent="0.2">
      <c r="A23" s="749"/>
      <c r="B23" s="27"/>
      <c r="C23" s="21">
        <v>4120</v>
      </c>
      <c r="D23" s="22" t="s">
        <v>15</v>
      </c>
      <c r="E23" s="23"/>
      <c r="F23" s="23"/>
      <c r="G23" s="374"/>
      <c r="H23" s="24">
        <v>60.39</v>
      </c>
      <c r="I23" s="25"/>
      <c r="J23" s="29">
        <f t="shared" si="7"/>
        <v>60.39</v>
      </c>
    </row>
    <row r="24" spans="1:10" ht="15.75" x14ac:dyDescent="0.2">
      <c r="A24" s="749"/>
      <c r="B24" s="38">
        <v>75107</v>
      </c>
      <c r="C24" s="33"/>
      <c r="D24" s="34" t="s">
        <v>266</v>
      </c>
      <c r="E24" s="35">
        <f>E25</f>
        <v>0</v>
      </c>
      <c r="F24" s="35">
        <f>F25</f>
        <v>27002</v>
      </c>
      <c r="G24" s="376">
        <f>G25</f>
        <v>27002</v>
      </c>
      <c r="H24" s="36">
        <f>H26+H27+H28+H29+H30+H31</f>
        <v>0</v>
      </c>
      <c r="I24" s="35">
        <f>I26+I27+I28+I29+I30+I31</f>
        <v>27002</v>
      </c>
      <c r="J24" s="37">
        <f>J26+J27+J28+J29+J30+J31</f>
        <v>27002</v>
      </c>
    </row>
    <row r="25" spans="1:10" ht="60" x14ac:dyDescent="0.2">
      <c r="A25" s="749"/>
      <c r="B25" s="386"/>
      <c r="C25" s="21">
        <v>2010</v>
      </c>
      <c r="D25" s="22" t="s">
        <v>11</v>
      </c>
      <c r="E25" s="23">
        <v>0</v>
      </c>
      <c r="F25" s="23">
        <v>27002</v>
      </c>
      <c r="G25" s="374">
        <f>E25+F25</f>
        <v>27002</v>
      </c>
      <c r="H25" s="24"/>
      <c r="I25" s="25"/>
      <c r="J25" s="26"/>
    </row>
    <row r="26" spans="1:10" ht="15.75" x14ac:dyDescent="0.2">
      <c r="A26" s="749"/>
      <c r="B26" s="387"/>
      <c r="C26" s="21">
        <v>3030</v>
      </c>
      <c r="D26" s="22" t="s">
        <v>20</v>
      </c>
      <c r="E26" s="28"/>
      <c r="F26" s="28"/>
      <c r="G26" s="375"/>
      <c r="H26" s="379"/>
      <c r="I26" s="39">
        <v>2200</v>
      </c>
      <c r="J26" s="29">
        <f>H26+I26</f>
        <v>2200</v>
      </c>
    </row>
    <row r="27" spans="1:10" ht="15.75" x14ac:dyDescent="0.2">
      <c r="A27" s="749"/>
      <c r="B27" s="387"/>
      <c r="C27" s="21">
        <v>4110</v>
      </c>
      <c r="D27" s="22" t="s">
        <v>14</v>
      </c>
      <c r="E27" s="28"/>
      <c r="F27" s="28"/>
      <c r="G27" s="375"/>
      <c r="H27" s="379"/>
      <c r="I27" s="39">
        <v>1658.84</v>
      </c>
      <c r="J27" s="29">
        <f t="shared" ref="J27:J31" si="8">H27+I27</f>
        <v>1658.84</v>
      </c>
    </row>
    <row r="28" spans="1:10" ht="15.75" x14ac:dyDescent="0.2">
      <c r="A28" s="749"/>
      <c r="B28" s="387"/>
      <c r="C28" s="21">
        <v>4120</v>
      </c>
      <c r="D28" s="22" t="s">
        <v>15</v>
      </c>
      <c r="E28" s="28"/>
      <c r="F28" s="28"/>
      <c r="G28" s="375"/>
      <c r="H28" s="379"/>
      <c r="I28" s="39">
        <v>181.3</v>
      </c>
      <c r="J28" s="29">
        <f t="shared" si="8"/>
        <v>181.3</v>
      </c>
    </row>
    <row r="29" spans="1:10" ht="15.75" x14ac:dyDescent="0.2">
      <c r="A29" s="749"/>
      <c r="B29" s="387"/>
      <c r="C29" s="21">
        <v>4170</v>
      </c>
      <c r="D29" s="22" t="s">
        <v>21</v>
      </c>
      <c r="E29" s="28"/>
      <c r="F29" s="28"/>
      <c r="G29" s="375"/>
      <c r="H29" s="379"/>
      <c r="I29" s="39">
        <v>12485</v>
      </c>
      <c r="J29" s="29">
        <f t="shared" si="8"/>
        <v>12485</v>
      </c>
    </row>
    <row r="30" spans="1:10" ht="15.75" x14ac:dyDescent="0.2">
      <c r="A30" s="749"/>
      <c r="B30" s="387"/>
      <c r="C30" s="21">
        <v>4210</v>
      </c>
      <c r="D30" s="22" t="s">
        <v>16</v>
      </c>
      <c r="E30" s="28"/>
      <c r="F30" s="28"/>
      <c r="G30" s="375"/>
      <c r="H30" s="379"/>
      <c r="I30" s="39">
        <v>9326.86</v>
      </c>
      <c r="J30" s="29">
        <f t="shared" si="8"/>
        <v>9326.86</v>
      </c>
    </row>
    <row r="31" spans="1:10" ht="15.75" x14ac:dyDescent="0.2">
      <c r="A31" s="749"/>
      <c r="B31" s="387"/>
      <c r="C31" s="40">
        <v>4410</v>
      </c>
      <c r="D31" s="41" t="s">
        <v>22</v>
      </c>
      <c r="E31" s="28"/>
      <c r="F31" s="28"/>
      <c r="G31" s="375"/>
      <c r="H31" s="380"/>
      <c r="I31" s="42">
        <v>1150</v>
      </c>
      <c r="J31" s="43">
        <f t="shared" si="8"/>
        <v>1150</v>
      </c>
    </row>
    <row r="32" spans="1:10" ht="15.75" x14ac:dyDescent="0.2">
      <c r="A32" s="749"/>
      <c r="B32" s="38">
        <v>75109</v>
      </c>
      <c r="C32" s="462"/>
      <c r="D32" s="463"/>
      <c r="E32" s="464">
        <f>E33</f>
        <v>5666</v>
      </c>
      <c r="F32" s="464">
        <f>F33</f>
        <v>0</v>
      </c>
      <c r="G32" s="465">
        <f>G33</f>
        <v>5666</v>
      </c>
      <c r="H32" s="466">
        <f>H34+H35+H36+H37+H38+H39+H40</f>
        <v>5666.0000000000009</v>
      </c>
      <c r="I32" s="464">
        <f t="shared" ref="I32:J32" si="9">I34+I35+I36+I37+I38+I39+I40</f>
        <v>0</v>
      </c>
      <c r="J32" s="467">
        <f t="shared" si="9"/>
        <v>5666.0000000000009</v>
      </c>
    </row>
    <row r="33" spans="1:10" ht="60" x14ac:dyDescent="0.2">
      <c r="A33" s="749"/>
      <c r="B33" s="20"/>
      <c r="C33" s="21">
        <v>2010</v>
      </c>
      <c r="D33" s="22" t="s">
        <v>11</v>
      </c>
      <c r="E33" s="23">
        <v>5666</v>
      </c>
      <c r="F33" s="23"/>
      <c r="G33" s="374">
        <f>E33+F33</f>
        <v>5666</v>
      </c>
      <c r="H33" s="24"/>
      <c r="I33" s="25"/>
      <c r="J33" s="26"/>
    </row>
    <row r="34" spans="1:10" ht="15.75" x14ac:dyDescent="0.2">
      <c r="A34" s="749"/>
      <c r="B34" s="27"/>
      <c r="C34" s="21">
        <v>3030</v>
      </c>
      <c r="D34" s="22" t="s">
        <v>20</v>
      </c>
      <c r="E34" s="28"/>
      <c r="F34" s="28"/>
      <c r="G34" s="375"/>
      <c r="H34" s="379">
        <v>3955</v>
      </c>
      <c r="I34" s="39"/>
      <c r="J34" s="29">
        <f>H34+I34</f>
        <v>3955</v>
      </c>
    </row>
    <row r="35" spans="1:10" ht="15.75" x14ac:dyDescent="0.2">
      <c r="A35" s="749"/>
      <c r="B35" s="27"/>
      <c r="C35" s="21">
        <v>4110</v>
      </c>
      <c r="D35" s="22" t="s">
        <v>14</v>
      </c>
      <c r="E35" s="28"/>
      <c r="F35" s="28"/>
      <c r="G35" s="375"/>
      <c r="H35" s="379">
        <v>163.33000000000001</v>
      </c>
      <c r="I35" s="39"/>
      <c r="J35" s="29">
        <f t="shared" ref="J35:J40" si="10">H35+I35</f>
        <v>163.33000000000001</v>
      </c>
    </row>
    <row r="36" spans="1:10" ht="15.75" x14ac:dyDescent="0.2">
      <c r="A36" s="749"/>
      <c r="B36" s="27"/>
      <c r="C36" s="21">
        <v>4120</v>
      </c>
      <c r="D36" s="22" t="s">
        <v>15</v>
      </c>
      <c r="E36" s="28"/>
      <c r="F36" s="28"/>
      <c r="G36" s="375"/>
      <c r="H36" s="379">
        <v>23.3</v>
      </c>
      <c r="I36" s="39"/>
      <c r="J36" s="29">
        <f t="shared" si="10"/>
        <v>23.3</v>
      </c>
    </row>
    <row r="37" spans="1:10" ht="15.75" x14ac:dyDescent="0.2">
      <c r="A37" s="749"/>
      <c r="B37" s="27"/>
      <c r="C37" s="21">
        <v>4170</v>
      </c>
      <c r="D37" s="22" t="s">
        <v>21</v>
      </c>
      <c r="E37" s="28"/>
      <c r="F37" s="28"/>
      <c r="G37" s="375"/>
      <c r="H37" s="379">
        <v>950</v>
      </c>
      <c r="I37" s="39"/>
      <c r="J37" s="29">
        <f t="shared" si="10"/>
        <v>950</v>
      </c>
    </row>
    <row r="38" spans="1:10" ht="15.75" x14ac:dyDescent="0.2">
      <c r="A38" s="749"/>
      <c r="B38" s="27"/>
      <c r="C38" s="21">
        <v>4210</v>
      </c>
      <c r="D38" s="22" t="s">
        <v>16</v>
      </c>
      <c r="E38" s="28"/>
      <c r="F38" s="28"/>
      <c r="G38" s="375"/>
      <c r="H38" s="379">
        <v>280.63</v>
      </c>
      <c r="I38" s="39"/>
      <c r="J38" s="29">
        <f t="shared" si="10"/>
        <v>280.63</v>
      </c>
    </row>
    <row r="39" spans="1:10" ht="15.75" x14ac:dyDescent="0.2">
      <c r="A39" s="749"/>
      <c r="B39" s="27"/>
      <c r="C39" s="21">
        <v>4300</v>
      </c>
      <c r="D39" s="22" t="s">
        <v>17</v>
      </c>
      <c r="E39" s="28"/>
      <c r="F39" s="28"/>
      <c r="G39" s="375"/>
      <c r="H39" s="379">
        <v>163.35</v>
      </c>
      <c r="I39" s="39"/>
      <c r="J39" s="29">
        <f t="shared" si="10"/>
        <v>163.35</v>
      </c>
    </row>
    <row r="40" spans="1:10" ht="15.75" x14ac:dyDescent="0.2">
      <c r="A40" s="750"/>
      <c r="B40" s="27"/>
      <c r="C40" s="40">
        <v>4410</v>
      </c>
      <c r="D40" s="41" t="s">
        <v>22</v>
      </c>
      <c r="E40" s="28"/>
      <c r="F40" s="28"/>
      <c r="G40" s="375"/>
      <c r="H40" s="380">
        <v>130.38999999999999</v>
      </c>
      <c r="I40" s="42"/>
      <c r="J40" s="43">
        <f t="shared" si="10"/>
        <v>130.38999999999999</v>
      </c>
    </row>
    <row r="41" spans="1:10" ht="15.75" x14ac:dyDescent="0.2">
      <c r="A41" s="8">
        <v>852</v>
      </c>
      <c r="B41" s="44"/>
      <c r="C41" s="9"/>
      <c r="D41" s="45" t="s">
        <v>23</v>
      </c>
      <c r="E41" s="46">
        <f>E42+E57+E64+E60+E67</f>
        <v>5692851</v>
      </c>
      <c r="F41" s="46">
        <f t="shared" ref="F41:J41" si="11">F42+F57+F64+F60+F67</f>
        <v>1600</v>
      </c>
      <c r="G41" s="46">
        <f t="shared" si="11"/>
        <v>5694451</v>
      </c>
      <c r="H41" s="46">
        <f t="shared" si="11"/>
        <v>5687851</v>
      </c>
      <c r="I41" s="46">
        <f t="shared" si="11"/>
        <v>1600</v>
      </c>
      <c r="J41" s="46">
        <f t="shared" si="11"/>
        <v>5694451</v>
      </c>
    </row>
    <row r="42" spans="1:10" ht="56.25" customHeight="1" x14ac:dyDescent="0.2">
      <c r="A42" s="748"/>
      <c r="B42" s="14">
        <v>85212</v>
      </c>
      <c r="C42" s="15"/>
      <c r="D42" s="16" t="s">
        <v>24</v>
      </c>
      <c r="E42" s="48">
        <f>SUM(E43:E43)</f>
        <v>5638219</v>
      </c>
      <c r="F42" s="48">
        <f t="shared" ref="F42:G42" si="12">SUM(F43:F43)</f>
        <v>0</v>
      </c>
      <c r="G42" s="377">
        <f t="shared" si="12"/>
        <v>5638219</v>
      </c>
      <c r="H42" s="18">
        <f>SUM(H44:H56)</f>
        <v>5638219</v>
      </c>
      <c r="I42" s="55">
        <f t="shared" ref="I42:J42" si="13">SUM(I44:I56)</f>
        <v>0</v>
      </c>
      <c r="J42" s="57">
        <f t="shared" si="13"/>
        <v>5638219</v>
      </c>
    </row>
    <row r="43" spans="1:10" ht="60" x14ac:dyDescent="0.2">
      <c r="A43" s="749"/>
      <c r="B43" s="20"/>
      <c r="C43" s="21">
        <v>2010</v>
      </c>
      <c r="D43" s="22" t="s">
        <v>11</v>
      </c>
      <c r="E43" s="23">
        <v>5638219</v>
      </c>
      <c r="F43" s="23"/>
      <c r="G43" s="374">
        <f>E43+F43</f>
        <v>5638219</v>
      </c>
      <c r="H43" s="24"/>
      <c r="I43" s="25"/>
      <c r="J43" s="26"/>
    </row>
    <row r="44" spans="1:10" ht="15.75" x14ac:dyDescent="0.2">
      <c r="A44" s="749"/>
      <c r="B44" s="387"/>
      <c r="C44" s="21">
        <v>3110</v>
      </c>
      <c r="D44" s="22" t="s">
        <v>25</v>
      </c>
      <c r="E44" s="28"/>
      <c r="F44" s="28"/>
      <c r="G44" s="375"/>
      <c r="H44" s="24">
        <v>5323156</v>
      </c>
      <c r="I44" s="39">
        <v>-3200</v>
      </c>
      <c r="J44" s="29">
        <f>H44+I44</f>
        <v>5319956</v>
      </c>
    </row>
    <row r="45" spans="1:10" ht="15.75" x14ac:dyDescent="0.2">
      <c r="A45" s="749"/>
      <c r="B45" s="27"/>
      <c r="C45" s="21">
        <v>4010</v>
      </c>
      <c r="D45" s="22" t="s">
        <v>12</v>
      </c>
      <c r="E45" s="28"/>
      <c r="F45" s="28"/>
      <c r="G45" s="375"/>
      <c r="H45" s="24">
        <v>135148</v>
      </c>
      <c r="I45" s="39"/>
      <c r="J45" s="29">
        <f t="shared" ref="J45:J56" si="14">H45+I45</f>
        <v>135148</v>
      </c>
    </row>
    <row r="46" spans="1:10" ht="15.75" x14ac:dyDescent="0.2">
      <c r="A46" s="749"/>
      <c r="B46" s="27"/>
      <c r="C46" s="21">
        <v>4040</v>
      </c>
      <c r="D46" s="22" t="s">
        <v>13</v>
      </c>
      <c r="E46" s="28"/>
      <c r="F46" s="28"/>
      <c r="G46" s="375"/>
      <c r="H46" s="24">
        <v>11463</v>
      </c>
      <c r="I46" s="39"/>
      <c r="J46" s="29">
        <f t="shared" si="14"/>
        <v>11463</v>
      </c>
    </row>
    <row r="47" spans="1:10" ht="15.75" x14ac:dyDescent="0.2">
      <c r="A47" s="749"/>
      <c r="B47" s="27"/>
      <c r="C47" s="21">
        <v>4110</v>
      </c>
      <c r="D47" s="22" t="s">
        <v>14</v>
      </c>
      <c r="E47" s="28"/>
      <c r="F47" s="28"/>
      <c r="G47" s="375"/>
      <c r="H47" s="24">
        <v>152434</v>
      </c>
      <c r="I47" s="39"/>
      <c r="J47" s="29">
        <f t="shared" si="14"/>
        <v>152434</v>
      </c>
    </row>
    <row r="48" spans="1:10" ht="15.75" x14ac:dyDescent="0.2">
      <c r="A48" s="749"/>
      <c r="B48" s="27"/>
      <c r="C48" s="49">
        <v>4120</v>
      </c>
      <c r="D48" s="50" t="s">
        <v>15</v>
      </c>
      <c r="E48" s="28"/>
      <c r="F48" s="28"/>
      <c r="G48" s="375"/>
      <c r="H48" s="51">
        <v>3192</v>
      </c>
      <c r="I48" s="39"/>
      <c r="J48" s="29">
        <f t="shared" si="14"/>
        <v>3192</v>
      </c>
    </row>
    <row r="49" spans="1:10" ht="15.75" x14ac:dyDescent="0.2">
      <c r="A49" s="749"/>
      <c r="B49" s="27"/>
      <c r="C49" s="21">
        <v>4210</v>
      </c>
      <c r="D49" s="22" t="s">
        <v>16</v>
      </c>
      <c r="E49" s="28"/>
      <c r="F49" s="28"/>
      <c r="G49" s="375"/>
      <c r="H49" s="24">
        <v>1900</v>
      </c>
      <c r="I49" s="39"/>
      <c r="J49" s="29">
        <f t="shared" si="14"/>
        <v>1900</v>
      </c>
    </row>
    <row r="50" spans="1:10" ht="15.75" x14ac:dyDescent="0.2">
      <c r="A50" s="749"/>
      <c r="B50" s="27"/>
      <c r="C50" s="21">
        <v>4270</v>
      </c>
      <c r="D50" s="22" t="s">
        <v>26</v>
      </c>
      <c r="E50" s="28"/>
      <c r="F50" s="28"/>
      <c r="G50" s="375"/>
      <c r="H50" s="24">
        <v>550</v>
      </c>
      <c r="I50" s="39"/>
      <c r="J50" s="29">
        <f t="shared" si="14"/>
        <v>550</v>
      </c>
    </row>
    <row r="51" spans="1:10" ht="15.75" x14ac:dyDescent="0.2">
      <c r="A51" s="749"/>
      <c r="B51" s="27"/>
      <c r="C51" s="21">
        <v>4300</v>
      </c>
      <c r="D51" s="22" t="s">
        <v>17</v>
      </c>
      <c r="E51" s="28"/>
      <c r="F51" s="28"/>
      <c r="G51" s="375"/>
      <c r="H51" s="24">
        <v>2500</v>
      </c>
      <c r="I51" s="39"/>
      <c r="J51" s="29">
        <f t="shared" si="14"/>
        <v>2500</v>
      </c>
    </row>
    <row r="52" spans="1:10" ht="36" x14ac:dyDescent="0.2">
      <c r="A52" s="749"/>
      <c r="B52" s="27"/>
      <c r="C52" s="21">
        <v>4360</v>
      </c>
      <c r="D52" s="22" t="s">
        <v>27</v>
      </c>
      <c r="E52" s="28"/>
      <c r="F52" s="28"/>
      <c r="G52" s="375"/>
      <c r="H52" s="24">
        <v>1347</v>
      </c>
      <c r="I52" s="39"/>
      <c r="J52" s="29">
        <f t="shared" si="14"/>
        <v>1347</v>
      </c>
    </row>
    <row r="53" spans="1:10" ht="24" x14ac:dyDescent="0.2">
      <c r="A53" s="749"/>
      <c r="B53" s="27"/>
      <c r="C53" s="21">
        <v>4400</v>
      </c>
      <c r="D53" s="22" t="s">
        <v>28</v>
      </c>
      <c r="E53" s="28"/>
      <c r="F53" s="28"/>
      <c r="G53" s="375"/>
      <c r="H53" s="24">
        <v>1500</v>
      </c>
      <c r="I53" s="39"/>
      <c r="J53" s="29">
        <f t="shared" si="14"/>
        <v>1500</v>
      </c>
    </row>
    <row r="54" spans="1:10" ht="24" x14ac:dyDescent="0.2">
      <c r="A54" s="749"/>
      <c r="B54" s="27"/>
      <c r="C54" s="21">
        <v>4440</v>
      </c>
      <c r="D54" s="22" t="s">
        <v>29</v>
      </c>
      <c r="E54" s="28"/>
      <c r="F54" s="28"/>
      <c r="G54" s="375"/>
      <c r="H54" s="24">
        <v>4029</v>
      </c>
      <c r="I54" s="39"/>
      <c r="J54" s="29">
        <f t="shared" si="14"/>
        <v>4029</v>
      </c>
    </row>
    <row r="55" spans="1:10" ht="24" x14ac:dyDescent="0.2">
      <c r="A55" s="749"/>
      <c r="B55" s="65"/>
      <c r="C55" s="21">
        <v>4610</v>
      </c>
      <c r="D55" s="22" t="s">
        <v>163</v>
      </c>
      <c r="E55" s="28"/>
      <c r="F55" s="28"/>
      <c r="G55" s="375"/>
      <c r="H55" s="24">
        <v>0</v>
      </c>
      <c r="I55" s="39">
        <v>3200</v>
      </c>
      <c r="J55" s="29">
        <f t="shared" si="14"/>
        <v>3200</v>
      </c>
    </row>
    <row r="56" spans="1:10" ht="24" x14ac:dyDescent="0.2">
      <c r="A56" s="749"/>
      <c r="B56" s="27"/>
      <c r="C56" s="21">
        <v>4700</v>
      </c>
      <c r="D56" s="22" t="s">
        <v>30</v>
      </c>
      <c r="E56" s="23"/>
      <c r="F56" s="23"/>
      <c r="G56" s="374"/>
      <c r="H56" s="24">
        <v>1000</v>
      </c>
      <c r="I56" s="39"/>
      <c r="J56" s="29">
        <f t="shared" si="14"/>
        <v>1000</v>
      </c>
    </row>
    <row r="57" spans="1:10" ht="89.25" x14ac:dyDescent="0.2">
      <c r="A57" s="749"/>
      <c r="B57" s="52">
        <v>85213</v>
      </c>
      <c r="C57" s="53"/>
      <c r="D57" s="54" t="s">
        <v>31</v>
      </c>
      <c r="E57" s="55">
        <f>E58</f>
        <v>13705</v>
      </c>
      <c r="F57" s="55">
        <f t="shared" ref="F57:G57" si="15">F58</f>
        <v>0</v>
      </c>
      <c r="G57" s="56">
        <f t="shared" si="15"/>
        <v>13705</v>
      </c>
      <c r="H57" s="66">
        <f>H59</f>
        <v>13705</v>
      </c>
      <c r="I57" s="55">
        <f t="shared" ref="I57:J57" si="16">I59</f>
        <v>0</v>
      </c>
      <c r="J57" s="57">
        <f t="shared" si="16"/>
        <v>13705</v>
      </c>
    </row>
    <row r="58" spans="1:10" ht="60" x14ac:dyDescent="0.2">
      <c r="A58" s="749"/>
      <c r="B58" s="20"/>
      <c r="C58" s="21">
        <v>2010</v>
      </c>
      <c r="D58" s="22" t="s">
        <v>11</v>
      </c>
      <c r="E58" s="23">
        <v>13705</v>
      </c>
      <c r="F58" s="23"/>
      <c r="G58" s="374">
        <f>E58+F58</f>
        <v>13705</v>
      </c>
      <c r="H58" s="24"/>
      <c r="I58" s="25"/>
      <c r="J58" s="26"/>
    </row>
    <row r="59" spans="1:10" ht="15.75" x14ac:dyDescent="0.2">
      <c r="A59" s="749"/>
      <c r="B59" s="58"/>
      <c r="C59" s="21">
        <v>4130</v>
      </c>
      <c r="D59" s="22" t="s">
        <v>32</v>
      </c>
      <c r="E59" s="23"/>
      <c r="F59" s="23"/>
      <c r="G59" s="374"/>
      <c r="H59" s="24">
        <v>13705</v>
      </c>
      <c r="I59" s="25"/>
      <c r="J59" s="29">
        <f>H59+I59</f>
        <v>13705</v>
      </c>
    </row>
    <row r="60" spans="1:10" ht="15.75" customHeight="1" x14ac:dyDescent="0.2">
      <c r="A60" s="749"/>
      <c r="B60" s="59">
        <v>85215</v>
      </c>
      <c r="C60" s="60"/>
      <c r="D60" s="61" t="s">
        <v>33</v>
      </c>
      <c r="E60" s="62">
        <f>E61</f>
        <v>5000</v>
      </c>
      <c r="F60" s="62">
        <f>F61</f>
        <v>0</v>
      </c>
      <c r="G60" s="63">
        <f t="shared" ref="G60:H60" si="17">G61</f>
        <v>5000</v>
      </c>
      <c r="H60" s="381">
        <f t="shared" si="17"/>
        <v>0</v>
      </c>
      <c r="I60" s="62">
        <f>I62+I63</f>
        <v>0</v>
      </c>
      <c r="J60" s="64">
        <f>J62+J63</f>
        <v>5000</v>
      </c>
    </row>
    <row r="61" spans="1:10" ht="60" x14ac:dyDescent="0.2">
      <c r="A61" s="749"/>
      <c r="B61" s="734"/>
      <c r="C61" s="21">
        <v>2010</v>
      </c>
      <c r="D61" s="22" t="s">
        <v>11</v>
      </c>
      <c r="E61" s="23">
        <v>5000</v>
      </c>
      <c r="F61" s="23"/>
      <c r="G61" s="374">
        <f>E61+F61</f>
        <v>5000</v>
      </c>
      <c r="H61" s="24"/>
      <c r="I61" s="25"/>
      <c r="J61" s="26"/>
    </row>
    <row r="62" spans="1:10" ht="15.75" customHeight="1" x14ac:dyDescent="0.2">
      <c r="A62" s="749"/>
      <c r="B62" s="735"/>
      <c r="C62" s="21">
        <v>3110</v>
      </c>
      <c r="D62" s="22" t="s">
        <v>25</v>
      </c>
      <c r="E62" s="23"/>
      <c r="F62" s="23"/>
      <c r="G62" s="374"/>
      <c r="H62" s="379">
        <v>4901.96</v>
      </c>
      <c r="I62" s="39"/>
      <c r="J62" s="29">
        <f>H62+I62</f>
        <v>4901.96</v>
      </c>
    </row>
    <row r="63" spans="1:10" ht="15.75" customHeight="1" x14ac:dyDescent="0.2">
      <c r="A63" s="749"/>
      <c r="B63" s="736"/>
      <c r="C63" s="21">
        <v>4210</v>
      </c>
      <c r="D63" s="22" t="s">
        <v>16</v>
      </c>
      <c r="E63" s="23"/>
      <c r="F63" s="23"/>
      <c r="G63" s="374"/>
      <c r="H63" s="379">
        <v>98.04</v>
      </c>
      <c r="I63" s="39"/>
      <c r="J63" s="29">
        <f>H63+I63</f>
        <v>98.04</v>
      </c>
    </row>
    <row r="64" spans="1:10" ht="28.5" customHeight="1" x14ac:dyDescent="0.2">
      <c r="A64" s="749"/>
      <c r="B64" s="52">
        <v>85228</v>
      </c>
      <c r="C64" s="53"/>
      <c r="D64" s="54" t="s">
        <v>34</v>
      </c>
      <c r="E64" s="55">
        <f>E65</f>
        <v>35927</v>
      </c>
      <c r="F64" s="55">
        <f t="shared" ref="F64:G64" si="18">F65</f>
        <v>0</v>
      </c>
      <c r="G64" s="56">
        <f t="shared" si="18"/>
        <v>35927</v>
      </c>
      <c r="H64" s="66">
        <f>SUM(H66:H66)</f>
        <v>35927</v>
      </c>
      <c r="I64" s="55">
        <f t="shared" ref="I64:J64" si="19">SUM(I66:I66)</f>
        <v>0</v>
      </c>
      <c r="J64" s="57">
        <f t="shared" si="19"/>
        <v>35927</v>
      </c>
    </row>
    <row r="65" spans="1:10" ht="60" x14ac:dyDescent="0.2">
      <c r="A65" s="749"/>
      <c r="B65" s="20"/>
      <c r="C65" s="21">
        <v>2010</v>
      </c>
      <c r="D65" s="22" t="s">
        <v>11</v>
      </c>
      <c r="E65" s="23">
        <v>35927</v>
      </c>
      <c r="F65" s="23"/>
      <c r="G65" s="374">
        <f>E65+F65</f>
        <v>35927</v>
      </c>
      <c r="H65" s="24"/>
      <c r="I65" s="25"/>
      <c r="J65" s="26"/>
    </row>
    <row r="66" spans="1:10" ht="15.75" x14ac:dyDescent="0.2">
      <c r="A66" s="749"/>
      <c r="B66" s="27"/>
      <c r="C66" s="40">
        <v>4300</v>
      </c>
      <c r="D66" s="41" t="s">
        <v>17</v>
      </c>
      <c r="E66" s="28"/>
      <c r="F66" s="28"/>
      <c r="G66" s="375"/>
      <c r="H66" s="24">
        <v>35927</v>
      </c>
      <c r="I66" s="25"/>
      <c r="J66" s="29">
        <f>H66+I66</f>
        <v>35927</v>
      </c>
    </row>
    <row r="67" spans="1:10" ht="24" customHeight="1" x14ac:dyDescent="0.2">
      <c r="A67" s="749"/>
      <c r="B67" s="52">
        <v>85295</v>
      </c>
      <c r="C67" s="53"/>
      <c r="D67" s="54" t="s">
        <v>89</v>
      </c>
      <c r="E67" s="468">
        <f>SUM(E68:E68)</f>
        <v>0</v>
      </c>
      <c r="F67" s="468">
        <f t="shared" ref="F67:G67" si="20">SUM(F68:F68)</f>
        <v>1600</v>
      </c>
      <c r="G67" s="469">
        <f t="shared" si="20"/>
        <v>1600</v>
      </c>
      <c r="H67" s="18">
        <f>SUM(H69:H71)</f>
        <v>0</v>
      </c>
      <c r="I67" s="55">
        <f t="shared" ref="I67:J67" si="21">SUM(I69:I71)</f>
        <v>1600</v>
      </c>
      <c r="J67" s="57">
        <f t="shared" si="21"/>
        <v>1600</v>
      </c>
    </row>
    <row r="68" spans="1:10" ht="60" x14ac:dyDescent="0.2">
      <c r="A68" s="749"/>
      <c r="B68" s="386"/>
      <c r="C68" s="21">
        <v>2010</v>
      </c>
      <c r="D68" s="22" t="s">
        <v>11</v>
      </c>
      <c r="E68" s="23">
        <v>0</v>
      </c>
      <c r="F68" s="23">
        <v>1600</v>
      </c>
      <c r="G68" s="374">
        <f>E68+F68</f>
        <v>1600</v>
      </c>
      <c r="H68" s="24"/>
      <c r="I68" s="25"/>
      <c r="J68" s="26"/>
    </row>
    <row r="69" spans="1:10" ht="15.75" x14ac:dyDescent="0.2">
      <c r="A69" s="749"/>
      <c r="B69" s="387"/>
      <c r="C69" s="21">
        <v>4010</v>
      </c>
      <c r="D69" s="22" t="s">
        <v>12</v>
      </c>
      <c r="E69" s="28"/>
      <c r="F69" s="28"/>
      <c r="G69" s="375"/>
      <c r="H69" s="24"/>
      <c r="I69" s="39">
        <v>1337</v>
      </c>
      <c r="J69" s="29">
        <f t="shared" ref="J69:J71" si="22">H69+I69</f>
        <v>1337</v>
      </c>
    </row>
    <row r="70" spans="1:10" ht="15.75" x14ac:dyDescent="0.2">
      <c r="A70" s="749"/>
      <c r="B70" s="387"/>
      <c r="C70" s="21">
        <v>4110</v>
      </c>
      <c r="D70" s="22" t="s">
        <v>14</v>
      </c>
      <c r="E70" s="28"/>
      <c r="F70" s="28"/>
      <c r="G70" s="375"/>
      <c r="H70" s="24"/>
      <c r="I70" s="39">
        <v>230</v>
      </c>
      <c r="J70" s="29">
        <f t="shared" si="22"/>
        <v>230</v>
      </c>
    </row>
    <row r="71" spans="1:10" ht="16.5" thickBot="1" x14ac:dyDescent="0.25">
      <c r="A71" s="751"/>
      <c r="B71" s="387"/>
      <c r="C71" s="49">
        <v>4120</v>
      </c>
      <c r="D71" s="50" t="s">
        <v>15</v>
      </c>
      <c r="E71" s="28"/>
      <c r="F71" s="28"/>
      <c r="G71" s="375"/>
      <c r="H71" s="51"/>
      <c r="I71" s="39">
        <v>33</v>
      </c>
      <c r="J71" s="29">
        <f t="shared" si="22"/>
        <v>33</v>
      </c>
    </row>
    <row r="72" spans="1:10" ht="16.5" thickBot="1" x14ac:dyDescent="0.25">
      <c r="A72" s="67"/>
      <c r="B72" s="68"/>
      <c r="C72" s="68"/>
      <c r="D72" s="69" t="s">
        <v>35</v>
      </c>
      <c r="E72" s="70">
        <f t="shared" ref="E72:J72" si="23">E41+E18+E8</f>
        <v>5828409</v>
      </c>
      <c r="F72" s="70">
        <f t="shared" si="23"/>
        <v>28602</v>
      </c>
      <c r="G72" s="378">
        <f t="shared" si="23"/>
        <v>5857011</v>
      </c>
      <c r="H72" s="71">
        <f t="shared" si="23"/>
        <v>5823409</v>
      </c>
      <c r="I72" s="70">
        <f t="shared" si="23"/>
        <v>28602</v>
      </c>
      <c r="J72" s="72">
        <f t="shared" si="23"/>
        <v>5857011</v>
      </c>
    </row>
    <row r="75" spans="1:10" x14ac:dyDescent="0.2">
      <c r="A75" s="73"/>
      <c r="B75" s="73"/>
      <c r="C75" s="73"/>
      <c r="D75" s="74"/>
      <c r="E75" s="75"/>
      <c r="F75" s="75"/>
      <c r="G75" s="75"/>
    </row>
  </sheetData>
  <mergeCells count="15">
    <mergeCell ref="H6:J6"/>
    <mergeCell ref="B61:B63"/>
    <mergeCell ref="G1:J1"/>
    <mergeCell ref="G2:J2"/>
    <mergeCell ref="G3:J3"/>
    <mergeCell ref="A4:J4"/>
    <mergeCell ref="A5:H5"/>
    <mergeCell ref="A6:A7"/>
    <mergeCell ref="B6:B7"/>
    <mergeCell ref="C6:C7"/>
    <mergeCell ref="D6:D7"/>
    <mergeCell ref="E6:G6"/>
    <mergeCell ref="A19:A40"/>
    <mergeCell ref="A9:A17"/>
    <mergeCell ref="A42:A71"/>
  </mergeCells>
  <pageMargins left="1.1811023622047245" right="0" top="0.55118110236220474" bottom="0.39370078740157483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Normal="100" workbookViewId="0">
      <selection activeCell="G15" sqref="G15"/>
    </sheetView>
  </sheetViews>
  <sheetFormatPr defaultRowHeight="12.75" x14ac:dyDescent="0.2"/>
  <cols>
    <col min="1" max="1" width="7.5703125" style="1" customWidth="1"/>
    <col min="2" max="2" width="7.7109375" style="1" customWidth="1"/>
    <col min="3" max="3" width="6.5703125" style="1" customWidth="1"/>
    <col min="4" max="4" width="31.42578125" style="1" customWidth="1"/>
    <col min="5" max="5" width="15.42578125" style="1" customWidth="1"/>
    <col min="6" max="6" width="11.28515625" style="1" customWidth="1"/>
    <col min="7" max="7" width="11.85546875" style="1" customWidth="1"/>
    <col min="8" max="8" width="13.140625" style="1" customWidth="1"/>
    <col min="9" max="9" width="9.140625" style="1"/>
    <col min="10" max="10" width="12.28515625" style="1" customWidth="1"/>
    <col min="11" max="16384" width="9.140625" style="1"/>
  </cols>
  <sheetData>
    <row r="1" spans="1:10" x14ac:dyDescent="0.2">
      <c r="E1" s="2"/>
      <c r="F1" s="2"/>
      <c r="G1" s="2"/>
      <c r="H1" s="429" t="s">
        <v>1283</v>
      </c>
      <c r="I1" s="430"/>
      <c r="J1" s="430"/>
    </row>
    <row r="2" spans="1:10" x14ac:dyDescent="0.2">
      <c r="E2" s="2"/>
      <c r="F2" s="2"/>
      <c r="G2" s="2"/>
      <c r="H2" s="429" t="s">
        <v>96</v>
      </c>
      <c r="I2" s="430"/>
      <c r="J2" s="430"/>
    </row>
    <row r="3" spans="1:10" ht="15.75" customHeight="1" x14ac:dyDescent="0.2">
      <c r="E3" s="3"/>
      <c r="F3" s="3"/>
      <c r="G3" s="3"/>
      <c r="H3" s="738" t="s">
        <v>153</v>
      </c>
      <c r="I3" s="738"/>
      <c r="J3" s="738"/>
    </row>
    <row r="4" spans="1:10" ht="32.25" customHeight="1" x14ac:dyDescent="0.25">
      <c r="A4" s="739" t="s">
        <v>245</v>
      </c>
      <c r="B4" s="752"/>
      <c r="C4" s="752"/>
      <c r="D4" s="752"/>
      <c r="E4" s="752"/>
      <c r="F4" s="752"/>
      <c r="G4" s="752"/>
      <c r="H4" s="752"/>
    </row>
    <row r="5" spans="1:10" ht="16.5" thickBot="1" x14ac:dyDescent="0.3">
      <c r="A5" s="740"/>
      <c r="B5" s="740"/>
      <c r="C5" s="740"/>
      <c r="D5" s="740"/>
      <c r="E5" s="741"/>
      <c r="F5" s="741"/>
      <c r="G5" s="741"/>
      <c r="H5" s="741"/>
    </row>
    <row r="6" spans="1:10" ht="15" customHeight="1" x14ac:dyDescent="0.2">
      <c r="A6" s="742" t="s">
        <v>1</v>
      </c>
      <c r="B6" s="744" t="s">
        <v>2</v>
      </c>
      <c r="C6" s="744" t="s">
        <v>3</v>
      </c>
      <c r="D6" s="744" t="s">
        <v>4</v>
      </c>
      <c r="E6" s="746" t="s">
        <v>5</v>
      </c>
      <c r="F6" s="746"/>
      <c r="G6" s="753"/>
      <c r="H6" s="731" t="s">
        <v>6</v>
      </c>
      <c r="I6" s="732"/>
      <c r="J6" s="733"/>
    </row>
    <row r="7" spans="1:10" ht="39" thickBot="1" x14ac:dyDescent="0.25">
      <c r="A7" s="743"/>
      <c r="B7" s="745"/>
      <c r="C7" s="745"/>
      <c r="D7" s="745"/>
      <c r="E7" s="4" t="s">
        <v>253</v>
      </c>
      <c r="F7" s="4" t="s">
        <v>7</v>
      </c>
      <c r="G7" s="372" t="s">
        <v>162</v>
      </c>
      <c r="H7" s="5" t="s">
        <v>253</v>
      </c>
      <c r="I7" s="4" t="s">
        <v>7</v>
      </c>
      <c r="J7" s="450" t="s">
        <v>162</v>
      </c>
    </row>
    <row r="8" spans="1:10" x14ac:dyDescent="0.2">
      <c r="A8" s="388">
        <v>801</v>
      </c>
      <c r="B8" s="389"/>
      <c r="C8" s="389"/>
      <c r="D8" s="390" t="s">
        <v>56</v>
      </c>
      <c r="E8" s="413">
        <f>E9+E12</f>
        <v>726570</v>
      </c>
      <c r="F8" s="710">
        <f>F9+F12</f>
        <v>0</v>
      </c>
      <c r="G8" s="439">
        <f>F8+E8</f>
        <v>726570</v>
      </c>
      <c r="H8" s="428">
        <f>H9+H12</f>
        <v>726570</v>
      </c>
      <c r="I8" s="458">
        <f t="shared" ref="I8" si="0">I9+I12</f>
        <v>0</v>
      </c>
      <c r="J8" s="451">
        <f>H8+I8</f>
        <v>726570</v>
      </c>
    </row>
    <row r="9" spans="1:10" ht="25.5" x14ac:dyDescent="0.2">
      <c r="A9" s="391"/>
      <c r="B9" s="392">
        <v>80103</v>
      </c>
      <c r="C9" s="393"/>
      <c r="D9" s="394" t="s">
        <v>246</v>
      </c>
      <c r="E9" s="414">
        <f>E10</f>
        <v>243432</v>
      </c>
      <c r="F9" s="711">
        <f>F10</f>
        <v>0</v>
      </c>
      <c r="G9" s="440">
        <f>E9+F9</f>
        <v>243432</v>
      </c>
      <c r="H9" s="421">
        <f>H11</f>
        <v>243432</v>
      </c>
      <c r="I9" s="459">
        <f t="shared" ref="I9" si="1">I11</f>
        <v>0</v>
      </c>
      <c r="J9" s="452">
        <f>H9+I9</f>
        <v>243432</v>
      </c>
    </row>
    <row r="10" spans="1:10" ht="36" x14ac:dyDescent="0.2">
      <c r="A10" s="391"/>
      <c r="B10" s="395"/>
      <c r="C10" s="396">
        <v>2030</v>
      </c>
      <c r="D10" s="22" t="s">
        <v>247</v>
      </c>
      <c r="E10" s="397">
        <v>243432</v>
      </c>
      <c r="F10" s="397"/>
      <c r="G10" s="441">
        <f>E10+F10</f>
        <v>243432</v>
      </c>
      <c r="H10" s="422"/>
      <c r="I10" s="434"/>
      <c r="J10" s="453"/>
    </row>
    <row r="11" spans="1:10" x14ac:dyDescent="0.2">
      <c r="A11" s="391"/>
      <c r="B11" s="398"/>
      <c r="C11" s="399">
        <v>4010</v>
      </c>
      <c r="D11" s="22" t="s">
        <v>12</v>
      </c>
      <c r="E11" s="415"/>
      <c r="F11" s="415"/>
      <c r="G11" s="442"/>
      <c r="H11" s="423">
        <v>243432</v>
      </c>
      <c r="I11" s="434"/>
      <c r="J11" s="454">
        <f>H11+I11</f>
        <v>243432</v>
      </c>
    </row>
    <row r="12" spans="1:10" x14ac:dyDescent="0.2">
      <c r="A12" s="391"/>
      <c r="B12" s="400">
        <v>80104</v>
      </c>
      <c r="C12" s="401"/>
      <c r="D12" s="402" t="s">
        <v>59</v>
      </c>
      <c r="E12" s="416">
        <f>E13</f>
        <v>483138</v>
      </c>
      <c r="F12" s="709">
        <f>F13</f>
        <v>0</v>
      </c>
      <c r="G12" s="443">
        <f>E12+F12</f>
        <v>483138</v>
      </c>
      <c r="H12" s="424">
        <f>H14</f>
        <v>483138</v>
      </c>
      <c r="I12" s="709">
        <f t="shared" ref="I12" si="2">I14</f>
        <v>0</v>
      </c>
      <c r="J12" s="403">
        <f>H12+I12</f>
        <v>483138</v>
      </c>
    </row>
    <row r="13" spans="1:10" ht="36" x14ac:dyDescent="0.2">
      <c r="A13" s="391"/>
      <c r="B13" s="395"/>
      <c r="C13" s="396">
        <v>2030</v>
      </c>
      <c r="D13" s="22" t="s">
        <v>247</v>
      </c>
      <c r="E13" s="397">
        <v>483138</v>
      </c>
      <c r="F13" s="397"/>
      <c r="G13" s="441">
        <f>E13+F13</f>
        <v>483138</v>
      </c>
      <c r="H13" s="422"/>
      <c r="I13" s="434"/>
      <c r="J13" s="453"/>
    </row>
    <row r="14" spans="1:10" x14ac:dyDescent="0.2">
      <c r="A14" s="391"/>
      <c r="B14" s="395"/>
      <c r="C14" s="399">
        <v>4010</v>
      </c>
      <c r="D14" s="22" t="s">
        <v>12</v>
      </c>
      <c r="E14" s="397"/>
      <c r="F14" s="397"/>
      <c r="G14" s="441"/>
      <c r="H14" s="422">
        <v>483138</v>
      </c>
      <c r="I14" s="434"/>
      <c r="J14" s="453">
        <f>H14+I14</f>
        <v>483138</v>
      </c>
    </row>
    <row r="15" spans="1:10" ht="21.75" customHeight="1" x14ac:dyDescent="0.2">
      <c r="A15" s="404">
        <v>852</v>
      </c>
      <c r="B15" s="405"/>
      <c r="C15" s="406"/>
      <c r="D15" s="407" t="s">
        <v>23</v>
      </c>
      <c r="E15" s="417">
        <f>E16+E19+E22+E25+E38</f>
        <v>386794</v>
      </c>
      <c r="F15" s="417">
        <f>F16+F19+F22+F25+F38</f>
        <v>79700</v>
      </c>
      <c r="G15" s="444">
        <f>E15+F15</f>
        <v>466494</v>
      </c>
      <c r="H15" s="425">
        <f>H16+H19+H22+H25+H38</f>
        <v>386794</v>
      </c>
      <c r="I15" s="417">
        <f>I16+I19+I22+I25+I38</f>
        <v>79700</v>
      </c>
      <c r="J15" s="408">
        <f>H15+I15</f>
        <v>466494</v>
      </c>
    </row>
    <row r="16" spans="1:10" ht="89.25" x14ac:dyDescent="0.2">
      <c r="A16" s="385"/>
      <c r="B16" s="52">
        <v>85213</v>
      </c>
      <c r="C16" s="53"/>
      <c r="D16" s="54" t="s">
        <v>31</v>
      </c>
      <c r="E16" s="418">
        <f>E17</f>
        <v>16191</v>
      </c>
      <c r="F16" s="418">
        <f>F17</f>
        <v>0</v>
      </c>
      <c r="G16" s="445">
        <f>E16+F16</f>
        <v>16191</v>
      </c>
      <c r="H16" s="426">
        <f>H18</f>
        <v>16191</v>
      </c>
      <c r="I16" s="418">
        <f t="shared" ref="I16" si="3">I18</f>
        <v>0</v>
      </c>
      <c r="J16" s="409">
        <f>H16+I16</f>
        <v>16191</v>
      </c>
    </row>
    <row r="17" spans="1:10" ht="36" x14ac:dyDescent="0.2">
      <c r="A17" s="385"/>
      <c r="B17" s="382"/>
      <c r="C17" s="21">
        <v>2030</v>
      </c>
      <c r="D17" s="22" t="s">
        <v>247</v>
      </c>
      <c r="E17" s="419">
        <v>16191</v>
      </c>
      <c r="F17" s="419"/>
      <c r="G17" s="446">
        <f>E17+F17</f>
        <v>16191</v>
      </c>
      <c r="H17" s="435"/>
      <c r="I17" s="39"/>
      <c r="J17" s="455"/>
    </row>
    <row r="18" spans="1:10" ht="15.75" x14ac:dyDescent="0.2">
      <c r="A18" s="385"/>
      <c r="B18" s="384"/>
      <c r="C18" s="21">
        <v>4130</v>
      </c>
      <c r="D18" s="22" t="s">
        <v>32</v>
      </c>
      <c r="E18" s="419"/>
      <c r="F18" s="419"/>
      <c r="G18" s="446"/>
      <c r="H18" s="435">
        <v>16191</v>
      </c>
      <c r="I18" s="39"/>
      <c r="J18" s="455">
        <f>H18+I18</f>
        <v>16191</v>
      </c>
    </row>
    <row r="19" spans="1:10" ht="25.5" x14ac:dyDescent="0.2">
      <c r="A19" s="385"/>
      <c r="B19" s="52">
        <v>85214</v>
      </c>
      <c r="C19" s="53"/>
      <c r="D19" s="54" t="s">
        <v>248</v>
      </c>
      <c r="E19" s="418">
        <f>E20</f>
        <v>89522</v>
      </c>
      <c r="F19" s="418">
        <f>F20</f>
        <v>0</v>
      </c>
      <c r="G19" s="445">
        <f>E19+F19</f>
        <v>89522</v>
      </c>
      <c r="H19" s="426">
        <f>H21</f>
        <v>89522</v>
      </c>
      <c r="I19" s="418">
        <f t="shared" ref="I19" si="4">I21</f>
        <v>0</v>
      </c>
      <c r="J19" s="409">
        <f>H19+I19</f>
        <v>89522</v>
      </c>
    </row>
    <row r="20" spans="1:10" ht="36" x14ac:dyDescent="0.2">
      <c r="A20" s="385"/>
      <c r="B20" s="382"/>
      <c r="C20" s="21">
        <v>2030</v>
      </c>
      <c r="D20" s="22" t="s">
        <v>247</v>
      </c>
      <c r="E20" s="419">
        <v>89522</v>
      </c>
      <c r="F20" s="419"/>
      <c r="G20" s="446">
        <f>E20+F20</f>
        <v>89522</v>
      </c>
      <c r="H20" s="436"/>
      <c r="I20" s="434"/>
      <c r="J20" s="453"/>
    </row>
    <row r="21" spans="1:10" ht="15.75" x14ac:dyDescent="0.2">
      <c r="A21" s="385"/>
      <c r="B21" s="384"/>
      <c r="C21" s="21">
        <v>3110</v>
      </c>
      <c r="D21" s="22" t="s">
        <v>25</v>
      </c>
      <c r="E21" s="419"/>
      <c r="F21" s="419"/>
      <c r="G21" s="446"/>
      <c r="H21" s="436">
        <v>89522</v>
      </c>
      <c r="I21" s="434"/>
      <c r="J21" s="453">
        <f>H21+I21</f>
        <v>89522</v>
      </c>
    </row>
    <row r="22" spans="1:10" ht="15.75" x14ac:dyDescent="0.2">
      <c r="A22" s="385"/>
      <c r="B22" s="14">
        <v>85216</v>
      </c>
      <c r="C22" s="15"/>
      <c r="D22" s="16" t="s">
        <v>249</v>
      </c>
      <c r="E22" s="420">
        <f>SUM(E23:E23)</f>
        <v>151037</v>
      </c>
      <c r="F22" s="420">
        <f>F23</f>
        <v>0</v>
      </c>
      <c r="G22" s="447">
        <f>E22+F22</f>
        <v>151037</v>
      </c>
      <c r="H22" s="427">
        <f>SUM(H24)</f>
        <v>151037</v>
      </c>
      <c r="I22" s="460">
        <f t="shared" ref="I22" si="5">SUM(I24)</f>
        <v>0</v>
      </c>
      <c r="J22" s="410">
        <f>H22+I22</f>
        <v>151037</v>
      </c>
    </row>
    <row r="23" spans="1:10" ht="36" x14ac:dyDescent="0.2">
      <c r="A23" s="385"/>
      <c r="B23" s="382"/>
      <c r="C23" s="21">
        <v>2030</v>
      </c>
      <c r="D23" s="22" t="s">
        <v>247</v>
      </c>
      <c r="E23" s="419">
        <v>151037</v>
      </c>
      <c r="F23" s="419"/>
      <c r="G23" s="446">
        <f>E23+F23</f>
        <v>151037</v>
      </c>
      <c r="H23" s="436"/>
      <c r="I23" s="434"/>
      <c r="J23" s="453"/>
    </row>
    <row r="24" spans="1:10" ht="15.75" x14ac:dyDescent="0.2">
      <c r="A24" s="385"/>
      <c r="B24" s="383"/>
      <c r="C24" s="21">
        <v>3110</v>
      </c>
      <c r="D24" s="22" t="s">
        <v>25</v>
      </c>
      <c r="E24" s="419"/>
      <c r="F24" s="419"/>
      <c r="G24" s="446"/>
      <c r="H24" s="436">
        <v>151037</v>
      </c>
      <c r="I24" s="434"/>
      <c r="J24" s="456">
        <f>H24+I24</f>
        <v>151037</v>
      </c>
    </row>
    <row r="25" spans="1:10" ht="15.75" x14ac:dyDescent="0.2">
      <c r="A25" s="385"/>
      <c r="B25" s="52">
        <v>85219</v>
      </c>
      <c r="C25" s="15"/>
      <c r="D25" s="16" t="s">
        <v>250</v>
      </c>
      <c r="E25" s="420">
        <f>E26</f>
        <v>130044</v>
      </c>
      <c r="F25" s="420">
        <f>F26</f>
        <v>0</v>
      </c>
      <c r="G25" s="447">
        <f>E25+F25</f>
        <v>130044</v>
      </c>
      <c r="H25" s="427">
        <f>SUM(H27:H37)</f>
        <v>130044</v>
      </c>
      <c r="I25" s="460">
        <f t="shared" ref="I25" si="6">SUM(I27:I37)</f>
        <v>0</v>
      </c>
      <c r="J25" s="410">
        <f>H25+I25</f>
        <v>130044</v>
      </c>
    </row>
    <row r="26" spans="1:10" ht="36" x14ac:dyDescent="0.2">
      <c r="A26" s="385"/>
      <c r="B26" s="382"/>
      <c r="C26" s="21">
        <v>2030</v>
      </c>
      <c r="D26" s="22" t="s">
        <v>247</v>
      </c>
      <c r="E26" s="419">
        <v>130044</v>
      </c>
      <c r="F26" s="419"/>
      <c r="G26" s="446">
        <f>E26+F26</f>
        <v>130044</v>
      </c>
      <c r="H26" s="436"/>
      <c r="I26" s="438"/>
      <c r="J26" s="456"/>
    </row>
    <row r="27" spans="1:10" ht="24" x14ac:dyDescent="0.2">
      <c r="A27" s="385"/>
      <c r="B27" s="383"/>
      <c r="C27" s="21">
        <v>3020</v>
      </c>
      <c r="D27" s="22" t="s">
        <v>251</v>
      </c>
      <c r="E27" s="411"/>
      <c r="F27" s="411"/>
      <c r="G27" s="448"/>
      <c r="H27" s="436">
        <v>900</v>
      </c>
      <c r="I27" s="438"/>
      <c r="J27" s="456">
        <f>H27+I27</f>
        <v>900</v>
      </c>
    </row>
    <row r="28" spans="1:10" ht="15.75" x14ac:dyDescent="0.2">
      <c r="A28" s="385"/>
      <c r="B28" s="383"/>
      <c r="C28" s="21">
        <v>4010</v>
      </c>
      <c r="D28" s="22" t="s">
        <v>12</v>
      </c>
      <c r="E28" s="411"/>
      <c r="F28" s="411"/>
      <c r="G28" s="448"/>
      <c r="H28" s="436">
        <v>62473</v>
      </c>
      <c r="I28" s="438"/>
      <c r="J28" s="456">
        <f t="shared" ref="J28:J37" si="7">H28+I28</f>
        <v>62473</v>
      </c>
    </row>
    <row r="29" spans="1:10" ht="15.75" x14ac:dyDescent="0.2">
      <c r="A29" s="412"/>
      <c r="B29" s="383"/>
      <c r="C29" s="21">
        <v>4040</v>
      </c>
      <c r="D29" s="22" t="s">
        <v>13</v>
      </c>
      <c r="E29" s="411"/>
      <c r="F29" s="411"/>
      <c r="G29" s="448"/>
      <c r="H29" s="436">
        <v>16075</v>
      </c>
      <c r="I29" s="438"/>
      <c r="J29" s="456">
        <f t="shared" si="7"/>
        <v>16075</v>
      </c>
    </row>
    <row r="30" spans="1:10" ht="15.75" x14ac:dyDescent="0.2">
      <c r="A30" s="412"/>
      <c r="B30" s="383"/>
      <c r="C30" s="21">
        <v>4110</v>
      </c>
      <c r="D30" s="22" t="s">
        <v>14</v>
      </c>
      <c r="E30" s="411"/>
      <c r="F30" s="411"/>
      <c r="G30" s="448"/>
      <c r="H30" s="436">
        <v>13526</v>
      </c>
      <c r="I30" s="438"/>
      <c r="J30" s="456">
        <f t="shared" si="7"/>
        <v>13526</v>
      </c>
    </row>
    <row r="31" spans="1:10" ht="15.75" x14ac:dyDescent="0.2">
      <c r="A31" s="385"/>
      <c r="B31" s="383"/>
      <c r="C31" s="49">
        <v>4120</v>
      </c>
      <c r="D31" s="50" t="s">
        <v>15</v>
      </c>
      <c r="E31" s="411"/>
      <c r="F31" s="411"/>
      <c r="G31" s="448"/>
      <c r="H31" s="437">
        <v>1925</v>
      </c>
      <c r="I31" s="438"/>
      <c r="J31" s="456">
        <f t="shared" si="7"/>
        <v>1925</v>
      </c>
    </row>
    <row r="32" spans="1:10" ht="15.75" x14ac:dyDescent="0.2">
      <c r="A32" s="385"/>
      <c r="B32" s="383"/>
      <c r="C32" s="21">
        <v>4210</v>
      </c>
      <c r="D32" s="22" t="s">
        <v>16</v>
      </c>
      <c r="E32" s="411"/>
      <c r="F32" s="411"/>
      <c r="G32" s="448"/>
      <c r="H32" s="436">
        <v>400</v>
      </c>
      <c r="I32" s="438"/>
      <c r="J32" s="456">
        <f t="shared" si="7"/>
        <v>400</v>
      </c>
    </row>
    <row r="33" spans="1:10" ht="15.75" x14ac:dyDescent="0.2">
      <c r="A33" s="385"/>
      <c r="B33" s="383"/>
      <c r="C33" s="21">
        <v>4260</v>
      </c>
      <c r="D33" s="22" t="s">
        <v>252</v>
      </c>
      <c r="E33" s="411"/>
      <c r="F33" s="411"/>
      <c r="G33" s="448"/>
      <c r="H33" s="436">
        <v>1000</v>
      </c>
      <c r="I33" s="438"/>
      <c r="J33" s="456">
        <f t="shared" si="7"/>
        <v>1000</v>
      </c>
    </row>
    <row r="34" spans="1:10" ht="15.75" x14ac:dyDescent="0.2">
      <c r="A34" s="385"/>
      <c r="B34" s="383"/>
      <c r="C34" s="21">
        <v>4300</v>
      </c>
      <c r="D34" s="22" t="s">
        <v>17</v>
      </c>
      <c r="E34" s="411"/>
      <c r="F34" s="411"/>
      <c r="G34" s="448"/>
      <c r="H34" s="436">
        <v>19385</v>
      </c>
      <c r="I34" s="438"/>
      <c r="J34" s="456">
        <f t="shared" si="7"/>
        <v>19385</v>
      </c>
    </row>
    <row r="35" spans="1:10" ht="24" x14ac:dyDescent="0.2">
      <c r="A35" s="385"/>
      <c r="B35" s="383"/>
      <c r="C35" s="21">
        <v>4400</v>
      </c>
      <c r="D35" s="22" t="s">
        <v>28</v>
      </c>
      <c r="E35" s="411"/>
      <c r="F35" s="411"/>
      <c r="G35" s="448"/>
      <c r="H35" s="436">
        <v>3500</v>
      </c>
      <c r="I35" s="438"/>
      <c r="J35" s="456">
        <f t="shared" si="7"/>
        <v>3500</v>
      </c>
    </row>
    <row r="36" spans="1:10" ht="24" x14ac:dyDescent="0.2">
      <c r="A36" s="385"/>
      <c r="B36" s="383"/>
      <c r="C36" s="21">
        <v>4440</v>
      </c>
      <c r="D36" s="22" t="s">
        <v>29</v>
      </c>
      <c r="E36" s="411"/>
      <c r="F36" s="411"/>
      <c r="G36" s="448"/>
      <c r="H36" s="436">
        <v>10360</v>
      </c>
      <c r="I36" s="438"/>
      <c r="J36" s="456">
        <f t="shared" si="7"/>
        <v>10360</v>
      </c>
    </row>
    <row r="37" spans="1:10" ht="24" x14ac:dyDescent="0.2">
      <c r="A37" s="385"/>
      <c r="B37" s="383"/>
      <c r="C37" s="21">
        <v>4700</v>
      </c>
      <c r="D37" s="22" t="s">
        <v>30</v>
      </c>
      <c r="E37" s="419"/>
      <c r="F37" s="419"/>
      <c r="G37" s="446"/>
      <c r="H37" s="436">
        <v>500</v>
      </c>
      <c r="I37" s="438"/>
      <c r="J37" s="456">
        <f t="shared" si="7"/>
        <v>500</v>
      </c>
    </row>
    <row r="38" spans="1:10" ht="15.75" x14ac:dyDescent="0.2">
      <c r="A38" s="385"/>
      <c r="B38" s="14">
        <v>85295</v>
      </c>
      <c r="C38" s="15"/>
      <c r="D38" s="16" t="s">
        <v>89</v>
      </c>
      <c r="E38" s="420">
        <f>SUM(E39:E39)</f>
        <v>0</v>
      </c>
      <c r="F38" s="420">
        <f>F39</f>
        <v>79700</v>
      </c>
      <c r="G38" s="447">
        <f>E38+F38</f>
        <v>79700</v>
      </c>
      <c r="H38" s="427">
        <f>SUM(H40)</f>
        <v>0</v>
      </c>
      <c r="I38" s="460">
        <f t="shared" ref="I38" si="8">SUM(I40)</f>
        <v>79700</v>
      </c>
      <c r="J38" s="410">
        <f>H38+I38</f>
        <v>79700</v>
      </c>
    </row>
    <row r="39" spans="1:10" ht="36" x14ac:dyDescent="0.2">
      <c r="A39" s="385"/>
      <c r="B39" s="382"/>
      <c r="C39" s="21">
        <v>2030</v>
      </c>
      <c r="D39" s="22" t="s">
        <v>247</v>
      </c>
      <c r="E39" s="419">
        <v>0</v>
      </c>
      <c r="F39" s="419">
        <v>79700</v>
      </c>
      <c r="G39" s="446">
        <f>E39+F39</f>
        <v>79700</v>
      </c>
      <c r="H39" s="436"/>
      <c r="I39" s="434"/>
      <c r="J39" s="453"/>
    </row>
    <row r="40" spans="1:10" ht="16.5" thickBot="1" x14ac:dyDescent="0.25">
      <c r="A40" s="385"/>
      <c r="B40" s="383"/>
      <c r="C40" s="21">
        <v>3110</v>
      </c>
      <c r="D40" s="22" t="s">
        <v>25</v>
      </c>
      <c r="E40" s="419"/>
      <c r="F40" s="419"/>
      <c r="G40" s="446"/>
      <c r="H40" s="436">
        <v>0</v>
      </c>
      <c r="I40" s="434">
        <v>79700</v>
      </c>
      <c r="J40" s="456">
        <f>H40+I40</f>
        <v>79700</v>
      </c>
    </row>
    <row r="41" spans="1:10" ht="24.75" customHeight="1" thickBot="1" x14ac:dyDescent="0.25">
      <c r="A41" s="67"/>
      <c r="B41" s="68"/>
      <c r="C41" s="68"/>
      <c r="D41" s="431" t="s">
        <v>35</v>
      </c>
      <c r="E41" s="432">
        <f>E15+E8</f>
        <v>1113364</v>
      </c>
      <c r="F41" s="432">
        <f t="shared" ref="F41:G41" si="9">F15+F8</f>
        <v>79700</v>
      </c>
      <c r="G41" s="449">
        <f t="shared" si="9"/>
        <v>1193064</v>
      </c>
      <c r="H41" s="433">
        <f>H15+H8</f>
        <v>1113364</v>
      </c>
      <c r="I41" s="432">
        <f t="shared" ref="I41:J41" si="10">I15+I8</f>
        <v>79700</v>
      </c>
      <c r="J41" s="457">
        <f t="shared" si="10"/>
        <v>1193064</v>
      </c>
    </row>
  </sheetData>
  <mergeCells count="9">
    <mergeCell ref="H6:J6"/>
    <mergeCell ref="H3:J3"/>
    <mergeCell ref="A4:H4"/>
    <mergeCell ref="A5:H5"/>
    <mergeCell ref="A6:A7"/>
    <mergeCell ref="B6:B7"/>
    <mergeCell ref="C6:C7"/>
    <mergeCell ref="D6:D7"/>
    <mergeCell ref="E6:G6"/>
  </mergeCells>
  <pageMargins left="0.78740157480314965" right="0" top="0.55118110236220474" bottom="0.59055118110236227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opLeftCell="A104" zoomScaleNormal="100" zoomScaleSheetLayoutView="75" workbookViewId="0">
      <selection activeCell="E2" sqref="E2:G2"/>
    </sheetView>
  </sheetViews>
  <sheetFormatPr defaultRowHeight="15" x14ac:dyDescent="0.25"/>
  <cols>
    <col min="1" max="1" width="4.28515625" customWidth="1"/>
    <col min="2" max="2" width="7.5703125" customWidth="1"/>
    <col min="3" max="3" width="5.85546875" customWidth="1"/>
    <col min="4" max="4" width="36.5703125" customWidth="1"/>
    <col min="5" max="5" width="12.140625" customWidth="1"/>
    <col min="6" max="6" width="10" bestFit="1" customWidth="1"/>
    <col min="7" max="7" width="12" customWidth="1"/>
  </cols>
  <sheetData>
    <row r="1" spans="1:7" ht="28.5" customHeight="1" x14ac:dyDescent="0.25">
      <c r="A1" s="76"/>
      <c r="B1" s="76"/>
      <c r="C1" s="76"/>
      <c r="D1" s="77" t="s">
        <v>36</v>
      </c>
      <c r="E1" s="784" t="s">
        <v>1284</v>
      </c>
      <c r="F1" s="784"/>
      <c r="G1" s="784"/>
    </row>
    <row r="2" spans="1:7" x14ac:dyDescent="0.25">
      <c r="A2" s="76"/>
      <c r="B2" s="76"/>
      <c r="C2" s="76"/>
      <c r="D2" s="78"/>
      <c r="E2" s="785" t="s">
        <v>96</v>
      </c>
      <c r="F2" s="785"/>
      <c r="G2" s="785"/>
    </row>
    <row r="3" spans="1:7" ht="13.5" customHeight="1" x14ac:dyDescent="0.25">
      <c r="A3" s="76"/>
      <c r="B3" s="76"/>
      <c r="C3" s="76"/>
      <c r="D3" s="79"/>
      <c r="E3" s="784" t="s">
        <v>153</v>
      </c>
      <c r="F3" s="784"/>
      <c r="G3" s="784"/>
    </row>
    <row r="4" spans="1:7" ht="24" customHeight="1" x14ac:dyDescent="0.25">
      <c r="A4" s="76"/>
      <c r="B4" s="76"/>
      <c r="C4" s="76"/>
      <c r="D4" s="80"/>
      <c r="E4" s="81"/>
    </row>
    <row r="5" spans="1:7" ht="15.75" x14ac:dyDescent="0.25">
      <c r="A5" s="765" t="s">
        <v>37</v>
      </c>
      <c r="B5" s="765"/>
      <c r="C5" s="765"/>
      <c r="D5" s="765"/>
      <c r="E5" s="765"/>
      <c r="F5" s="765"/>
      <c r="G5" s="765"/>
    </row>
    <row r="6" spans="1:7" ht="39.75" customHeight="1" x14ac:dyDescent="0.25">
      <c r="A6" s="765" t="s">
        <v>38</v>
      </c>
      <c r="B6" s="765"/>
      <c r="C6" s="765"/>
      <c r="D6" s="765"/>
      <c r="E6" s="765"/>
    </row>
    <row r="7" spans="1:7" ht="27" customHeight="1" x14ac:dyDescent="0.25">
      <c r="A7" s="82" t="s">
        <v>1</v>
      </c>
      <c r="B7" s="82" t="s">
        <v>2</v>
      </c>
      <c r="C7" s="83" t="s">
        <v>3</v>
      </c>
      <c r="D7" s="84" t="s">
        <v>39</v>
      </c>
      <c r="E7" s="85" t="s">
        <v>40</v>
      </c>
      <c r="F7" s="86" t="s">
        <v>41</v>
      </c>
      <c r="G7" s="341" t="s">
        <v>8</v>
      </c>
    </row>
    <row r="8" spans="1:7" s="89" customFormat="1" ht="32.25" customHeight="1" thickBot="1" x14ac:dyDescent="0.3">
      <c r="A8" s="87" t="s">
        <v>42</v>
      </c>
      <c r="B8" s="772" t="s">
        <v>43</v>
      </c>
      <c r="C8" s="772"/>
      <c r="D8" s="772"/>
      <c r="E8" s="88">
        <f>E9+E17+E37</f>
        <v>3413857.82</v>
      </c>
      <c r="F8" s="88">
        <f>F9+F17+F37</f>
        <v>1000</v>
      </c>
      <c r="G8" s="310">
        <f>G9+G17+G37</f>
        <v>3414857.82</v>
      </c>
    </row>
    <row r="9" spans="1:7" ht="24" customHeight="1" x14ac:dyDescent="0.25">
      <c r="A9" s="90" t="s">
        <v>44</v>
      </c>
      <c r="B9" s="781" t="s">
        <v>45</v>
      </c>
      <c r="C9" s="781"/>
      <c r="D9" s="781"/>
      <c r="E9" s="91">
        <f>SUM(E10)</f>
        <v>1282750</v>
      </c>
      <c r="F9" s="92"/>
      <c r="G9" s="340">
        <f>E9+F9</f>
        <v>1282750</v>
      </c>
    </row>
    <row r="10" spans="1:7" s="99" customFormat="1" ht="12" x14ac:dyDescent="0.25">
      <c r="A10" s="94">
        <v>921</v>
      </c>
      <c r="B10" s="95"/>
      <c r="C10" s="96"/>
      <c r="D10" s="97" t="s">
        <v>46</v>
      </c>
      <c r="E10" s="98">
        <f>E11+E13+E15</f>
        <v>1282750</v>
      </c>
      <c r="F10" s="98">
        <f t="shared" ref="F10" si="0">F11+F13+F15</f>
        <v>0</v>
      </c>
      <c r="G10" s="342">
        <f>G11+G13+G15</f>
        <v>1282750</v>
      </c>
    </row>
    <row r="11" spans="1:7" s="99" customFormat="1" ht="12" x14ac:dyDescent="0.25">
      <c r="A11" s="766"/>
      <c r="B11" s="100">
        <v>92109</v>
      </c>
      <c r="C11" s="101"/>
      <c r="D11" s="102" t="s">
        <v>47</v>
      </c>
      <c r="E11" s="103">
        <f>E12</f>
        <v>616200</v>
      </c>
      <c r="F11" s="103">
        <f t="shared" ref="F11:G11" si="1">F12</f>
        <v>0</v>
      </c>
      <c r="G11" s="343">
        <f t="shared" si="1"/>
        <v>616200</v>
      </c>
    </row>
    <row r="12" spans="1:7" s="99" customFormat="1" ht="24" x14ac:dyDescent="0.25">
      <c r="A12" s="782"/>
      <c r="B12" s="104"/>
      <c r="C12" s="105">
        <v>2480</v>
      </c>
      <c r="D12" s="106" t="s">
        <v>48</v>
      </c>
      <c r="E12" s="107">
        <v>616200</v>
      </c>
      <c r="F12" s="108"/>
      <c r="G12" s="344">
        <f>E12+F12</f>
        <v>616200</v>
      </c>
    </row>
    <row r="13" spans="1:7" s="99" customFormat="1" ht="15" customHeight="1" x14ac:dyDescent="0.25">
      <c r="A13" s="782"/>
      <c r="B13" s="100">
        <v>92116</v>
      </c>
      <c r="C13" s="101"/>
      <c r="D13" s="102" t="s">
        <v>49</v>
      </c>
      <c r="E13" s="103">
        <f>E14</f>
        <v>302450</v>
      </c>
      <c r="F13" s="103">
        <f t="shared" ref="F13:G13" si="2">F14</f>
        <v>0</v>
      </c>
      <c r="G13" s="343">
        <f t="shared" si="2"/>
        <v>302450</v>
      </c>
    </row>
    <row r="14" spans="1:7" s="99" customFormat="1" ht="24" x14ac:dyDescent="0.25">
      <c r="A14" s="782"/>
      <c r="B14" s="104"/>
      <c r="C14" s="105">
        <v>2480</v>
      </c>
      <c r="D14" s="106" t="s">
        <v>48</v>
      </c>
      <c r="E14" s="107">
        <v>302450</v>
      </c>
      <c r="F14" s="108"/>
      <c r="G14" s="344">
        <f>E14+F14</f>
        <v>302450</v>
      </c>
    </row>
    <row r="15" spans="1:7" s="99" customFormat="1" ht="15" customHeight="1" x14ac:dyDescent="0.25">
      <c r="A15" s="782"/>
      <c r="B15" s="100">
        <v>92118</v>
      </c>
      <c r="C15" s="110"/>
      <c r="D15" s="111" t="s">
        <v>50</v>
      </c>
      <c r="E15" s="112">
        <f>E16</f>
        <v>364100</v>
      </c>
      <c r="F15" s="112">
        <f t="shared" ref="F15:G15" si="3">F16</f>
        <v>0</v>
      </c>
      <c r="G15" s="345">
        <f t="shared" si="3"/>
        <v>364100</v>
      </c>
    </row>
    <row r="16" spans="1:7" s="99" customFormat="1" ht="24.75" thickBot="1" x14ac:dyDescent="0.3">
      <c r="A16" s="783"/>
      <c r="B16" s="113"/>
      <c r="C16" s="114">
        <v>2480</v>
      </c>
      <c r="D16" s="115" t="s">
        <v>48</v>
      </c>
      <c r="E16" s="116">
        <v>364100</v>
      </c>
      <c r="F16" s="337"/>
      <c r="G16" s="346">
        <f>E16+F16</f>
        <v>364100</v>
      </c>
    </row>
    <row r="17" spans="1:7" ht="21" customHeight="1" x14ac:dyDescent="0.25">
      <c r="A17" s="117" t="s">
        <v>51</v>
      </c>
      <c r="B17" s="793" t="s">
        <v>52</v>
      </c>
      <c r="C17" s="793"/>
      <c r="D17" s="793"/>
      <c r="E17" s="118">
        <f>E18+E21+E32</f>
        <v>1703764</v>
      </c>
      <c r="F17" s="118">
        <f t="shared" ref="F17:G17" si="4">F18+F21+F32</f>
        <v>1000</v>
      </c>
      <c r="G17" s="347">
        <f t="shared" si="4"/>
        <v>1704764</v>
      </c>
    </row>
    <row r="18" spans="1:7" ht="21" customHeight="1" x14ac:dyDescent="0.25">
      <c r="A18" s="119">
        <v>600</v>
      </c>
      <c r="B18" s="120"/>
      <c r="C18" s="120"/>
      <c r="D18" s="121" t="s">
        <v>53</v>
      </c>
      <c r="E18" s="122">
        <f>E19</f>
        <v>220000</v>
      </c>
      <c r="F18" s="122">
        <f t="shared" ref="F18:G19" si="5">F19</f>
        <v>0</v>
      </c>
      <c r="G18" s="348">
        <f t="shared" si="5"/>
        <v>220000</v>
      </c>
    </row>
    <row r="19" spans="1:7" ht="21" customHeight="1" x14ac:dyDescent="0.25">
      <c r="A19" s="794"/>
      <c r="B19" s="124">
        <v>60004</v>
      </c>
      <c r="C19" s="124"/>
      <c r="D19" s="124" t="s">
        <v>54</v>
      </c>
      <c r="E19" s="336">
        <f>E20</f>
        <v>220000</v>
      </c>
      <c r="F19" s="336">
        <f t="shared" si="5"/>
        <v>0</v>
      </c>
      <c r="G19" s="349">
        <f t="shared" si="5"/>
        <v>220000</v>
      </c>
    </row>
    <row r="20" spans="1:7" ht="48" x14ac:dyDescent="0.25">
      <c r="A20" s="795"/>
      <c r="B20" s="125"/>
      <c r="C20" s="126">
        <v>2310</v>
      </c>
      <c r="D20" s="127" t="s">
        <v>55</v>
      </c>
      <c r="E20" s="128">
        <v>220000</v>
      </c>
      <c r="F20" s="335"/>
      <c r="G20" s="340">
        <f>E20+F20</f>
        <v>220000</v>
      </c>
    </row>
    <row r="21" spans="1:7" ht="17.25" customHeight="1" x14ac:dyDescent="0.25">
      <c r="A21" s="119">
        <v>801</v>
      </c>
      <c r="B21" s="121"/>
      <c r="C21" s="121"/>
      <c r="D21" s="129" t="s">
        <v>56</v>
      </c>
      <c r="E21" s="130">
        <f>E26+E28+E22+E24+E30</f>
        <v>1341964</v>
      </c>
      <c r="F21" s="130">
        <f t="shared" ref="F21:G21" si="6">F26+F28+F22+F24+F30</f>
        <v>1000</v>
      </c>
      <c r="G21" s="350">
        <f t="shared" si="6"/>
        <v>1342964</v>
      </c>
    </row>
    <row r="22" spans="1:7" ht="17.25" customHeight="1" x14ac:dyDescent="0.25">
      <c r="A22" s="789"/>
      <c r="B22" s="131">
        <v>80101</v>
      </c>
      <c r="C22" s="132"/>
      <c r="D22" s="133" t="s">
        <v>57</v>
      </c>
      <c r="E22" s="134">
        <f>E23</f>
        <v>2800</v>
      </c>
      <c r="F22" s="134">
        <f t="shared" ref="F22:G22" si="7">F23</f>
        <v>0</v>
      </c>
      <c r="G22" s="351">
        <f t="shared" si="7"/>
        <v>2800</v>
      </c>
    </row>
    <row r="23" spans="1:7" ht="51.75" customHeight="1" x14ac:dyDescent="0.25">
      <c r="A23" s="790"/>
      <c r="B23" s="135"/>
      <c r="C23" s="136">
        <v>2310</v>
      </c>
      <c r="D23" s="127" t="s">
        <v>55</v>
      </c>
      <c r="E23" s="137">
        <v>2800</v>
      </c>
      <c r="F23" s="92"/>
      <c r="G23" s="340">
        <f>E23+F23</f>
        <v>2800</v>
      </c>
    </row>
    <row r="24" spans="1:7" ht="30" customHeight="1" x14ac:dyDescent="0.25">
      <c r="A24" s="790"/>
      <c r="B24" s="131">
        <v>80103</v>
      </c>
      <c r="C24" s="131"/>
      <c r="D24" s="133" t="s">
        <v>58</v>
      </c>
      <c r="E24" s="134">
        <f>E25</f>
        <v>3600</v>
      </c>
      <c r="F24" s="134">
        <f t="shared" ref="F24:G24" si="8">F25</f>
        <v>0</v>
      </c>
      <c r="G24" s="351">
        <f t="shared" si="8"/>
        <v>3600</v>
      </c>
    </row>
    <row r="25" spans="1:7" ht="39" customHeight="1" x14ac:dyDescent="0.25">
      <c r="A25" s="790"/>
      <c r="B25" s="135"/>
      <c r="C25" s="136">
        <v>2310</v>
      </c>
      <c r="D25" s="127" t="s">
        <v>55</v>
      </c>
      <c r="E25" s="137">
        <v>3600</v>
      </c>
      <c r="F25" s="92"/>
      <c r="G25" s="340">
        <f>E25+F25</f>
        <v>3600</v>
      </c>
    </row>
    <row r="26" spans="1:7" ht="21" customHeight="1" x14ac:dyDescent="0.25">
      <c r="A26" s="790"/>
      <c r="B26" s="124">
        <v>80104</v>
      </c>
      <c r="C26" s="124"/>
      <c r="D26" s="138" t="s">
        <v>59</v>
      </c>
      <c r="E26" s="139">
        <f>E27</f>
        <v>82000</v>
      </c>
      <c r="F26" s="139">
        <f t="shared" ref="F26:G26" si="9">F27</f>
        <v>0</v>
      </c>
      <c r="G26" s="321">
        <f t="shared" si="9"/>
        <v>82000</v>
      </c>
    </row>
    <row r="27" spans="1:7" ht="48" x14ac:dyDescent="0.25">
      <c r="A27" s="790"/>
      <c r="B27" s="125"/>
      <c r="C27" s="126">
        <v>2310</v>
      </c>
      <c r="D27" s="127" t="s">
        <v>55</v>
      </c>
      <c r="E27" s="128">
        <v>82000</v>
      </c>
      <c r="F27" s="92"/>
      <c r="G27" s="340">
        <f>E27+F27</f>
        <v>82000</v>
      </c>
    </row>
    <row r="28" spans="1:7" s="99" customFormat="1" ht="15" customHeight="1" x14ac:dyDescent="0.25">
      <c r="A28" s="790"/>
      <c r="B28" s="100">
        <v>80110</v>
      </c>
      <c r="C28" s="101"/>
      <c r="D28" s="102" t="s">
        <v>60</v>
      </c>
      <c r="E28" s="103">
        <f>E29</f>
        <v>1253564</v>
      </c>
      <c r="F28" s="103">
        <f t="shared" ref="F28:G28" si="10">F29</f>
        <v>0</v>
      </c>
      <c r="G28" s="343">
        <f t="shared" si="10"/>
        <v>1253564</v>
      </c>
    </row>
    <row r="29" spans="1:7" s="99" customFormat="1" ht="48" x14ac:dyDescent="0.25">
      <c r="A29" s="790"/>
      <c r="B29" s="140"/>
      <c r="C29" s="141">
        <v>2320</v>
      </c>
      <c r="D29" s="127" t="s">
        <v>61</v>
      </c>
      <c r="E29" s="142">
        <v>1253564</v>
      </c>
      <c r="F29" s="108"/>
      <c r="G29" s="344">
        <f>E29+F29</f>
        <v>1253564</v>
      </c>
    </row>
    <row r="30" spans="1:7" s="99" customFormat="1" ht="12" x14ac:dyDescent="0.25">
      <c r="A30" s="790"/>
      <c r="B30" s="195">
        <v>80195</v>
      </c>
      <c r="C30" s="196"/>
      <c r="D30" s="197" t="s">
        <v>183</v>
      </c>
      <c r="E30" s="198">
        <f>E31</f>
        <v>0</v>
      </c>
      <c r="F30" s="198">
        <f t="shared" ref="F30" si="11">F31</f>
        <v>1000</v>
      </c>
      <c r="G30" s="352">
        <f t="shared" ref="G30" si="12">G31</f>
        <v>1000</v>
      </c>
    </row>
    <row r="31" spans="1:7" s="99" customFormat="1" ht="48" x14ac:dyDescent="0.25">
      <c r="A31" s="791"/>
      <c r="B31" s="153"/>
      <c r="C31" s="105">
        <v>2710</v>
      </c>
      <c r="D31" s="106" t="s">
        <v>182</v>
      </c>
      <c r="E31" s="107">
        <v>0</v>
      </c>
      <c r="F31" s="109">
        <v>1000</v>
      </c>
      <c r="G31" s="344">
        <f>E31+F31</f>
        <v>1000</v>
      </c>
    </row>
    <row r="32" spans="1:7" s="99" customFormat="1" ht="24" x14ac:dyDescent="0.25">
      <c r="A32" s="143">
        <v>900</v>
      </c>
      <c r="B32" s="144"/>
      <c r="C32" s="145"/>
      <c r="D32" s="97" t="s">
        <v>62</v>
      </c>
      <c r="E32" s="98">
        <f>E33+E35</f>
        <v>141800</v>
      </c>
      <c r="F32" s="98">
        <f t="shared" ref="F32:G32" si="13">F33+F35</f>
        <v>0</v>
      </c>
      <c r="G32" s="342">
        <f t="shared" si="13"/>
        <v>141800</v>
      </c>
    </row>
    <row r="33" spans="1:7" s="99" customFormat="1" ht="12" x14ac:dyDescent="0.25">
      <c r="A33" s="796"/>
      <c r="B33" s="146">
        <v>90002</v>
      </c>
      <c r="C33" s="147"/>
      <c r="D33" s="102" t="s">
        <v>63</v>
      </c>
      <c r="E33" s="112">
        <f>E34</f>
        <v>30000</v>
      </c>
      <c r="F33" s="112">
        <f t="shared" ref="F33:G33" si="14">F34</f>
        <v>0</v>
      </c>
      <c r="G33" s="345">
        <f t="shared" si="14"/>
        <v>30000</v>
      </c>
    </row>
    <row r="34" spans="1:7" s="99" customFormat="1" ht="48" x14ac:dyDescent="0.25">
      <c r="A34" s="787"/>
      <c r="B34" s="148"/>
      <c r="C34" s="105">
        <v>2320</v>
      </c>
      <c r="D34" s="106" t="s">
        <v>64</v>
      </c>
      <c r="E34" s="107">
        <v>30000</v>
      </c>
      <c r="F34" s="108"/>
      <c r="G34" s="344">
        <f>E34+F34</f>
        <v>30000</v>
      </c>
    </row>
    <row r="35" spans="1:7" s="99" customFormat="1" ht="12" x14ac:dyDescent="0.25">
      <c r="A35" s="787"/>
      <c r="B35" s="149">
        <v>90013</v>
      </c>
      <c r="C35" s="150"/>
      <c r="D35" s="151" t="s">
        <v>65</v>
      </c>
      <c r="E35" s="152">
        <f>E36</f>
        <v>111800</v>
      </c>
      <c r="F35" s="152">
        <f t="shared" ref="F35:G35" si="15">F36</f>
        <v>0</v>
      </c>
      <c r="G35" s="353">
        <f t="shared" si="15"/>
        <v>111800</v>
      </c>
    </row>
    <row r="36" spans="1:7" s="99" customFormat="1" ht="48" x14ac:dyDescent="0.25">
      <c r="A36" s="797"/>
      <c r="B36" s="153"/>
      <c r="C36" s="154">
        <v>2310</v>
      </c>
      <c r="D36" s="155" t="s">
        <v>55</v>
      </c>
      <c r="E36" s="156">
        <v>111800</v>
      </c>
      <c r="F36" s="109"/>
      <c r="G36" s="344">
        <f>E36+F36</f>
        <v>111800</v>
      </c>
    </row>
    <row r="37" spans="1:7" s="99" customFormat="1" ht="19.5" customHeight="1" x14ac:dyDescent="0.25">
      <c r="A37" s="157" t="s">
        <v>66</v>
      </c>
      <c r="B37" s="774" t="s">
        <v>67</v>
      </c>
      <c r="C37" s="774"/>
      <c r="D37" s="775"/>
      <c r="E37" s="158">
        <f>E38</f>
        <v>427343.82</v>
      </c>
      <c r="F37" s="108"/>
      <c r="G37" s="344">
        <f>E37+F37</f>
        <v>427343.82</v>
      </c>
    </row>
    <row r="38" spans="1:7" s="99" customFormat="1" ht="12" x14ac:dyDescent="0.25">
      <c r="A38" s="159">
        <v>700</v>
      </c>
      <c r="B38" s="160"/>
      <c r="C38" s="161"/>
      <c r="D38" s="162" t="s">
        <v>241</v>
      </c>
      <c r="E38" s="163">
        <f>E39</f>
        <v>427343.82</v>
      </c>
      <c r="F38" s="163">
        <f t="shared" ref="F38:G39" si="16">F39</f>
        <v>0</v>
      </c>
      <c r="G38" s="354">
        <f t="shared" si="16"/>
        <v>427343.82</v>
      </c>
    </row>
    <row r="39" spans="1:7" s="99" customFormat="1" ht="12" x14ac:dyDescent="0.25">
      <c r="A39" s="776"/>
      <c r="B39" s="164">
        <v>70001</v>
      </c>
      <c r="C39" s="165"/>
      <c r="D39" s="166" t="s">
        <v>68</v>
      </c>
      <c r="E39" s="167">
        <f>E40</f>
        <v>427343.82</v>
      </c>
      <c r="F39" s="167">
        <f t="shared" si="16"/>
        <v>0</v>
      </c>
      <c r="G39" s="355">
        <f t="shared" si="16"/>
        <v>427343.82</v>
      </c>
    </row>
    <row r="40" spans="1:7" s="99" customFormat="1" ht="24" x14ac:dyDescent="0.25">
      <c r="A40" s="777"/>
      <c r="B40" s="168"/>
      <c r="C40" s="169">
        <v>2650</v>
      </c>
      <c r="D40" s="170" t="s">
        <v>69</v>
      </c>
      <c r="E40" s="171">
        <v>427343.82</v>
      </c>
      <c r="F40" s="108"/>
      <c r="G40" s="344">
        <f>E40+F40</f>
        <v>427343.82</v>
      </c>
    </row>
    <row r="41" spans="1:7" s="89" customFormat="1" ht="32.25" customHeight="1" thickBot="1" x14ac:dyDescent="0.3">
      <c r="A41" s="87" t="s">
        <v>70</v>
      </c>
      <c r="B41" s="778" t="s">
        <v>71</v>
      </c>
      <c r="C41" s="778"/>
      <c r="D41" s="778"/>
      <c r="E41" s="88">
        <f>E42+E52</f>
        <v>2415096</v>
      </c>
      <c r="F41" s="88">
        <f>F42+F52</f>
        <v>40700</v>
      </c>
      <c r="G41" s="310">
        <f>G42+G52</f>
        <v>2455796</v>
      </c>
    </row>
    <row r="42" spans="1:7" ht="20.25" customHeight="1" x14ac:dyDescent="0.25">
      <c r="A42" s="172" t="s">
        <v>72</v>
      </c>
      <c r="B42" s="779" t="s">
        <v>45</v>
      </c>
      <c r="C42" s="779"/>
      <c r="D42" s="779"/>
      <c r="E42" s="173">
        <f>E43</f>
        <v>1998096</v>
      </c>
      <c r="F42" s="173">
        <f t="shared" ref="F42:G42" si="17">F43</f>
        <v>0</v>
      </c>
      <c r="G42" s="356">
        <f t="shared" si="17"/>
        <v>1998096</v>
      </c>
    </row>
    <row r="43" spans="1:7" s="99" customFormat="1" ht="12" x14ac:dyDescent="0.25">
      <c r="A43" s="94">
        <v>801</v>
      </c>
      <c r="B43" s="95"/>
      <c r="C43" s="96"/>
      <c r="D43" s="97" t="s">
        <v>56</v>
      </c>
      <c r="E43" s="174">
        <f>E44+E46+E48+E50</f>
        <v>1998096</v>
      </c>
      <c r="F43" s="174">
        <f t="shared" ref="F43:G43" si="18">F44+F46+F48+F50</f>
        <v>0</v>
      </c>
      <c r="G43" s="357">
        <f t="shared" si="18"/>
        <v>1998096</v>
      </c>
    </row>
    <row r="44" spans="1:7" s="99" customFormat="1" ht="12" x14ac:dyDescent="0.25">
      <c r="A44" s="766"/>
      <c r="B44" s="100">
        <v>80104</v>
      </c>
      <c r="C44" s="101"/>
      <c r="D44" s="102" t="s">
        <v>59</v>
      </c>
      <c r="E44" s="103">
        <f>E45</f>
        <v>1355096</v>
      </c>
      <c r="F44" s="103">
        <f t="shared" ref="F44:G44" si="19">F45</f>
        <v>-50964</v>
      </c>
      <c r="G44" s="343">
        <f t="shared" si="19"/>
        <v>1304132</v>
      </c>
    </row>
    <row r="45" spans="1:7" s="99" customFormat="1" ht="24" x14ac:dyDescent="0.25">
      <c r="A45" s="782"/>
      <c r="B45" s="148"/>
      <c r="C45" s="105">
        <v>2540</v>
      </c>
      <c r="D45" s="106" t="s">
        <v>73</v>
      </c>
      <c r="E45" s="107">
        <v>1355096</v>
      </c>
      <c r="F45" s="109">
        <v>-50964</v>
      </c>
      <c r="G45" s="344">
        <f>E45+F45</f>
        <v>1304132</v>
      </c>
    </row>
    <row r="46" spans="1:7" s="99" customFormat="1" ht="12" x14ac:dyDescent="0.25">
      <c r="A46" s="782"/>
      <c r="B46" s="100">
        <v>80110</v>
      </c>
      <c r="C46" s="101"/>
      <c r="D46" s="102" t="s">
        <v>60</v>
      </c>
      <c r="E46" s="103">
        <f>E47</f>
        <v>643000</v>
      </c>
      <c r="F46" s="103">
        <f t="shared" ref="F46:G50" si="20">F47</f>
        <v>-24894</v>
      </c>
      <c r="G46" s="343">
        <f t="shared" si="20"/>
        <v>618106</v>
      </c>
    </row>
    <row r="47" spans="1:7" s="99" customFormat="1" ht="24" x14ac:dyDescent="0.25">
      <c r="A47" s="782"/>
      <c r="B47" s="148"/>
      <c r="C47" s="105">
        <v>2540</v>
      </c>
      <c r="D47" s="106" t="s">
        <v>73</v>
      </c>
      <c r="E47" s="107">
        <v>643000</v>
      </c>
      <c r="F47" s="109">
        <v>-24894</v>
      </c>
      <c r="G47" s="344">
        <f>E47+F47</f>
        <v>618106</v>
      </c>
    </row>
    <row r="48" spans="1:7" s="99" customFormat="1" ht="60" x14ac:dyDescent="0.25">
      <c r="A48" s="782"/>
      <c r="B48" s="100">
        <v>80149</v>
      </c>
      <c r="C48" s="101"/>
      <c r="D48" s="102" t="s">
        <v>184</v>
      </c>
      <c r="E48" s="103">
        <f>E49</f>
        <v>0</v>
      </c>
      <c r="F48" s="103">
        <f t="shared" si="20"/>
        <v>50964</v>
      </c>
      <c r="G48" s="343">
        <f t="shared" si="20"/>
        <v>50964</v>
      </c>
    </row>
    <row r="49" spans="1:7" s="99" customFormat="1" ht="24" x14ac:dyDescent="0.25">
      <c r="A49" s="782"/>
      <c r="B49" s="148"/>
      <c r="C49" s="105">
        <v>2540</v>
      </c>
      <c r="D49" s="106" t="s">
        <v>73</v>
      </c>
      <c r="E49" s="107">
        <v>0</v>
      </c>
      <c r="F49" s="109">
        <v>50964</v>
      </c>
      <c r="G49" s="344">
        <f>E49+F49</f>
        <v>50964</v>
      </c>
    </row>
    <row r="50" spans="1:7" s="99" customFormat="1" ht="84" x14ac:dyDescent="0.25">
      <c r="A50" s="782"/>
      <c r="B50" s="100">
        <v>80150</v>
      </c>
      <c r="C50" s="101"/>
      <c r="D50" s="102" t="s">
        <v>185</v>
      </c>
      <c r="E50" s="103">
        <f>E51</f>
        <v>0</v>
      </c>
      <c r="F50" s="103">
        <f t="shared" si="20"/>
        <v>24894</v>
      </c>
      <c r="G50" s="343">
        <f t="shared" si="20"/>
        <v>24894</v>
      </c>
    </row>
    <row r="51" spans="1:7" s="99" customFormat="1" ht="24" x14ac:dyDescent="0.25">
      <c r="A51" s="792"/>
      <c r="B51" s="148"/>
      <c r="C51" s="105">
        <v>2540</v>
      </c>
      <c r="D51" s="106" t="s">
        <v>73</v>
      </c>
      <c r="E51" s="107">
        <v>0</v>
      </c>
      <c r="F51" s="109">
        <v>24894</v>
      </c>
      <c r="G51" s="344">
        <f>E51+F51</f>
        <v>24894</v>
      </c>
    </row>
    <row r="52" spans="1:7" ht="23.25" customHeight="1" x14ac:dyDescent="0.25">
      <c r="A52" s="175" t="s">
        <v>51</v>
      </c>
      <c r="B52" s="780" t="s">
        <v>74</v>
      </c>
      <c r="C52" s="780"/>
      <c r="D52" s="780"/>
      <c r="E52" s="176">
        <f>E62+E70+E53+E59+E65+E56</f>
        <v>417000</v>
      </c>
      <c r="F52" s="176">
        <f t="shared" ref="F52:G52" si="21">F62+F70+F53+F59+F65+F56</f>
        <v>40700</v>
      </c>
      <c r="G52" s="319">
        <f t="shared" si="21"/>
        <v>457700</v>
      </c>
    </row>
    <row r="53" spans="1:7" s="99" customFormat="1" ht="12" x14ac:dyDescent="0.25">
      <c r="A53" s="177" t="s">
        <v>75</v>
      </c>
      <c r="B53" s="95"/>
      <c r="C53" s="96"/>
      <c r="D53" s="97" t="s">
        <v>76</v>
      </c>
      <c r="E53" s="98">
        <f>E54</f>
        <v>22000</v>
      </c>
      <c r="F53" s="98">
        <f t="shared" ref="F53:G56" si="22">F54</f>
        <v>0</v>
      </c>
      <c r="G53" s="342">
        <f t="shared" si="22"/>
        <v>22000</v>
      </c>
    </row>
    <row r="54" spans="1:7" s="99" customFormat="1" ht="12" x14ac:dyDescent="0.25">
      <c r="A54" s="766"/>
      <c r="B54" s="178" t="s">
        <v>77</v>
      </c>
      <c r="C54" s="101"/>
      <c r="D54" s="102" t="s">
        <v>78</v>
      </c>
      <c r="E54" s="103">
        <f>E55</f>
        <v>22000</v>
      </c>
      <c r="F54" s="103">
        <f t="shared" si="22"/>
        <v>0</v>
      </c>
      <c r="G54" s="343">
        <f t="shared" si="22"/>
        <v>22000</v>
      </c>
    </row>
    <row r="55" spans="1:7" s="99" customFormat="1" ht="60" x14ac:dyDescent="0.25">
      <c r="A55" s="767"/>
      <c r="B55" s="179"/>
      <c r="C55" s="180">
        <v>2830</v>
      </c>
      <c r="D55" s="181" t="s">
        <v>79</v>
      </c>
      <c r="E55" s="142">
        <v>22000</v>
      </c>
      <c r="F55" s="108"/>
      <c r="G55" s="344">
        <f>E55+F55</f>
        <v>22000</v>
      </c>
    </row>
    <row r="56" spans="1:7" s="99" customFormat="1" ht="12" x14ac:dyDescent="0.25">
      <c r="A56" s="177">
        <v>630</v>
      </c>
      <c r="B56" s="95"/>
      <c r="C56" s="96"/>
      <c r="D56" s="97" t="s">
        <v>179</v>
      </c>
      <c r="E56" s="98">
        <f>E57</f>
        <v>0</v>
      </c>
      <c r="F56" s="98">
        <f t="shared" si="22"/>
        <v>1000</v>
      </c>
      <c r="G56" s="342">
        <f t="shared" si="22"/>
        <v>1000</v>
      </c>
    </row>
    <row r="57" spans="1:7" s="99" customFormat="1" ht="12" x14ac:dyDescent="0.25">
      <c r="A57" s="766"/>
      <c r="B57" s="178">
        <v>63095</v>
      </c>
      <c r="C57" s="101"/>
      <c r="D57" s="102" t="s">
        <v>180</v>
      </c>
      <c r="E57" s="103">
        <f>E58</f>
        <v>0</v>
      </c>
      <c r="F57" s="103">
        <f>F58</f>
        <v>1000</v>
      </c>
      <c r="G57" s="343">
        <f>G58</f>
        <v>1000</v>
      </c>
    </row>
    <row r="58" spans="1:7" s="99" customFormat="1" ht="72" x14ac:dyDescent="0.25">
      <c r="A58" s="767"/>
      <c r="B58" s="179"/>
      <c r="C58" s="180">
        <v>2360</v>
      </c>
      <c r="D58" s="181" t="s">
        <v>85</v>
      </c>
      <c r="E58" s="190">
        <v>0</v>
      </c>
      <c r="F58" s="109">
        <v>1000</v>
      </c>
      <c r="G58" s="344">
        <f>E58+F58</f>
        <v>1000</v>
      </c>
    </row>
    <row r="59" spans="1:7" ht="24" x14ac:dyDescent="0.25">
      <c r="A59" s="182">
        <v>754</v>
      </c>
      <c r="B59" s="121"/>
      <c r="C59" s="121"/>
      <c r="D59" s="183" t="s">
        <v>80</v>
      </c>
      <c r="E59" s="123">
        <f>E60</f>
        <v>30000</v>
      </c>
      <c r="F59" s="338">
        <f t="shared" ref="F59:G60" si="23">F60</f>
        <v>0</v>
      </c>
      <c r="G59" s="320">
        <f t="shared" si="23"/>
        <v>30000</v>
      </c>
    </row>
    <row r="60" spans="1:7" x14ac:dyDescent="0.25">
      <c r="A60" s="761"/>
      <c r="B60" s="124">
        <v>75412</v>
      </c>
      <c r="C60" s="124"/>
      <c r="D60" s="184" t="s">
        <v>81</v>
      </c>
      <c r="E60" s="139">
        <f>E61</f>
        <v>30000</v>
      </c>
      <c r="F60" s="139">
        <f t="shared" si="23"/>
        <v>0</v>
      </c>
      <c r="G60" s="321">
        <f t="shared" si="23"/>
        <v>30000</v>
      </c>
    </row>
    <row r="61" spans="1:7" ht="36" x14ac:dyDescent="0.25">
      <c r="A61" s="768"/>
      <c r="B61" s="185"/>
      <c r="C61" s="186">
        <v>2820</v>
      </c>
      <c r="D61" s="187" t="s">
        <v>82</v>
      </c>
      <c r="E61" s="188">
        <v>30000</v>
      </c>
      <c r="F61" s="92"/>
      <c r="G61" s="340">
        <f>E61+F61</f>
        <v>30000</v>
      </c>
    </row>
    <row r="62" spans="1:7" s="99" customFormat="1" ht="12" x14ac:dyDescent="0.25">
      <c r="A62" s="94">
        <v>851</v>
      </c>
      <c r="B62" s="95"/>
      <c r="C62" s="96"/>
      <c r="D62" s="97" t="s">
        <v>83</v>
      </c>
      <c r="E62" s="98">
        <f>E63</f>
        <v>38000</v>
      </c>
      <c r="F62" s="98">
        <f t="shared" ref="F62:G62" si="24">F63</f>
        <v>5600</v>
      </c>
      <c r="G62" s="342">
        <f t="shared" si="24"/>
        <v>43600</v>
      </c>
    </row>
    <row r="63" spans="1:7" s="99" customFormat="1" ht="12" x14ac:dyDescent="0.25">
      <c r="A63" s="189"/>
      <c r="B63" s="100">
        <v>85154</v>
      </c>
      <c r="C63" s="101"/>
      <c r="D63" s="102" t="s">
        <v>84</v>
      </c>
      <c r="E63" s="103">
        <f>SUM(E64:E64)</f>
        <v>38000</v>
      </c>
      <c r="F63" s="103">
        <f t="shared" ref="F63:G63" si="25">SUM(F64:F64)</f>
        <v>5600</v>
      </c>
      <c r="G63" s="343">
        <f t="shared" si="25"/>
        <v>43600</v>
      </c>
    </row>
    <row r="64" spans="1:7" s="99" customFormat="1" ht="72" x14ac:dyDescent="0.25">
      <c r="A64" s="179"/>
      <c r="B64" s="179"/>
      <c r="C64" s="180">
        <v>2360</v>
      </c>
      <c r="D64" s="181" t="s">
        <v>85</v>
      </c>
      <c r="E64" s="190">
        <v>38000</v>
      </c>
      <c r="F64" s="109">
        <v>5600</v>
      </c>
      <c r="G64" s="344">
        <f>E64+F64</f>
        <v>43600</v>
      </c>
    </row>
    <row r="65" spans="1:7" s="99" customFormat="1" ht="12" x14ac:dyDescent="0.25">
      <c r="A65" s="191">
        <v>921</v>
      </c>
      <c r="B65" s="191"/>
      <c r="C65" s="192"/>
      <c r="D65" s="193" t="s">
        <v>46</v>
      </c>
      <c r="E65" s="194">
        <f>E68+E66</f>
        <v>50000</v>
      </c>
      <c r="F65" s="194">
        <f t="shared" ref="F65:G65" si="26">F68+F66</f>
        <v>20600</v>
      </c>
      <c r="G65" s="358">
        <f t="shared" si="26"/>
        <v>70600</v>
      </c>
    </row>
    <row r="66" spans="1:7" s="99" customFormat="1" ht="12" x14ac:dyDescent="0.25">
      <c r="A66" s="786"/>
      <c r="B66" s="195">
        <v>92105</v>
      </c>
      <c r="C66" s="196"/>
      <c r="D66" s="197" t="s">
        <v>181</v>
      </c>
      <c r="E66" s="198">
        <f>E67</f>
        <v>0</v>
      </c>
      <c r="F66" s="198">
        <f t="shared" ref="F66:G66" si="27">F67</f>
        <v>600</v>
      </c>
      <c r="G66" s="352">
        <f t="shared" si="27"/>
        <v>600</v>
      </c>
    </row>
    <row r="67" spans="1:7" s="99" customFormat="1" ht="72" x14ac:dyDescent="0.25">
      <c r="A67" s="787"/>
      <c r="B67" s="153"/>
      <c r="C67" s="105">
        <v>2360</v>
      </c>
      <c r="D67" s="106" t="s">
        <v>85</v>
      </c>
      <c r="E67" s="107">
        <v>0</v>
      </c>
      <c r="F67" s="109">
        <v>600</v>
      </c>
      <c r="G67" s="344">
        <f>E67+F67</f>
        <v>600</v>
      </c>
    </row>
    <row r="68" spans="1:7" s="99" customFormat="1" ht="12" x14ac:dyDescent="0.25">
      <c r="A68" s="787"/>
      <c r="B68" s="334">
        <v>92120</v>
      </c>
      <c r="C68" s="196"/>
      <c r="D68" s="197" t="s">
        <v>86</v>
      </c>
      <c r="E68" s="198">
        <f>E69</f>
        <v>50000</v>
      </c>
      <c r="F68" s="198">
        <f t="shared" ref="F68:G68" si="28">F69</f>
        <v>20000</v>
      </c>
      <c r="G68" s="352">
        <f t="shared" si="28"/>
        <v>70000</v>
      </c>
    </row>
    <row r="69" spans="1:7" s="99" customFormat="1" ht="60" x14ac:dyDescent="0.25">
      <c r="A69" s="788"/>
      <c r="B69" s="179"/>
      <c r="C69" s="199">
        <v>2720</v>
      </c>
      <c r="D69" s="200" t="s">
        <v>87</v>
      </c>
      <c r="E69" s="201">
        <v>50000</v>
      </c>
      <c r="F69" s="109">
        <v>20000</v>
      </c>
      <c r="G69" s="344">
        <f>E69+F69</f>
        <v>70000</v>
      </c>
    </row>
    <row r="70" spans="1:7" s="99" customFormat="1" ht="12" x14ac:dyDescent="0.25">
      <c r="A70" s="94">
        <v>926</v>
      </c>
      <c r="B70" s="202"/>
      <c r="C70" s="203"/>
      <c r="D70" s="204" t="s">
        <v>88</v>
      </c>
      <c r="E70" s="205">
        <f>E71</f>
        <v>277000</v>
      </c>
      <c r="F70" s="205">
        <f t="shared" ref="F70:G71" si="29">F71</f>
        <v>13500</v>
      </c>
      <c r="G70" s="359">
        <f t="shared" si="29"/>
        <v>290500</v>
      </c>
    </row>
    <row r="71" spans="1:7" s="99" customFormat="1" ht="12" x14ac:dyDescent="0.25">
      <c r="A71" s="179"/>
      <c r="B71" s="206">
        <v>92695</v>
      </c>
      <c r="C71" s="207"/>
      <c r="D71" s="208" t="s">
        <v>89</v>
      </c>
      <c r="E71" s="209">
        <f>E72</f>
        <v>277000</v>
      </c>
      <c r="F71" s="209">
        <f t="shared" si="29"/>
        <v>13500</v>
      </c>
      <c r="G71" s="360">
        <f t="shared" si="29"/>
        <v>290500</v>
      </c>
    </row>
    <row r="72" spans="1:7" s="99" customFormat="1" ht="72.75" thickBot="1" x14ac:dyDescent="0.3">
      <c r="A72" s="210"/>
      <c r="B72" s="210"/>
      <c r="C72" s="105">
        <v>2360</v>
      </c>
      <c r="D72" s="106" t="s">
        <v>85</v>
      </c>
      <c r="E72" s="107">
        <v>277000</v>
      </c>
      <c r="F72" s="109">
        <v>13500</v>
      </c>
      <c r="G72" s="344">
        <f>E72+F72</f>
        <v>290500</v>
      </c>
    </row>
    <row r="73" spans="1:7" s="81" customFormat="1" ht="18" customHeight="1" thickBot="1" x14ac:dyDescent="0.25">
      <c r="A73" s="769" t="s">
        <v>90</v>
      </c>
      <c r="B73" s="770"/>
      <c r="C73" s="770"/>
      <c r="D73" s="771"/>
      <c r="E73" s="211">
        <f>E41+E8</f>
        <v>5828953.8200000003</v>
      </c>
      <c r="F73" s="211">
        <f>F41+F8</f>
        <v>41700</v>
      </c>
      <c r="G73" s="361">
        <f>E73+F73</f>
        <v>5870653.8200000003</v>
      </c>
    </row>
    <row r="74" spans="1:7" s="81" customFormat="1" ht="18" customHeight="1" x14ac:dyDescent="0.2">
      <c r="A74" s="212"/>
      <c r="B74" s="212"/>
      <c r="C74" s="212"/>
      <c r="D74" s="212"/>
      <c r="E74" s="213"/>
      <c r="F74" s="213"/>
      <c r="G74" s="213"/>
    </row>
    <row r="75" spans="1:7" s="81" customFormat="1" ht="18" customHeight="1" x14ac:dyDescent="0.25">
      <c r="A75" s="214"/>
      <c r="B75" s="214"/>
      <c r="C75" s="215"/>
      <c r="D75" s="212"/>
      <c r="E75" s="216"/>
      <c r="F75"/>
      <c r="G75"/>
    </row>
    <row r="76" spans="1:7" ht="30.75" customHeight="1" x14ac:dyDescent="0.25">
      <c r="A76" s="217" t="s">
        <v>91</v>
      </c>
      <c r="B76" s="81"/>
      <c r="C76" s="81"/>
      <c r="D76" s="81"/>
      <c r="E76" s="81"/>
    </row>
    <row r="77" spans="1:7" ht="57.75" customHeight="1" x14ac:dyDescent="0.25">
      <c r="A77" s="82" t="s">
        <v>1</v>
      </c>
      <c r="B77" s="82" t="s">
        <v>2</v>
      </c>
      <c r="C77" s="83" t="s">
        <v>3</v>
      </c>
      <c r="D77" s="84" t="s">
        <v>39</v>
      </c>
      <c r="E77" s="308" t="s">
        <v>92</v>
      </c>
      <c r="F77" s="309" t="s">
        <v>41</v>
      </c>
      <c r="G77" s="309" t="s">
        <v>8</v>
      </c>
    </row>
    <row r="78" spans="1:7" s="89" customFormat="1" ht="25.5" customHeight="1" thickBot="1" x14ac:dyDescent="0.3">
      <c r="A78" s="87" t="s">
        <v>42</v>
      </c>
      <c r="B78" s="772" t="s">
        <v>43</v>
      </c>
      <c r="C78" s="772"/>
      <c r="D78" s="772"/>
      <c r="E78" s="310">
        <f>E79</f>
        <v>200000</v>
      </c>
      <c r="F78" s="310">
        <f t="shared" ref="F78" si="30">F79</f>
        <v>377000</v>
      </c>
      <c r="G78" s="310">
        <f t="shared" ref="G78:G99" si="31">E78+F78</f>
        <v>577000</v>
      </c>
    </row>
    <row r="79" spans="1:7" ht="21" customHeight="1" x14ac:dyDescent="0.25">
      <c r="A79" s="218" t="s">
        <v>72</v>
      </c>
      <c r="B79" s="773" t="s">
        <v>52</v>
      </c>
      <c r="C79" s="773"/>
      <c r="D79" s="773"/>
      <c r="E79" s="311">
        <f>E80+E92+E85+E89</f>
        <v>200000</v>
      </c>
      <c r="F79" s="311">
        <f t="shared" ref="F79:G79" si="32">F80+F92+F85+F89</f>
        <v>377000</v>
      </c>
      <c r="G79" s="311">
        <f t="shared" si="32"/>
        <v>577000</v>
      </c>
    </row>
    <row r="80" spans="1:7" x14ac:dyDescent="0.25">
      <c r="A80" s="119">
        <v>600</v>
      </c>
      <c r="B80" s="120"/>
      <c r="C80" s="120"/>
      <c r="D80" s="183" t="s">
        <v>53</v>
      </c>
      <c r="E80" s="312">
        <f>E81+E83+E85</f>
        <v>200000</v>
      </c>
      <c r="F80" s="312">
        <f t="shared" ref="F80:G80" si="33">F81+F83</f>
        <v>50000</v>
      </c>
      <c r="G80" s="312">
        <f t="shared" si="33"/>
        <v>250000</v>
      </c>
    </row>
    <row r="81" spans="1:7" x14ac:dyDescent="0.25">
      <c r="A81" s="756"/>
      <c r="B81" s="219">
        <v>60013</v>
      </c>
      <c r="C81" s="220"/>
      <c r="D81" s="221" t="s">
        <v>93</v>
      </c>
      <c r="E81" s="313">
        <f>E82</f>
        <v>200000</v>
      </c>
      <c r="F81" s="313">
        <f t="shared" ref="F81:F93" si="34">F82</f>
        <v>0</v>
      </c>
      <c r="G81" s="313">
        <f t="shared" ref="G81:G82" si="35">E81+F81</f>
        <v>200000</v>
      </c>
    </row>
    <row r="82" spans="1:7" ht="60" x14ac:dyDescent="0.25">
      <c r="A82" s="757"/>
      <c r="B82" s="222"/>
      <c r="C82" s="223">
        <v>6300</v>
      </c>
      <c r="D82" s="224" t="s">
        <v>94</v>
      </c>
      <c r="E82" s="314">
        <v>200000</v>
      </c>
      <c r="F82" s="315"/>
      <c r="G82" s="316">
        <f t="shared" si="35"/>
        <v>200000</v>
      </c>
    </row>
    <row r="83" spans="1:7" x14ac:dyDescent="0.25">
      <c r="A83" s="757"/>
      <c r="B83" s="219">
        <v>60014</v>
      </c>
      <c r="C83" s="220"/>
      <c r="D83" s="221" t="s">
        <v>176</v>
      </c>
      <c r="E83" s="313">
        <f>E84</f>
        <v>0</v>
      </c>
      <c r="F83" s="313">
        <f t="shared" si="34"/>
        <v>50000</v>
      </c>
      <c r="G83" s="313">
        <f t="shared" si="31"/>
        <v>50000</v>
      </c>
    </row>
    <row r="84" spans="1:7" ht="60" x14ac:dyDescent="0.25">
      <c r="A84" s="758"/>
      <c r="B84" s="222"/>
      <c r="C84" s="223">
        <v>6300</v>
      </c>
      <c r="D84" s="224" t="s">
        <v>94</v>
      </c>
      <c r="E84" s="314">
        <v>0</v>
      </c>
      <c r="F84" s="316">
        <v>50000</v>
      </c>
      <c r="G84" s="316">
        <f t="shared" si="31"/>
        <v>50000</v>
      </c>
    </row>
    <row r="85" spans="1:7" x14ac:dyDescent="0.25">
      <c r="A85" s="339">
        <v>851</v>
      </c>
      <c r="B85" s="301"/>
      <c r="C85" s="302"/>
      <c r="D85" s="97" t="s">
        <v>83</v>
      </c>
      <c r="E85" s="317">
        <f>E86</f>
        <v>0</v>
      </c>
      <c r="F85" s="317">
        <f t="shared" ref="F85:G85" si="36">F86</f>
        <v>127000</v>
      </c>
      <c r="G85" s="317">
        <f t="shared" si="36"/>
        <v>127000</v>
      </c>
    </row>
    <row r="86" spans="1:7" ht="18.75" customHeight="1" x14ac:dyDescent="0.25">
      <c r="A86" s="756"/>
      <c r="B86" s="325">
        <v>85111</v>
      </c>
      <c r="C86" s="326"/>
      <c r="D86" s="327" t="s">
        <v>178</v>
      </c>
      <c r="E86" s="328">
        <f>E87+E88</f>
        <v>0</v>
      </c>
      <c r="F86" s="328">
        <f t="shared" ref="F86:G86" si="37">F87+F88</f>
        <v>127000</v>
      </c>
      <c r="G86" s="328">
        <f t="shared" si="37"/>
        <v>127000</v>
      </c>
    </row>
    <row r="87" spans="1:7" ht="48" x14ac:dyDescent="0.25">
      <c r="A87" s="757"/>
      <c r="B87" s="754"/>
      <c r="C87" s="223">
        <v>6220</v>
      </c>
      <c r="D87" s="170" t="s">
        <v>242</v>
      </c>
      <c r="E87" s="300">
        <v>0</v>
      </c>
      <c r="F87" s="93">
        <v>27000</v>
      </c>
      <c r="G87" s="340">
        <f t="shared" ref="G87:G88" si="38">E87+F87</f>
        <v>27000</v>
      </c>
    </row>
    <row r="88" spans="1:7" ht="60" x14ac:dyDescent="0.25">
      <c r="A88" s="758"/>
      <c r="B88" s="755"/>
      <c r="C88" s="329">
        <v>6300</v>
      </c>
      <c r="D88" s="330" t="s">
        <v>94</v>
      </c>
      <c r="E88" s="331">
        <v>0</v>
      </c>
      <c r="F88" s="332">
        <v>100000</v>
      </c>
      <c r="G88" s="332">
        <f t="shared" si="38"/>
        <v>100000</v>
      </c>
    </row>
    <row r="89" spans="1:7" ht="24" x14ac:dyDescent="0.25">
      <c r="A89" s="339">
        <v>900</v>
      </c>
      <c r="B89" s="301"/>
      <c r="C89" s="302"/>
      <c r="D89" s="97" t="s">
        <v>62</v>
      </c>
      <c r="E89" s="317">
        <f>E90</f>
        <v>0</v>
      </c>
      <c r="F89" s="317">
        <f t="shared" ref="F89:G92" si="39">F90</f>
        <v>20000</v>
      </c>
      <c r="G89" s="317">
        <f t="shared" si="39"/>
        <v>20000</v>
      </c>
    </row>
    <row r="90" spans="1:7" ht="18.75" customHeight="1" x14ac:dyDescent="0.25">
      <c r="A90" s="299"/>
      <c r="B90" s="303">
        <v>90013</v>
      </c>
      <c r="C90" s="304"/>
      <c r="D90" s="151" t="s">
        <v>65</v>
      </c>
      <c r="E90" s="313">
        <f>E91</f>
        <v>0</v>
      </c>
      <c r="F90" s="313">
        <f t="shared" si="39"/>
        <v>20000</v>
      </c>
      <c r="G90" s="313">
        <f t="shared" si="39"/>
        <v>20000</v>
      </c>
    </row>
    <row r="91" spans="1:7" ht="60" x14ac:dyDescent="0.25">
      <c r="A91" s="299"/>
      <c r="B91" s="333"/>
      <c r="C91" s="329">
        <v>6300</v>
      </c>
      <c r="D91" s="330" t="s">
        <v>94</v>
      </c>
      <c r="E91" s="331">
        <v>0</v>
      </c>
      <c r="F91" s="332">
        <v>20000</v>
      </c>
      <c r="G91" s="332">
        <f t="shared" ref="G91" si="40">E91+F91</f>
        <v>20000</v>
      </c>
    </row>
    <row r="92" spans="1:7" x14ac:dyDescent="0.25">
      <c r="A92" s="339">
        <v>921</v>
      </c>
      <c r="B92" s="301"/>
      <c r="C92" s="302"/>
      <c r="D92" s="97" t="s">
        <v>46</v>
      </c>
      <c r="E92" s="317">
        <f>E93</f>
        <v>0</v>
      </c>
      <c r="F92" s="317">
        <f t="shared" si="39"/>
        <v>180000</v>
      </c>
      <c r="G92" s="317">
        <f t="shared" si="39"/>
        <v>180000</v>
      </c>
    </row>
    <row r="93" spans="1:7" ht="18.75" customHeight="1" x14ac:dyDescent="0.25">
      <c r="A93" s="299"/>
      <c r="B93" s="303">
        <v>92109</v>
      </c>
      <c r="C93" s="304"/>
      <c r="D93" s="305" t="s">
        <v>47</v>
      </c>
      <c r="E93" s="313">
        <f>E94</f>
        <v>0</v>
      </c>
      <c r="F93" s="313">
        <f t="shared" si="34"/>
        <v>180000</v>
      </c>
      <c r="G93" s="313">
        <f t="shared" ref="G93:G94" si="41">E93+F93</f>
        <v>180000</v>
      </c>
    </row>
    <row r="94" spans="1:7" ht="48.75" thickBot="1" x14ac:dyDescent="0.3">
      <c r="A94" s="298"/>
      <c r="B94" s="222"/>
      <c r="C94" s="223">
        <v>6220</v>
      </c>
      <c r="D94" s="306" t="s">
        <v>242</v>
      </c>
      <c r="E94" s="314">
        <v>0</v>
      </c>
      <c r="F94" s="316">
        <v>180000</v>
      </c>
      <c r="G94" s="316">
        <f t="shared" si="41"/>
        <v>180000</v>
      </c>
    </row>
    <row r="95" spans="1:7" s="89" customFormat="1" ht="32.25" customHeight="1" thickBot="1" x14ac:dyDescent="0.3">
      <c r="A95" s="225" t="s">
        <v>70</v>
      </c>
      <c r="B95" s="759" t="s">
        <v>71</v>
      </c>
      <c r="C95" s="759"/>
      <c r="D95" s="759"/>
      <c r="E95" s="318">
        <f>E97+E104</f>
        <v>284280</v>
      </c>
      <c r="F95" s="318">
        <f>F97+F104</f>
        <v>5000</v>
      </c>
      <c r="G95" s="318">
        <f t="shared" si="31"/>
        <v>289280</v>
      </c>
    </row>
    <row r="96" spans="1:7" ht="23.25" customHeight="1" x14ac:dyDescent="0.25">
      <c r="A96" s="226" t="s">
        <v>72</v>
      </c>
      <c r="B96" s="760" t="s">
        <v>74</v>
      </c>
      <c r="C96" s="760"/>
      <c r="D96" s="760"/>
      <c r="E96" s="319">
        <f>E97</f>
        <v>284280</v>
      </c>
      <c r="F96" s="315"/>
      <c r="G96" s="316">
        <f t="shared" si="31"/>
        <v>284280</v>
      </c>
    </row>
    <row r="97" spans="1:7" ht="24" x14ac:dyDescent="0.25">
      <c r="A97" s="182">
        <v>754</v>
      </c>
      <c r="B97" s="121"/>
      <c r="C97" s="121"/>
      <c r="D97" s="183" t="s">
        <v>80</v>
      </c>
      <c r="E97" s="320">
        <f>E98</f>
        <v>284280</v>
      </c>
      <c r="F97" s="320">
        <f t="shared" ref="F97" si="42">F98</f>
        <v>5000</v>
      </c>
      <c r="G97" s="320">
        <f t="shared" si="31"/>
        <v>289280</v>
      </c>
    </row>
    <row r="98" spans="1:7" x14ac:dyDescent="0.25">
      <c r="A98" s="761"/>
      <c r="B98" s="124">
        <v>75412</v>
      </c>
      <c r="C98" s="124"/>
      <c r="D98" s="184" t="s">
        <v>81</v>
      </c>
      <c r="E98" s="321">
        <f>E99+E100</f>
        <v>284280</v>
      </c>
      <c r="F98" s="321">
        <f t="shared" ref="F98" si="43">F99+F100</f>
        <v>5000</v>
      </c>
      <c r="G98" s="321">
        <f t="shared" si="31"/>
        <v>289280</v>
      </c>
    </row>
    <row r="99" spans="1:7" ht="60.75" thickBot="1" x14ac:dyDescent="0.3">
      <c r="A99" s="762"/>
      <c r="B99" s="227"/>
      <c r="C99" s="228">
        <v>6230</v>
      </c>
      <c r="D99" s="306" t="s">
        <v>177</v>
      </c>
      <c r="E99" s="322">
        <v>284280</v>
      </c>
      <c r="F99" s="316">
        <v>5000</v>
      </c>
      <c r="G99" s="316">
        <f t="shared" si="31"/>
        <v>289280</v>
      </c>
    </row>
    <row r="100" spans="1:7" ht="60.75" hidden="1" thickBot="1" x14ac:dyDescent="0.3">
      <c r="A100" s="229"/>
      <c r="B100" s="230"/>
      <c r="C100" s="231">
        <v>6239</v>
      </c>
      <c r="D100" s="307" t="s">
        <v>95</v>
      </c>
      <c r="E100" s="323">
        <v>0</v>
      </c>
      <c r="F100" s="315"/>
      <c r="G100" s="315"/>
    </row>
    <row r="101" spans="1:7" ht="30" customHeight="1" x14ac:dyDescent="0.25">
      <c r="A101" s="763" t="s">
        <v>90</v>
      </c>
      <c r="B101" s="764"/>
      <c r="C101" s="764"/>
      <c r="D101" s="764"/>
      <c r="E101" s="324">
        <f>E95+E78</f>
        <v>484280</v>
      </c>
      <c r="F101" s="324">
        <f>F95+F78</f>
        <v>382000</v>
      </c>
      <c r="G101" s="324">
        <f>G95+G78</f>
        <v>866280</v>
      </c>
    </row>
    <row r="102" spans="1:7" s="81" customFormat="1" x14ac:dyDescent="0.25">
      <c r="F102"/>
      <c r="G102"/>
    </row>
  </sheetData>
  <sheetProtection selectLockedCells="1" selectUnlockedCells="1"/>
  <mergeCells count="32">
    <mergeCell ref="A66:A69"/>
    <mergeCell ref="A22:A31"/>
    <mergeCell ref="A44:A51"/>
    <mergeCell ref="B17:D17"/>
    <mergeCell ref="A19:A20"/>
    <mergeCell ref="A33:A36"/>
    <mergeCell ref="E1:G1"/>
    <mergeCell ref="E2:G2"/>
    <mergeCell ref="E3:G3"/>
    <mergeCell ref="A6:E6"/>
    <mergeCell ref="B8:D8"/>
    <mergeCell ref="A101:D101"/>
    <mergeCell ref="A5:G5"/>
    <mergeCell ref="A54:A55"/>
    <mergeCell ref="A60:A61"/>
    <mergeCell ref="A73:D73"/>
    <mergeCell ref="B78:D78"/>
    <mergeCell ref="B79:D79"/>
    <mergeCell ref="B37:D37"/>
    <mergeCell ref="A39:A40"/>
    <mergeCell ref="B41:D41"/>
    <mergeCell ref="B42:D42"/>
    <mergeCell ref="B52:D52"/>
    <mergeCell ref="B9:D9"/>
    <mergeCell ref="A11:A16"/>
    <mergeCell ref="A86:A88"/>
    <mergeCell ref="A57:A58"/>
    <mergeCell ref="B87:B88"/>
    <mergeCell ref="A81:A84"/>
    <mergeCell ref="B95:D95"/>
    <mergeCell ref="B96:D96"/>
    <mergeCell ref="A98:A99"/>
  </mergeCells>
  <pageMargins left="0.78740157480314965" right="0" top="0.47244094488188981" bottom="0.35433070866141736" header="0.51181102362204722" footer="0.19685039370078741"/>
  <pageSetup paperSize="9" orientation="portrait" useFirstPageNumber="1" r:id="rId1"/>
  <headerFooter alignWithMargins="0"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workbookViewId="0">
      <selection activeCell="A7" sqref="A7:G7"/>
    </sheetView>
  </sheetViews>
  <sheetFormatPr defaultRowHeight="12.75" x14ac:dyDescent="0.2"/>
  <cols>
    <col min="1" max="1" width="4.140625" style="265" customWidth="1"/>
    <col min="2" max="2" width="37.28515625" style="265" customWidth="1"/>
    <col min="3" max="3" width="21" style="265" customWidth="1"/>
    <col min="4" max="4" width="15.7109375" style="265" customWidth="1"/>
    <col min="5" max="5" width="17.140625" style="265" customWidth="1"/>
    <col min="6" max="6" width="18.140625" style="265" customWidth="1"/>
    <col min="7" max="7" width="23" style="265" customWidth="1"/>
    <col min="8" max="16384" width="9.140625" style="265"/>
  </cols>
  <sheetData>
    <row r="3" spans="1:7" x14ac:dyDescent="0.2">
      <c r="F3" s="800" t="s">
        <v>1285</v>
      </c>
      <c r="G3" s="800"/>
    </row>
    <row r="4" spans="1:7" x14ac:dyDescent="0.2">
      <c r="F4" s="800" t="s">
        <v>96</v>
      </c>
      <c r="G4" s="800"/>
    </row>
    <row r="5" spans="1:7" x14ac:dyDescent="0.2">
      <c r="F5" s="800" t="s">
        <v>153</v>
      </c>
      <c r="G5" s="800"/>
    </row>
    <row r="7" spans="1:7" ht="15.75" x14ac:dyDescent="0.2">
      <c r="A7" s="801" t="s">
        <v>235</v>
      </c>
      <c r="B7" s="801"/>
      <c r="C7" s="801"/>
      <c r="D7" s="801"/>
      <c r="E7" s="801"/>
      <c r="F7" s="801"/>
      <c r="G7" s="801"/>
    </row>
    <row r="8" spans="1:7" ht="15.75" x14ac:dyDescent="0.25">
      <c r="B8" s="804" t="s">
        <v>236</v>
      </c>
      <c r="C8" s="804"/>
      <c r="D8" s="804"/>
      <c r="E8" s="804"/>
      <c r="F8" s="804"/>
      <c r="G8" s="804"/>
    </row>
    <row r="10" spans="1:7" s="266" customFormat="1" ht="13.5" customHeight="1" x14ac:dyDescent="0.25">
      <c r="A10" s="802" t="s">
        <v>98</v>
      </c>
      <c r="B10" s="799" t="s">
        <v>164</v>
      </c>
      <c r="C10" s="803" t="s">
        <v>165</v>
      </c>
      <c r="D10" s="803" t="s">
        <v>166</v>
      </c>
      <c r="E10" s="798" t="s">
        <v>167</v>
      </c>
      <c r="F10" s="798"/>
      <c r="G10" s="798"/>
    </row>
    <row r="11" spans="1:7" s="266" customFormat="1" ht="13.5" customHeight="1" x14ac:dyDescent="0.25">
      <c r="A11" s="802"/>
      <c r="B11" s="799"/>
      <c r="C11" s="803"/>
      <c r="D11" s="803"/>
      <c r="E11" s="799" t="s">
        <v>168</v>
      </c>
      <c r="F11" s="799"/>
      <c r="G11" s="799" t="s">
        <v>169</v>
      </c>
    </row>
    <row r="12" spans="1:7" s="266" customFormat="1" ht="45" x14ac:dyDescent="0.25">
      <c r="A12" s="802"/>
      <c r="B12" s="799"/>
      <c r="C12" s="803"/>
      <c r="D12" s="803"/>
      <c r="E12" s="267" t="s">
        <v>170</v>
      </c>
      <c r="F12" s="268" t="s">
        <v>171</v>
      </c>
      <c r="G12" s="799"/>
    </row>
    <row r="13" spans="1:7" s="266" customFormat="1" x14ac:dyDescent="0.25">
      <c r="A13" s="269">
        <v>1</v>
      </c>
      <c r="B13" s="269">
        <v>2</v>
      </c>
      <c r="C13" s="270">
        <v>4</v>
      </c>
      <c r="D13" s="270">
        <v>6</v>
      </c>
      <c r="E13" s="269">
        <v>7</v>
      </c>
      <c r="F13" s="269">
        <v>8</v>
      </c>
      <c r="G13" s="269">
        <v>9</v>
      </c>
    </row>
    <row r="14" spans="1:7" s="266" customFormat="1" ht="39" customHeight="1" x14ac:dyDescent="0.25">
      <c r="A14" s="271" t="s">
        <v>72</v>
      </c>
      <c r="B14" s="272" t="s">
        <v>172</v>
      </c>
      <c r="C14" s="273">
        <f>1626000+427343.82</f>
        <v>2053343.82</v>
      </c>
      <c r="D14" s="273">
        <f>1634000+427343.82</f>
        <v>2061343.82</v>
      </c>
      <c r="E14" s="274">
        <f>D14-G14</f>
        <v>2051343.82</v>
      </c>
      <c r="F14" s="274">
        <v>357300</v>
      </c>
      <c r="G14" s="275">
        <v>10000</v>
      </c>
    </row>
    <row r="15" spans="1:7" s="266" customFormat="1" ht="22.5" customHeight="1" x14ac:dyDescent="0.25">
      <c r="A15" s="276"/>
      <c r="B15" s="296" t="s">
        <v>167</v>
      </c>
      <c r="C15" s="277"/>
      <c r="D15" s="277"/>
      <c r="E15" s="278"/>
      <c r="F15" s="278"/>
      <c r="G15" s="279"/>
    </row>
    <row r="16" spans="1:7" s="266" customFormat="1" ht="18.75" customHeight="1" x14ac:dyDescent="0.25">
      <c r="A16" s="276"/>
      <c r="B16" s="296" t="s">
        <v>173</v>
      </c>
      <c r="C16" s="297">
        <f>C18+C19+C20</f>
        <v>427343.81999999995</v>
      </c>
      <c r="D16" s="277"/>
      <c r="E16" s="278"/>
      <c r="F16" s="278"/>
      <c r="G16" s="279"/>
    </row>
    <row r="17" spans="1:7" s="266" customFormat="1" ht="18" customHeight="1" x14ac:dyDescent="0.25">
      <c r="A17" s="276"/>
      <c r="B17" s="296" t="s">
        <v>174</v>
      </c>
      <c r="C17" s="289"/>
      <c r="D17" s="277"/>
      <c r="E17" s="278"/>
      <c r="F17" s="278"/>
      <c r="G17" s="279"/>
    </row>
    <row r="18" spans="1:7" s="266" customFormat="1" ht="25.5" x14ac:dyDescent="0.25">
      <c r="A18" s="291"/>
      <c r="B18" s="290" t="s">
        <v>175</v>
      </c>
      <c r="C18" s="292">
        <v>3808.76</v>
      </c>
      <c r="D18" s="277"/>
      <c r="E18" s="278"/>
      <c r="F18" s="278"/>
      <c r="G18" s="279"/>
    </row>
    <row r="19" spans="1:7" s="266" customFormat="1" ht="25.5" x14ac:dyDescent="0.25">
      <c r="A19" s="291"/>
      <c r="B19" s="290" t="s">
        <v>243</v>
      </c>
      <c r="C19" s="292">
        <v>75084.960000000006</v>
      </c>
      <c r="D19" s="277"/>
      <c r="E19" s="278"/>
      <c r="F19" s="278"/>
      <c r="G19" s="279"/>
    </row>
    <row r="20" spans="1:7" s="266" customFormat="1" ht="51" x14ac:dyDescent="0.25">
      <c r="A20" s="293"/>
      <c r="B20" s="294" t="s">
        <v>244</v>
      </c>
      <c r="C20" s="295">
        <v>348450.1</v>
      </c>
      <c r="D20" s="280"/>
      <c r="E20" s="281"/>
      <c r="F20" s="281"/>
      <c r="G20" s="282"/>
    </row>
    <row r="21" spans="1:7" s="266" customFormat="1" ht="24.75" customHeight="1" x14ac:dyDescent="0.25">
      <c r="A21" s="283"/>
      <c r="B21" s="284"/>
      <c r="C21" s="285">
        <f>SUM(C14)</f>
        <v>2053343.82</v>
      </c>
      <c r="D21" s="285">
        <f>D14</f>
        <v>2061343.82</v>
      </c>
      <c r="E21" s="286">
        <f>E14</f>
        <v>2051343.82</v>
      </c>
      <c r="F21" s="286">
        <f>F14</f>
        <v>357300</v>
      </c>
      <c r="G21" s="287">
        <f>G14</f>
        <v>10000</v>
      </c>
    </row>
    <row r="22" spans="1:7" x14ac:dyDescent="0.2">
      <c r="C22" s="288"/>
    </row>
  </sheetData>
  <sheetProtection selectLockedCells="1" selectUnlockedCells="1"/>
  <mergeCells count="12">
    <mergeCell ref="E10:G10"/>
    <mergeCell ref="E11:F11"/>
    <mergeCell ref="G11:G12"/>
    <mergeCell ref="F3:G3"/>
    <mergeCell ref="F4:G4"/>
    <mergeCell ref="F5:G5"/>
    <mergeCell ref="A7:G7"/>
    <mergeCell ref="A10:A12"/>
    <mergeCell ref="B10:B12"/>
    <mergeCell ref="C10:C12"/>
    <mergeCell ref="D10:D12"/>
    <mergeCell ref="B8:G8"/>
  </mergeCells>
  <pageMargins left="0.47244094488188981" right="0.31496062992125984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16" workbookViewId="0">
      <selection activeCell="F10" sqref="F10"/>
    </sheetView>
  </sheetViews>
  <sheetFormatPr defaultRowHeight="12.75" x14ac:dyDescent="0.2"/>
  <cols>
    <col min="1" max="1" width="5.5703125" style="472" customWidth="1"/>
    <col min="2" max="2" width="7.85546875" style="472" customWidth="1"/>
    <col min="3" max="3" width="8.42578125" style="472" customWidth="1"/>
    <col min="4" max="4" width="37.42578125" style="472" customWidth="1"/>
    <col min="5" max="5" width="11.42578125" style="472" customWidth="1"/>
    <col min="6" max="6" width="10.140625" style="472" customWidth="1"/>
    <col min="7" max="7" width="12.28515625" style="472" customWidth="1"/>
    <col min="8" max="16384" width="9.140625" style="472"/>
  </cols>
  <sheetData>
    <row r="1" spans="1:7" x14ac:dyDescent="0.2">
      <c r="A1" s="470"/>
      <c r="B1" s="470"/>
      <c r="C1" s="470"/>
      <c r="D1" s="471"/>
      <c r="E1" s="692" t="s">
        <v>1286</v>
      </c>
      <c r="F1" s="693"/>
      <c r="G1" s="693"/>
    </row>
    <row r="2" spans="1:7" x14ac:dyDescent="0.2">
      <c r="A2" s="470"/>
      <c r="B2" s="470"/>
      <c r="C2" s="470"/>
      <c r="D2" s="471"/>
      <c r="E2" s="806" t="s">
        <v>96</v>
      </c>
      <c r="F2" s="806"/>
      <c r="G2" s="806"/>
    </row>
    <row r="3" spans="1:7" ht="11.25" customHeight="1" x14ac:dyDescent="0.2">
      <c r="A3" s="470"/>
      <c r="B3" s="470"/>
      <c r="C3" s="470"/>
      <c r="D3" s="473"/>
      <c r="E3" s="805" t="s">
        <v>153</v>
      </c>
      <c r="F3" s="805"/>
      <c r="G3" s="805"/>
    </row>
    <row r="4" spans="1:7" x14ac:dyDescent="0.2">
      <c r="A4" s="470"/>
      <c r="B4" s="470"/>
      <c r="C4" s="470"/>
      <c r="D4" s="474"/>
    </row>
    <row r="5" spans="1:7" ht="21.75" customHeight="1" x14ac:dyDescent="0.2">
      <c r="A5" s="809" t="s">
        <v>267</v>
      </c>
      <c r="B5" s="809"/>
      <c r="C5" s="809"/>
      <c r="D5" s="809"/>
      <c r="E5" s="809"/>
      <c r="F5" s="809"/>
      <c r="G5" s="809"/>
    </row>
    <row r="6" spans="1:7" ht="15" x14ac:dyDescent="0.2">
      <c r="A6" s="809" t="s">
        <v>268</v>
      </c>
      <c r="B6" s="809"/>
      <c r="C6" s="809"/>
      <c r="D6" s="809"/>
      <c r="E6" s="809"/>
      <c r="F6" s="809"/>
      <c r="G6" s="809"/>
    </row>
    <row r="7" spans="1:7" ht="15" x14ac:dyDescent="0.2">
      <c r="A7" s="809" t="s">
        <v>269</v>
      </c>
      <c r="B7" s="809"/>
      <c r="C7" s="809"/>
      <c r="D7" s="809"/>
      <c r="E7" s="809"/>
      <c r="F7" s="809"/>
      <c r="G7" s="809"/>
    </row>
    <row r="8" spans="1:7" ht="15" x14ac:dyDescent="0.2">
      <c r="A8" s="809" t="s">
        <v>270</v>
      </c>
      <c r="B8" s="809"/>
      <c r="C8" s="809"/>
      <c r="D8" s="809"/>
      <c r="E8" s="809"/>
      <c r="F8" s="809"/>
      <c r="G8" s="809"/>
    </row>
    <row r="9" spans="1:7" ht="15" x14ac:dyDescent="0.2">
      <c r="A9" s="809" t="s">
        <v>271</v>
      </c>
      <c r="B9" s="809"/>
      <c r="C9" s="809"/>
      <c r="D9" s="809"/>
      <c r="E9" s="809"/>
      <c r="F9" s="809"/>
      <c r="G9" s="809"/>
    </row>
    <row r="10" spans="1:7" x14ac:dyDescent="0.2">
      <c r="A10" s="475"/>
      <c r="B10" s="476"/>
      <c r="C10" s="476"/>
      <c r="D10" s="476"/>
    </row>
    <row r="11" spans="1:7" ht="15.75" x14ac:dyDescent="0.25">
      <c r="A11" s="477"/>
      <c r="B11" s="478"/>
      <c r="C11" s="478"/>
      <c r="D11" s="479" t="s">
        <v>272</v>
      </c>
    </row>
    <row r="12" spans="1:7" x14ac:dyDescent="0.2">
      <c r="A12" s="470"/>
      <c r="B12" s="470"/>
      <c r="C12" s="470"/>
      <c r="D12" s="470"/>
    </row>
    <row r="13" spans="1:7" ht="50.25" customHeight="1" x14ac:dyDescent="0.2">
      <c r="A13" s="480" t="s">
        <v>1</v>
      </c>
      <c r="B13" s="481" t="s">
        <v>2</v>
      </c>
      <c r="C13" s="482" t="s">
        <v>111</v>
      </c>
      <c r="D13" s="483" t="s">
        <v>39</v>
      </c>
      <c r="E13" s="603" t="s">
        <v>273</v>
      </c>
      <c r="F13" s="612" t="s">
        <v>444</v>
      </c>
      <c r="G13" s="612" t="s">
        <v>162</v>
      </c>
    </row>
    <row r="14" spans="1:7" s="488" customFormat="1" ht="48" x14ac:dyDescent="0.25">
      <c r="A14" s="484">
        <v>756</v>
      </c>
      <c r="B14" s="485"/>
      <c r="C14" s="486"/>
      <c r="D14" s="487" t="s">
        <v>274</v>
      </c>
      <c r="E14" s="604">
        <f>SUM(E15)</f>
        <v>285000</v>
      </c>
      <c r="F14" s="604">
        <f t="shared" ref="F14:G15" si="0">SUM(F15)</f>
        <v>0</v>
      </c>
      <c r="G14" s="613">
        <f t="shared" si="0"/>
        <v>285000</v>
      </c>
    </row>
    <row r="15" spans="1:7" s="488" customFormat="1" ht="36" x14ac:dyDescent="0.25">
      <c r="A15" s="807"/>
      <c r="B15" s="489">
        <v>75618</v>
      </c>
      <c r="C15" s="490"/>
      <c r="D15" s="602" t="s">
        <v>275</v>
      </c>
      <c r="E15" s="605">
        <f>SUM(E16)</f>
        <v>285000</v>
      </c>
      <c r="F15" s="605">
        <f t="shared" si="0"/>
        <v>0</v>
      </c>
      <c r="G15" s="614">
        <f t="shared" si="0"/>
        <v>285000</v>
      </c>
    </row>
    <row r="16" spans="1:7" s="488" customFormat="1" ht="12" x14ac:dyDescent="0.25">
      <c r="A16" s="808"/>
      <c r="B16" s="491"/>
      <c r="C16" s="492">
        <v>480</v>
      </c>
      <c r="D16" s="493" t="s">
        <v>276</v>
      </c>
      <c r="E16" s="606">
        <v>285000</v>
      </c>
      <c r="F16" s="608"/>
      <c r="G16" s="616">
        <f>E16+F16</f>
        <v>285000</v>
      </c>
    </row>
    <row r="17" spans="1:7" s="497" customFormat="1" ht="24" customHeight="1" x14ac:dyDescent="0.25">
      <c r="A17" s="494"/>
      <c r="B17" s="494"/>
      <c r="C17" s="495"/>
      <c r="D17" s="496" t="s">
        <v>277</v>
      </c>
      <c r="E17" s="607">
        <f>SUM(E14)</f>
        <v>285000</v>
      </c>
      <c r="F17" s="617">
        <f>F14</f>
        <v>0</v>
      </c>
      <c r="G17" s="617">
        <f>E17+F17</f>
        <v>285000</v>
      </c>
    </row>
    <row r="18" spans="1:7" x14ac:dyDescent="0.2">
      <c r="A18" s="498"/>
      <c r="B18" s="499"/>
      <c r="C18" s="470"/>
      <c r="D18" s="470"/>
      <c r="E18" s="500"/>
    </row>
    <row r="19" spans="1:7" ht="15.75" x14ac:dyDescent="0.25">
      <c r="A19" s="470"/>
      <c r="B19" s="470"/>
      <c r="C19" s="470"/>
      <c r="D19" s="479" t="s">
        <v>278</v>
      </c>
      <c r="E19" s="500"/>
    </row>
    <row r="20" spans="1:7" x14ac:dyDescent="0.2">
      <c r="A20" s="470"/>
      <c r="B20" s="470"/>
      <c r="C20" s="470"/>
      <c r="D20" s="470"/>
      <c r="E20" s="500"/>
    </row>
    <row r="21" spans="1:7" ht="39.75" customHeight="1" x14ac:dyDescent="0.2">
      <c r="A21" s="480" t="s">
        <v>1</v>
      </c>
      <c r="B21" s="480" t="s">
        <v>2</v>
      </c>
      <c r="C21" s="482" t="s">
        <v>111</v>
      </c>
      <c r="D21" s="483" t="s">
        <v>39</v>
      </c>
      <c r="E21" s="609" t="s">
        <v>273</v>
      </c>
      <c r="F21" s="612" t="s">
        <v>444</v>
      </c>
      <c r="G21" s="612" t="s">
        <v>162</v>
      </c>
    </row>
    <row r="22" spans="1:7" s="488" customFormat="1" ht="15" customHeight="1" x14ac:dyDescent="0.25">
      <c r="A22" s="501">
        <v>754</v>
      </c>
      <c r="B22" s="502"/>
      <c r="C22" s="503"/>
      <c r="D22" s="504" t="s">
        <v>80</v>
      </c>
      <c r="E22" s="604">
        <f>E23</f>
        <v>10000</v>
      </c>
      <c r="F22" s="604">
        <f t="shared" ref="F22:G23" si="1">F23</f>
        <v>0</v>
      </c>
      <c r="G22" s="613">
        <f t="shared" si="1"/>
        <v>10000</v>
      </c>
    </row>
    <row r="23" spans="1:7" s="488" customFormat="1" ht="12" x14ac:dyDescent="0.25">
      <c r="A23" s="505"/>
      <c r="B23" s="506">
        <v>75404</v>
      </c>
      <c r="C23" s="490"/>
      <c r="D23" s="507" t="s">
        <v>279</v>
      </c>
      <c r="E23" s="605">
        <f>E24</f>
        <v>10000</v>
      </c>
      <c r="F23" s="605">
        <f t="shared" si="1"/>
        <v>0</v>
      </c>
      <c r="G23" s="614">
        <f t="shared" si="1"/>
        <v>10000</v>
      </c>
    </row>
    <row r="24" spans="1:7" s="488" customFormat="1" ht="11.25" customHeight="1" x14ac:dyDescent="0.25">
      <c r="A24" s="505"/>
      <c r="B24" s="505"/>
      <c r="C24" s="508">
        <v>3000</v>
      </c>
      <c r="D24" s="509" t="s">
        <v>280</v>
      </c>
      <c r="E24" s="610">
        <v>10000</v>
      </c>
      <c r="F24" s="608"/>
      <c r="G24" s="616">
        <f>E24+F24</f>
        <v>10000</v>
      </c>
    </row>
    <row r="25" spans="1:7" s="488" customFormat="1" ht="17.25" customHeight="1" x14ac:dyDescent="0.25">
      <c r="A25" s="501">
        <v>851</v>
      </c>
      <c r="B25" s="502"/>
      <c r="C25" s="503"/>
      <c r="D25" s="504" t="s">
        <v>83</v>
      </c>
      <c r="E25" s="604">
        <f>E26+E29</f>
        <v>275000</v>
      </c>
      <c r="F25" s="604">
        <f t="shared" ref="F25:G25" si="2">F26+F29</f>
        <v>0</v>
      </c>
      <c r="G25" s="613">
        <f t="shared" si="2"/>
        <v>275000</v>
      </c>
    </row>
    <row r="26" spans="1:7" s="488" customFormat="1" ht="12" x14ac:dyDescent="0.25">
      <c r="A26" s="505"/>
      <c r="B26" s="506">
        <v>85153</v>
      </c>
      <c r="C26" s="490"/>
      <c r="D26" s="507" t="s">
        <v>281</v>
      </c>
      <c r="E26" s="605">
        <f>SUM(E27:E28)</f>
        <v>5000</v>
      </c>
      <c r="F26" s="605">
        <f t="shared" ref="F26:G26" si="3">SUM(F27:F28)</f>
        <v>0</v>
      </c>
      <c r="G26" s="614">
        <f t="shared" si="3"/>
        <v>5000</v>
      </c>
    </row>
    <row r="27" spans="1:7" s="488" customFormat="1" ht="12" x14ac:dyDescent="0.25">
      <c r="A27" s="505"/>
      <c r="B27" s="505"/>
      <c r="C27" s="510">
        <v>4170</v>
      </c>
      <c r="D27" s="493" t="s">
        <v>21</v>
      </c>
      <c r="E27" s="606">
        <v>3800</v>
      </c>
      <c r="F27" s="608"/>
      <c r="G27" s="616">
        <f>E27+F27</f>
        <v>3800</v>
      </c>
    </row>
    <row r="28" spans="1:7" s="488" customFormat="1" ht="12" x14ac:dyDescent="0.25">
      <c r="A28" s="505"/>
      <c r="B28" s="505"/>
      <c r="C28" s="510">
        <v>4210</v>
      </c>
      <c r="D28" s="493" t="s">
        <v>16</v>
      </c>
      <c r="E28" s="606">
        <v>1200</v>
      </c>
      <c r="F28" s="608"/>
      <c r="G28" s="616">
        <f>E28+F28</f>
        <v>1200</v>
      </c>
    </row>
    <row r="29" spans="1:7" s="488" customFormat="1" ht="12" x14ac:dyDescent="0.25">
      <c r="A29" s="505"/>
      <c r="B29" s="506">
        <v>85154</v>
      </c>
      <c r="C29" s="490"/>
      <c r="D29" s="507" t="s">
        <v>84</v>
      </c>
      <c r="E29" s="605">
        <f>SUM(E30:E39)</f>
        <v>270000</v>
      </c>
      <c r="F29" s="605">
        <f t="shared" ref="F29:G29" si="4">SUM(F30:F39)</f>
        <v>0</v>
      </c>
      <c r="G29" s="614">
        <f t="shared" si="4"/>
        <v>270000</v>
      </c>
    </row>
    <row r="30" spans="1:7" s="488" customFormat="1" ht="72" x14ac:dyDescent="0.25">
      <c r="A30" s="505"/>
      <c r="B30" s="505"/>
      <c r="C30" s="508">
        <v>2360</v>
      </c>
      <c r="D30" s="106" t="s">
        <v>85</v>
      </c>
      <c r="E30" s="610">
        <v>38000</v>
      </c>
      <c r="F30" s="616">
        <v>5600</v>
      </c>
      <c r="G30" s="616">
        <f>E30+F30</f>
        <v>43600</v>
      </c>
    </row>
    <row r="31" spans="1:7" s="488" customFormat="1" ht="12" x14ac:dyDescent="0.25">
      <c r="A31" s="505"/>
      <c r="B31" s="505"/>
      <c r="C31" s="510">
        <v>4110</v>
      </c>
      <c r="D31" s="493" t="s">
        <v>14</v>
      </c>
      <c r="E31" s="606">
        <v>3420</v>
      </c>
      <c r="F31" s="616"/>
      <c r="G31" s="616">
        <f t="shared" ref="G31:G39" si="5">E31+F31</f>
        <v>3420</v>
      </c>
    </row>
    <row r="32" spans="1:7" s="488" customFormat="1" ht="12" x14ac:dyDescent="0.25">
      <c r="A32" s="505"/>
      <c r="B32" s="505"/>
      <c r="C32" s="510">
        <v>4120</v>
      </c>
      <c r="D32" s="493" t="s">
        <v>15</v>
      </c>
      <c r="E32" s="606">
        <v>150</v>
      </c>
      <c r="F32" s="616"/>
      <c r="G32" s="616">
        <f t="shared" si="5"/>
        <v>150</v>
      </c>
    </row>
    <row r="33" spans="1:7" s="488" customFormat="1" ht="12" x14ac:dyDescent="0.25">
      <c r="A33" s="505"/>
      <c r="B33" s="505"/>
      <c r="C33" s="510">
        <v>4170</v>
      </c>
      <c r="D33" s="493" t="s">
        <v>21</v>
      </c>
      <c r="E33" s="606">
        <v>120140</v>
      </c>
      <c r="F33" s="616"/>
      <c r="G33" s="616">
        <f t="shared" si="5"/>
        <v>120140</v>
      </c>
    </row>
    <row r="34" spans="1:7" s="488" customFormat="1" ht="12" x14ac:dyDescent="0.25">
      <c r="A34" s="505"/>
      <c r="B34" s="505"/>
      <c r="C34" s="510">
        <v>4210</v>
      </c>
      <c r="D34" s="493" t="s">
        <v>16</v>
      </c>
      <c r="E34" s="606">
        <v>30070</v>
      </c>
      <c r="F34" s="616"/>
      <c r="G34" s="616">
        <f t="shared" si="5"/>
        <v>30070</v>
      </c>
    </row>
    <row r="35" spans="1:7" s="488" customFormat="1" ht="12" x14ac:dyDescent="0.25">
      <c r="A35" s="505"/>
      <c r="B35" s="505"/>
      <c r="C35" s="510">
        <v>4260</v>
      </c>
      <c r="D35" s="493" t="s">
        <v>252</v>
      </c>
      <c r="E35" s="606">
        <v>8000</v>
      </c>
      <c r="F35" s="616"/>
      <c r="G35" s="616">
        <f t="shared" si="5"/>
        <v>8000</v>
      </c>
    </row>
    <row r="36" spans="1:7" s="488" customFormat="1" ht="12" x14ac:dyDescent="0.25">
      <c r="A36" s="505"/>
      <c r="B36" s="505"/>
      <c r="C36" s="510">
        <v>4270</v>
      </c>
      <c r="D36" s="493" t="s">
        <v>26</v>
      </c>
      <c r="E36" s="606">
        <v>21280</v>
      </c>
      <c r="F36" s="616">
        <v>-5600</v>
      </c>
      <c r="G36" s="616">
        <f t="shared" si="5"/>
        <v>15680</v>
      </c>
    </row>
    <row r="37" spans="1:7" s="488" customFormat="1" ht="12" x14ac:dyDescent="0.25">
      <c r="A37" s="505"/>
      <c r="B37" s="505"/>
      <c r="C37" s="510">
        <v>4300</v>
      </c>
      <c r="D37" s="493" t="s">
        <v>17</v>
      </c>
      <c r="E37" s="606">
        <v>45850</v>
      </c>
      <c r="F37" s="616"/>
      <c r="G37" s="616">
        <f t="shared" si="5"/>
        <v>45850</v>
      </c>
    </row>
    <row r="38" spans="1:7" s="488" customFormat="1" ht="12" x14ac:dyDescent="0.25">
      <c r="A38" s="505"/>
      <c r="B38" s="505"/>
      <c r="C38" s="510">
        <v>4360</v>
      </c>
      <c r="D38" s="493" t="s">
        <v>282</v>
      </c>
      <c r="E38" s="606">
        <v>2350</v>
      </c>
      <c r="F38" s="616"/>
      <c r="G38" s="616">
        <f t="shared" si="5"/>
        <v>2350</v>
      </c>
    </row>
    <row r="39" spans="1:7" s="488" customFormat="1" thickBot="1" x14ac:dyDescent="0.3">
      <c r="A39" s="511"/>
      <c r="B39" s="511"/>
      <c r="C39" s="510">
        <v>4410</v>
      </c>
      <c r="D39" s="493" t="s">
        <v>18</v>
      </c>
      <c r="E39" s="606">
        <v>740</v>
      </c>
      <c r="F39" s="616"/>
      <c r="G39" s="616">
        <f t="shared" si="5"/>
        <v>740</v>
      </c>
    </row>
    <row r="40" spans="1:7" s="497" customFormat="1" ht="24" customHeight="1" x14ac:dyDescent="0.25">
      <c r="A40" s="512"/>
      <c r="B40" s="512"/>
      <c r="C40" s="513"/>
      <c r="D40" s="514" t="s">
        <v>277</v>
      </c>
      <c r="E40" s="611">
        <f>E25+E22</f>
        <v>285000</v>
      </c>
      <c r="F40" s="611">
        <f t="shared" ref="F40:G40" si="6">F25+F22</f>
        <v>0</v>
      </c>
      <c r="G40" s="615">
        <f t="shared" si="6"/>
        <v>285000</v>
      </c>
    </row>
  </sheetData>
  <sheetProtection selectLockedCells="1" selectUnlockedCells="1"/>
  <mergeCells count="8">
    <mergeCell ref="E3:G3"/>
    <mergeCell ref="E2:G2"/>
    <mergeCell ref="A15:A16"/>
    <mergeCell ref="A6:G6"/>
    <mergeCell ref="A7:G7"/>
    <mergeCell ref="A8:G8"/>
    <mergeCell ref="A9:G9"/>
    <mergeCell ref="A5:G5"/>
  </mergeCells>
  <pageMargins left="0.78740157480314965" right="0" top="0.59055118110236227" bottom="0.59055118110236227" header="0.51181102362204722" footer="0.51181102362204722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8</vt:i4>
      </vt:variant>
    </vt:vector>
  </HeadingPairs>
  <TitlesOfParts>
    <vt:vector size="19" baseType="lpstr">
      <vt:lpstr>Zał. Nr 1</vt:lpstr>
      <vt:lpstr>Zał. Nr 2</vt:lpstr>
      <vt:lpstr>Zał. nr 3 </vt:lpstr>
      <vt:lpstr>Zał. nr 4</vt:lpstr>
      <vt:lpstr>Zał. Nr 5</vt:lpstr>
      <vt:lpstr>Zał. Nr 6</vt:lpstr>
      <vt:lpstr>zał nr 7</vt:lpstr>
      <vt:lpstr>zał.nr 8</vt:lpstr>
      <vt:lpstr>Zał. nr 9</vt:lpstr>
      <vt:lpstr>Zał. Nr 10 Przedsięwzięcia </vt:lpstr>
      <vt:lpstr>Tabela nr 1.</vt:lpstr>
      <vt:lpstr>'Tabela nr 1.'!Tytuły_wydruku</vt:lpstr>
      <vt:lpstr>'zał nr 7'!Tytuły_wydruku</vt:lpstr>
      <vt:lpstr>'Zał. Nr 1'!Tytuły_wydruku</vt:lpstr>
      <vt:lpstr>'Zał. Nr 10 Przedsięwzięcia '!Tytuły_wydruku</vt:lpstr>
      <vt:lpstr>'Zał. Nr 2'!Tytuły_wydruku</vt:lpstr>
      <vt:lpstr>'Zał. nr 4'!Tytuły_wydruku</vt:lpstr>
      <vt:lpstr>'Zał. Nr 5'!Tytuły_wydruku</vt:lpstr>
      <vt:lpstr>'Zał. Nr 6'!Tytuły_wydruku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2015-03-26T11:01:47Z</cp:lastPrinted>
  <dcterms:created xsi:type="dcterms:W3CDTF">2015-03-11T08:14:35Z</dcterms:created>
  <dcterms:modified xsi:type="dcterms:W3CDTF">2015-03-26T11:12:43Z</dcterms:modified>
</cp:coreProperties>
</file>