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anucha\Desktop\uchwały podjete z 27.09.2017\16.XLVII.444.2017 z 27.09.2017 zmiany w budżecie\"/>
    </mc:Choice>
  </mc:AlternateContent>
  <bookViews>
    <workbookView xWindow="480" yWindow="120" windowWidth="18195" windowHeight="7455" firstSheet="1" activeTab="2"/>
  </bookViews>
  <sheets>
    <sheet name="Zał. nr 1" sheetId="5" r:id="rId1"/>
    <sheet name="Zał. nr 2" sheetId="9" r:id="rId2"/>
    <sheet name="Zal. nr 3" sheetId="1" r:id="rId3"/>
    <sheet name="Zał. nr 4." sheetId="3" r:id="rId4"/>
    <sheet name="Zał. nr 5" sheetId="2" r:id="rId5"/>
    <sheet name="Zał.nr 6" sheetId="4" r:id="rId6"/>
    <sheet name="Zał. nr 7 przedsięzwięcia" sheetId="7" r:id="rId7"/>
    <sheet name="Tabela nr 1." sheetId="8" r:id="rId8"/>
  </sheets>
  <definedNames>
    <definedName name="_xlnm._FilterDatabase" localSheetId="6" hidden="1">'Zał. nr 7 przedsięzwięcia'!$A$5:$H$169</definedName>
    <definedName name="Excel_BuiltIn_Print_Titles_2" localSheetId="7">#REF!</definedName>
    <definedName name="Excel_BuiltIn_Print_Titles_2" localSheetId="3">#REF!</definedName>
    <definedName name="Excel_BuiltIn_Print_Titles_2" localSheetId="4">#REF!</definedName>
    <definedName name="Excel_BuiltIn_Print_Titles_2" localSheetId="6">#REF!</definedName>
    <definedName name="Excel_BuiltIn_Print_Titles_2" localSheetId="5">#REF!</definedName>
    <definedName name="Excel_BuiltIn_Print_Titles_2">#REF!</definedName>
    <definedName name="Excel_BuiltIn_Print_Titles_2_1" localSheetId="7">#REF!</definedName>
    <definedName name="Excel_BuiltIn_Print_Titles_2_1" localSheetId="3">#REF!</definedName>
    <definedName name="Excel_BuiltIn_Print_Titles_2_1" localSheetId="4">#REF!</definedName>
    <definedName name="Excel_BuiltIn_Print_Titles_2_1" localSheetId="6">#REF!</definedName>
    <definedName name="Excel_BuiltIn_Print_Titles_2_1" localSheetId="5">#REF!</definedName>
    <definedName name="Excel_BuiltIn_Print_Titles_2_1">#REF!</definedName>
    <definedName name="Excel_BuiltIn_Print_Titles_2_1_1" localSheetId="7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6">#REF!</definedName>
    <definedName name="Excel_BuiltIn_Print_Titles_2_1_1" localSheetId="5">#REF!</definedName>
    <definedName name="Excel_BuiltIn_Print_Titles_2_1_1">#REF!</definedName>
    <definedName name="Excel_BuiltIn_Print_Titles_3_1" localSheetId="7">#REF!</definedName>
    <definedName name="Excel_BuiltIn_Print_Titles_3_1" localSheetId="3">#REF!</definedName>
    <definedName name="Excel_BuiltIn_Print_Titles_3_1" localSheetId="4">#REF!</definedName>
    <definedName name="Excel_BuiltIn_Print_Titles_3_1" localSheetId="6">#REF!</definedName>
    <definedName name="Excel_BuiltIn_Print_Titles_3_1" localSheetId="5">#REF!</definedName>
    <definedName name="Excel_BuiltIn_Print_Titles_3_1">#REF!</definedName>
    <definedName name="Excel_BuiltIn_Print_Titles_3_1_1" localSheetId="7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6">#REF!</definedName>
    <definedName name="Excel_BuiltIn_Print_Titles_3_1_1" localSheetId="5">#REF!</definedName>
    <definedName name="Excel_BuiltIn_Print_Titles_3_1_1">#REF!</definedName>
    <definedName name="Excel_BuiltIn_Print_Titles_5" localSheetId="7">#REF!</definedName>
    <definedName name="Excel_BuiltIn_Print_Titles_5" localSheetId="3">#REF!</definedName>
    <definedName name="Excel_BuiltIn_Print_Titles_5" localSheetId="4">#REF!</definedName>
    <definedName name="Excel_BuiltIn_Print_Titles_5" localSheetId="6">#REF!</definedName>
    <definedName name="Excel_BuiltIn_Print_Titles_5" localSheetId="5">#REF!</definedName>
    <definedName name="Excel_BuiltIn_Print_Titles_5">#REF!</definedName>
    <definedName name="Excel_BuiltIn_Print_Titles_5_1" localSheetId="7">#REF!</definedName>
    <definedName name="Excel_BuiltIn_Print_Titles_5_1" localSheetId="3">#REF!</definedName>
    <definedName name="Excel_BuiltIn_Print_Titles_5_1" localSheetId="4">#REF!</definedName>
    <definedName name="Excel_BuiltIn_Print_Titles_5_1" localSheetId="6">#REF!</definedName>
    <definedName name="Excel_BuiltIn_Print_Titles_5_1" localSheetId="5">#REF!</definedName>
    <definedName name="Excel_BuiltIn_Print_Titles_5_1">#REF!</definedName>
    <definedName name="Excel_BuiltIn_Print_Titles_6" localSheetId="7">#REF!</definedName>
    <definedName name="Excel_BuiltIn_Print_Titles_6" localSheetId="3">#REF!</definedName>
    <definedName name="Excel_BuiltIn_Print_Titles_6" localSheetId="4">#REF!</definedName>
    <definedName name="Excel_BuiltIn_Print_Titles_6" localSheetId="6">#REF!</definedName>
    <definedName name="Excel_BuiltIn_Print_Titles_6" localSheetId="5">#REF!</definedName>
    <definedName name="Excel_BuiltIn_Print_Titles_6">#REF!</definedName>
    <definedName name="Excel_BuiltIn_Print_Titles_6_1" localSheetId="7">#REF!</definedName>
    <definedName name="Excel_BuiltIn_Print_Titles_6_1" localSheetId="3">#REF!</definedName>
    <definedName name="Excel_BuiltIn_Print_Titles_6_1" localSheetId="4">#REF!</definedName>
    <definedName name="Excel_BuiltIn_Print_Titles_6_1" localSheetId="6">#REF!</definedName>
    <definedName name="Excel_BuiltIn_Print_Titles_6_1" localSheetId="5">#REF!</definedName>
    <definedName name="Excel_BuiltIn_Print_Titles_6_1">#REF!</definedName>
    <definedName name="Excel_BuiltIn_Print_Titles_8" localSheetId="7">#REF!</definedName>
    <definedName name="Excel_BuiltIn_Print_Titles_8" localSheetId="3">#REF!</definedName>
    <definedName name="Excel_BuiltIn_Print_Titles_8" localSheetId="4">#REF!</definedName>
    <definedName name="Excel_BuiltIn_Print_Titles_8" localSheetId="6">#REF!</definedName>
    <definedName name="Excel_BuiltIn_Print_Titles_8" localSheetId="5">#REF!</definedName>
    <definedName name="Excel_BuiltIn_Print_Titles_8">#REF!</definedName>
    <definedName name="Excel_BuiltIn_Print_Titles_8_1" localSheetId="7">#REF!</definedName>
    <definedName name="Excel_BuiltIn_Print_Titles_8_1" localSheetId="3">#REF!</definedName>
    <definedName name="Excel_BuiltIn_Print_Titles_8_1" localSheetId="4">#REF!</definedName>
    <definedName name="Excel_BuiltIn_Print_Titles_8_1" localSheetId="6">#REF!</definedName>
    <definedName name="Excel_BuiltIn_Print_Titles_8_1" localSheetId="5">#REF!</definedName>
    <definedName name="Excel_BuiltIn_Print_Titles_8_1">#REF!</definedName>
    <definedName name="_xlnm.Print_Titles" localSheetId="7">'Tabela nr 1.'!$3:$3</definedName>
    <definedName name="_xlnm.Print_Titles" localSheetId="2">'Zal. nr 3'!$5:$6</definedName>
    <definedName name="_xlnm.Print_Titles" localSheetId="0">'Zał. nr 1'!$3:$3</definedName>
    <definedName name="_xlnm.Print_Titles" localSheetId="1">'Zał. nr 2'!$3:$3</definedName>
    <definedName name="_xlnm.Print_Titles" localSheetId="3">'Zał. nr 4.'!$6:$7</definedName>
    <definedName name="_xlnm.Print_Titles" localSheetId="4">'Zał. nr 5'!$6:$6</definedName>
    <definedName name="_xlnm.Print_Titles" localSheetId="6">'Zał. nr 7 przedsięzwięcia'!$5:$5</definedName>
    <definedName name="_xlnm.Print_Titles" localSheetId="5">'Zał.nr 6'!$12:$12</definedName>
  </definedNames>
  <calcPr calcId="152511"/>
</workbook>
</file>

<file path=xl/calcChain.xml><?xml version="1.0" encoding="utf-8"?>
<calcChain xmlns="http://schemas.openxmlformats.org/spreadsheetml/2006/main">
  <c r="I56" i="1" l="1"/>
  <c r="K56" i="1" s="1"/>
  <c r="I73" i="1" l="1"/>
  <c r="K73" i="1" s="1"/>
  <c r="I72" i="1"/>
  <c r="K72" i="1" s="1"/>
  <c r="G148" i="7"/>
  <c r="F148" i="7"/>
  <c r="G150" i="7"/>
  <c r="F150" i="7"/>
  <c r="H151" i="7"/>
  <c r="H150" i="7" s="1"/>
  <c r="H149" i="7"/>
  <c r="H148" i="7" s="1"/>
  <c r="C114" i="8"/>
  <c r="F113" i="8"/>
  <c r="F112" i="8"/>
  <c r="F111" i="8"/>
  <c r="F110" i="8"/>
  <c r="D109" i="8"/>
  <c r="F109" i="8" s="1"/>
  <c r="F108" i="8"/>
  <c r="F107" i="8"/>
  <c r="F106" i="8"/>
  <c r="F105" i="8"/>
  <c r="F104" i="8"/>
  <c r="F103" i="8"/>
  <c r="D102" i="8"/>
  <c r="F102" i="8" s="1"/>
  <c r="F101" i="8"/>
  <c r="F100" i="8"/>
  <c r="F99" i="8"/>
  <c r="F98" i="8"/>
  <c r="D97" i="8"/>
  <c r="F97" i="8" s="1"/>
  <c r="F96" i="8"/>
  <c r="F95" i="8"/>
  <c r="F94" i="8"/>
  <c r="F93" i="8"/>
  <c r="F92" i="8"/>
  <c r="F91" i="8"/>
  <c r="D90" i="8"/>
  <c r="F90" i="8" s="1"/>
  <c r="F89" i="8"/>
  <c r="F88" i="8"/>
  <c r="F87" i="8"/>
  <c r="F86" i="8"/>
  <c r="F85" i="8"/>
  <c r="F84" i="8"/>
  <c r="F83" i="8"/>
  <c r="F82" i="8"/>
  <c r="D81" i="8"/>
  <c r="F81" i="8" s="1"/>
  <c r="F80" i="8"/>
  <c r="F79" i="8"/>
  <c r="F78" i="8"/>
  <c r="F77" i="8"/>
  <c r="F76" i="8"/>
  <c r="F75" i="8"/>
  <c r="F74" i="8"/>
  <c r="F73" i="8"/>
  <c r="F72" i="8"/>
  <c r="F71" i="8"/>
  <c r="E70" i="8"/>
  <c r="D70" i="8"/>
  <c r="F69" i="8"/>
  <c r="F68" i="8"/>
  <c r="F67" i="8"/>
  <c r="F66" i="8"/>
  <c r="F65" i="8"/>
  <c r="D65" i="8"/>
  <c r="F64" i="8"/>
  <c r="F63" i="8"/>
  <c r="F62" i="8"/>
  <c r="F60" i="8" s="1"/>
  <c r="F61" i="8"/>
  <c r="D60" i="8"/>
  <c r="F59" i="8"/>
  <c r="F58" i="8"/>
  <c r="F57" i="8"/>
  <c r="F56" i="8"/>
  <c r="F55" i="8"/>
  <c r="F54" i="8"/>
  <c r="D53" i="8"/>
  <c r="F53" i="8" s="1"/>
  <c r="F52" i="8"/>
  <c r="F51" i="8"/>
  <c r="D50" i="8"/>
  <c r="F50" i="8" s="1"/>
  <c r="F49" i="8"/>
  <c r="F48" i="8"/>
  <c r="F47" i="8"/>
  <c r="F46" i="8"/>
  <c r="F45" i="8"/>
  <c r="D44" i="8"/>
  <c r="F44" i="8" s="1"/>
  <c r="F43" i="8"/>
  <c r="F42" i="8"/>
  <c r="F41" i="8"/>
  <c r="F40" i="8"/>
  <c r="D39" i="8"/>
  <c r="F39" i="8" s="1"/>
  <c r="F38" i="8"/>
  <c r="F37" i="8"/>
  <c r="F36" i="8"/>
  <c r="F35" i="8"/>
  <c r="F34" i="8"/>
  <c r="F33" i="8"/>
  <c r="F32" i="8"/>
  <c r="F31" i="8"/>
  <c r="F30" i="8"/>
  <c r="D29" i="8"/>
  <c r="F29" i="8" s="1"/>
  <c r="F28" i="8"/>
  <c r="F27" i="8"/>
  <c r="F26" i="8"/>
  <c r="F25" i="8"/>
  <c r="F24" i="8"/>
  <c r="D23" i="8"/>
  <c r="F23" i="8" s="1"/>
  <c r="F22" i="8"/>
  <c r="F21" i="8"/>
  <c r="F20" i="8"/>
  <c r="F19" i="8"/>
  <c r="F18" i="8"/>
  <c r="D17" i="8"/>
  <c r="F17" i="8" s="1"/>
  <c r="F16" i="8"/>
  <c r="F15" i="8"/>
  <c r="F14" i="8"/>
  <c r="F13" i="8"/>
  <c r="F12" i="8"/>
  <c r="F11" i="8"/>
  <c r="D10" i="8"/>
  <c r="F10" i="8" s="1"/>
  <c r="F9" i="8"/>
  <c r="F8" i="8"/>
  <c r="F7" i="8"/>
  <c r="F6" i="8"/>
  <c r="F5" i="8"/>
  <c r="E4" i="8"/>
  <c r="D4" i="8"/>
  <c r="H171" i="7"/>
  <c r="H170" i="7"/>
  <c r="H169" i="7"/>
  <c r="G168" i="7"/>
  <c r="F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G155" i="7"/>
  <c r="F155" i="7"/>
  <c r="H154" i="7"/>
  <c r="H153" i="7" s="1"/>
  <c r="G153" i="7"/>
  <c r="F153" i="7"/>
  <c r="H145" i="7"/>
  <c r="H144" i="7"/>
  <c r="H143" i="7"/>
  <c r="H142" i="7"/>
  <c r="H141" i="7"/>
  <c r="H140" i="7"/>
  <c r="H139" i="7"/>
  <c r="H138" i="7"/>
  <c r="H137" i="7"/>
  <c r="H136" i="7"/>
  <c r="H135" i="7"/>
  <c r="G134" i="7"/>
  <c r="F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G117" i="7"/>
  <c r="F117" i="7"/>
  <c r="H116" i="7"/>
  <c r="H115" i="7" s="1"/>
  <c r="G115" i="7"/>
  <c r="F115" i="7"/>
  <c r="H113" i="7"/>
  <c r="H112" i="7" s="1"/>
  <c r="G112" i="7"/>
  <c r="F112" i="7"/>
  <c r="H111" i="7"/>
  <c r="H110" i="7" s="1"/>
  <c r="G110" i="7"/>
  <c r="F110" i="7"/>
  <c r="H108" i="7"/>
  <c r="H107" i="7" s="1"/>
  <c r="G107" i="7"/>
  <c r="F107" i="7"/>
  <c r="H106" i="7"/>
  <c r="H105" i="7"/>
  <c r="H104" i="7"/>
  <c r="H103" i="7"/>
  <c r="H102" i="7"/>
  <c r="H101" i="7"/>
  <c r="H100" i="7"/>
  <c r="G99" i="7"/>
  <c r="F99" i="7"/>
  <c r="H98" i="7"/>
  <c r="H97" i="7" s="1"/>
  <c r="G97" i="7"/>
  <c r="F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G82" i="7"/>
  <c r="F82" i="7"/>
  <c r="H81" i="7"/>
  <c r="H80" i="7"/>
  <c r="H79" i="7"/>
  <c r="G78" i="7"/>
  <c r="F78" i="7"/>
  <c r="H77" i="7"/>
  <c r="H76" i="7" s="1"/>
  <c r="G76" i="7"/>
  <c r="F76" i="7"/>
  <c r="H75" i="7"/>
  <c r="H74" i="7" s="1"/>
  <c r="G74" i="7"/>
  <c r="F74" i="7"/>
  <c r="H71" i="7"/>
  <c r="H70" i="7" s="1"/>
  <c r="H69" i="7" s="1"/>
  <c r="G70" i="7"/>
  <c r="G69" i="7" s="1"/>
  <c r="F70" i="7"/>
  <c r="F69" i="7" s="1"/>
  <c r="H68" i="7"/>
  <c r="H67" i="7"/>
  <c r="G66" i="7"/>
  <c r="F66" i="7"/>
  <c r="H65" i="7"/>
  <c r="H64" i="7"/>
  <c r="H63" i="7"/>
  <c r="H62" i="7"/>
  <c r="H61" i="7"/>
  <c r="H60" i="7"/>
  <c r="G59" i="7"/>
  <c r="F59" i="7"/>
  <c r="H58" i="7"/>
  <c r="H57" i="7" s="1"/>
  <c r="G57" i="7"/>
  <c r="F57" i="7"/>
  <c r="H54" i="7"/>
  <c r="H53" i="7"/>
  <c r="H52" i="7"/>
  <c r="G51" i="7"/>
  <c r="G50" i="7" s="1"/>
  <c r="G49" i="7" s="1"/>
  <c r="F51" i="7"/>
  <c r="F50" i="7" s="1"/>
  <c r="F49" i="7" s="1"/>
  <c r="H48" i="7"/>
  <c r="G47" i="7"/>
  <c r="F47" i="7"/>
  <c r="H46" i="7"/>
  <c r="H45" i="7"/>
  <c r="H44" i="7"/>
  <c r="G43" i="7"/>
  <c r="F43" i="7"/>
  <c r="H40" i="7"/>
  <c r="H39" i="7"/>
  <c r="G38" i="7"/>
  <c r="G37" i="7" s="1"/>
  <c r="G36" i="7" s="1"/>
  <c r="F38" i="7"/>
  <c r="F37" i="7" s="1"/>
  <c r="F36" i="7" s="1"/>
  <c r="H35" i="7"/>
  <c r="H34" i="7"/>
  <c r="H33" i="7"/>
  <c r="H32" i="7"/>
  <c r="H31" i="7"/>
  <c r="H30" i="7"/>
  <c r="H29" i="7"/>
  <c r="G28" i="7"/>
  <c r="F28" i="7"/>
  <c r="H27" i="7"/>
  <c r="H26" i="7"/>
  <c r="H25" i="7"/>
  <c r="H24" i="7"/>
  <c r="H23" i="7"/>
  <c r="H22" i="7"/>
  <c r="H21" i="7"/>
  <c r="H20" i="7"/>
  <c r="G19" i="7"/>
  <c r="F19" i="7"/>
  <c r="H16" i="7"/>
  <c r="H15" i="7" s="1"/>
  <c r="G15" i="7"/>
  <c r="F15" i="7"/>
  <c r="H14" i="7"/>
  <c r="H13" i="7"/>
  <c r="G12" i="7"/>
  <c r="F12" i="7"/>
  <c r="H11" i="7"/>
  <c r="H10" i="7"/>
  <c r="H9" i="7"/>
  <c r="G8" i="7"/>
  <c r="F8" i="7"/>
  <c r="F18" i="7" l="1"/>
  <c r="F17" i="7" s="1"/>
  <c r="F109" i="7"/>
  <c r="E114" i="8"/>
  <c r="F4" i="8"/>
  <c r="F70" i="8"/>
  <c r="G56" i="7"/>
  <c r="G147" i="7"/>
  <c r="F73" i="7"/>
  <c r="F42" i="7"/>
  <c r="F41" i="7" s="1"/>
  <c r="H47" i="7"/>
  <c r="F114" i="7"/>
  <c r="G114" i="7"/>
  <c r="G152" i="7"/>
  <c r="F147" i="7"/>
  <c r="G18" i="7"/>
  <c r="G17" i="7" s="1"/>
  <c r="H147" i="7"/>
  <c r="F7" i="7"/>
  <c r="F6" i="7" s="1"/>
  <c r="F175" i="7"/>
  <c r="F56" i="7"/>
  <c r="F55" i="7" s="1"/>
  <c r="G73" i="7"/>
  <c r="H155" i="7"/>
  <c r="F152" i="7"/>
  <c r="F146" i="7" s="1"/>
  <c r="G175" i="7"/>
  <c r="G42" i="7"/>
  <c r="G41" i="7" s="1"/>
  <c r="H66" i="7"/>
  <c r="G55" i="7"/>
  <c r="H12" i="7"/>
  <c r="H175" i="7"/>
  <c r="H38" i="7"/>
  <c r="H37" i="7" s="1"/>
  <c r="H36" i="7" s="1"/>
  <c r="H168" i="7"/>
  <c r="G7" i="7"/>
  <c r="G6" i="7" s="1"/>
  <c r="H99" i="7"/>
  <c r="H78" i="7"/>
  <c r="H19" i="7"/>
  <c r="H117" i="7"/>
  <c r="H43" i="7"/>
  <c r="H42" i="7" s="1"/>
  <c r="H41" i="7" s="1"/>
  <c r="H8" i="7"/>
  <c r="H59" i="7"/>
  <c r="H82" i="7"/>
  <c r="H28" i="7"/>
  <c r="H51" i="7"/>
  <c r="H50" i="7" s="1"/>
  <c r="H49" i="7" s="1"/>
  <c r="H134" i="7"/>
  <c r="G109" i="7"/>
  <c r="F114" i="8"/>
  <c r="D114" i="8"/>
  <c r="H109" i="7"/>
  <c r="G146" i="7" l="1"/>
  <c r="H152" i="7"/>
  <c r="H146" i="7" s="1"/>
  <c r="F72" i="7"/>
  <c r="F172" i="7" s="1"/>
  <c r="F174" i="7" s="1"/>
  <c r="H56" i="7"/>
  <c r="H55" i="7" s="1"/>
  <c r="G72" i="7"/>
  <c r="G172" i="7" s="1"/>
  <c r="G174" i="7" s="1"/>
  <c r="H73" i="7"/>
  <c r="H7" i="7"/>
  <c r="H6" i="7" s="1"/>
  <c r="H114" i="7"/>
  <c r="H18" i="7"/>
  <c r="H17" i="7" s="1"/>
  <c r="H72" i="7" l="1"/>
  <c r="H172" i="7" s="1"/>
  <c r="H174" i="7" s="1"/>
  <c r="F69" i="2"/>
  <c r="E69" i="2"/>
  <c r="G32" i="4"/>
  <c r="G31" i="4" s="1"/>
  <c r="F31" i="4"/>
  <c r="E31" i="4"/>
  <c r="G30" i="4"/>
  <c r="G29" i="4" s="1"/>
  <c r="F29" i="4"/>
  <c r="E29" i="4"/>
  <c r="G28" i="4"/>
  <c r="G27" i="4" s="1"/>
  <c r="F27" i="4"/>
  <c r="E27" i="4"/>
  <c r="G26" i="4"/>
  <c r="G25" i="4"/>
  <c r="F24" i="4"/>
  <c r="E24" i="4"/>
  <c r="G23" i="4"/>
  <c r="G22" i="4"/>
  <c r="G21" i="4"/>
  <c r="F20" i="4"/>
  <c r="E20" i="4"/>
  <c r="G19" i="4"/>
  <c r="F14" i="4"/>
  <c r="G18" i="4"/>
  <c r="G17" i="4"/>
  <c r="G16" i="4"/>
  <c r="G15" i="4"/>
  <c r="E14" i="4"/>
  <c r="G9" i="4"/>
  <c r="G8" i="4" s="1"/>
  <c r="G7" i="4" s="1"/>
  <c r="G10" i="4" s="1"/>
  <c r="F8" i="4"/>
  <c r="F7" i="4" s="1"/>
  <c r="F10" i="4" s="1"/>
  <c r="E8" i="4"/>
  <c r="E7" i="4" s="1"/>
  <c r="E10" i="4" s="1"/>
  <c r="G20" i="4" l="1"/>
  <c r="G24" i="4"/>
  <c r="F13" i="4"/>
  <c r="F33" i="4" s="1"/>
  <c r="E13" i="4"/>
  <c r="E33" i="4" s="1"/>
  <c r="G14" i="4"/>
  <c r="G13" i="4" l="1"/>
  <c r="G33" i="4" s="1"/>
  <c r="I18" i="3"/>
  <c r="I17" i="3" s="1"/>
  <c r="H18" i="3"/>
  <c r="H17" i="3" s="1"/>
  <c r="F18" i="3"/>
  <c r="F17" i="3" s="1"/>
  <c r="J25" i="3"/>
  <c r="E116" i="3"/>
  <c r="E115" i="3" s="1"/>
  <c r="E113" i="3"/>
  <c r="E112" i="3" s="1"/>
  <c r="J106" i="3"/>
  <c r="J105" i="3"/>
  <c r="J103" i="3" s="1"/>
  <c r="J102" i="3" s="1"/>
  <c r="J107" i="3" s="1"/>
  <c r="G104" i="3"/>
  <c r="G103" i="3" s="1"/>
  <c r="G102" i="3" s="1"/>
  <c r="G107" i="3" s="1"/>
  <c r="I103" i="3"/>
  <c r="H103" i="3"/>
  <c r="F103" i="3"/>
  <c r="F102" i="3" s="1"/>
  <c r="F107" i="3" s="1"/>
  <c r="E103" i="3"/>
  <c r="E102" i="3" s="1"/>
  <c r="E107" i="3" s="1"/>
  <c r="I102" i="3"/>
  <c r="I107" i="3" s="1"/>
  <c r="H102" i="3"/>
  <c r="H107" i="3" s="1"/>
  <c r="J97" i="3"/>
  <c r="J96" i="3"/>
  <c r="J95" i="3"/>
  <c r="J94" i="3"/>
  <c r="J93" i="3"/>
  <c r="J92" i="3"/>
  <c r="G91" i="3"/>
  <c r="I90" i="3"/>
  <c r="H90" i="3"/>
  <c r="F90" i="3"/>
  <c r="E90" i="3"/>
  <c r="G90" i="3" s="1"/>
  <c r="J89" i="3"/>
  <c r="J88" i="3"/>
  <c r="J87" i="3"/>
  <c r="G86" i="3"/>
  <c r="I85" i="3"/>
  <c r="H85" i="3"/>
  <c r="F85" i="3"/>
  <c r="E85" i="3"/>
  <c r="G85" i="3" s="1"/>
  <c r="J84" i="3"/>
  <c r="J83" i="3"/>
  <c r="J82" i="3"/>
  <c r="J81" i="3"/>
  <c r="J80" i="3"/>
  <c r="J79" i="3"/>
  <c r="J78" i="3"/>
  <c r="J77" i="3"/>
  <c r="J76" i="3"/>
  <c r="J75" i="3"/>
  <c r="J74" i="3"/>
  <c r="G73" i="3"/>
  <c r="G72" i="3" s="1"/>
  <c r="I72" i="3"/>
  <c r="H72" i="3"/>
  <c r="F72" i="3"/>
  <c r="E72" i="3"/>
  <c r="J71" i="3"/>
  <c r="J70" i="3"/>
  <c r="J69" i="3"/>
  <c r="J68" i="3"/>
  <c r="J67" i="3"/>
  <c r="J66" i="3"/>
  <c r="J65" i="3"/>
  <c r="J64" i="3"/>
  <c r="J63" i="3"/>
  <c r="J62" i="3"/>
  <c r="J61" i="3"/>
  <c r="J60" i="3"/>
  <c r="G59" i="3"/>
  <c r="I58" i="3"/>
  <c r="H58" i="3"/>
  <c r="G58" i="3"/>
  <c r="E58" i="3"/>
  <c r="J56" i="3"/>
  <c r="J54" i="3" s="1"/>
  <c r="G55" i="3"/>
  <c r="G54" i="3" s="1"/>
  <c r="I54" i="3"/>
  <c r="I46" i="3" s="1"/>
  <c r="H54" i="3"/>
  <c r="F54" i="3"/>
  <c r="E54" i="3"/>
  <c r="E46" i="3" s="1"/>
  <c r="G52" i="3"/>
  <c r="G51" i="3" s="1"/>
  <c r="I51" i="3"/>
  <c r="H51" i="3"/>
  <c r="J51" i="3" s="1"/>
  <c r="F51" i="3"/>
  <c r="F46" i="3" s="1"/>
  <c r="E51" i="3"/>
  <c r="J50" i="3"/>
  <c r="J49" i="3"/>
  <c r="J47" i="3" s="1"/>
  <c r="G48" i="3"/>
  <c r="I47" i="3"/>
  <c r="H47" i="3"/>
  <c r="F47" i="3"/>
  <c r="G47" i="3" s="1"/>
  <c r="E47" i="3"/>
  <c r="J45" i="3"/>
  <c r="J44" i="3"/>
  <c r="J43" i="3"/>
  <c r="G42" i="3"/>
  <c r="I41" i="3"/>
  <c r="H41" i="3"/>
  <c r="H40" i="3" s="1"/>
  <c r="E41" i="3"/>
  <c r="E40" i="3" s="1"/>
  <c r="G40" i="3" s="1"/>
  <c r="I40" i="3"/>
  <c r="J39" i="3"/>
  <c r="J38" i="3"/>
  <c r="G37" i="3"/>
  <c r="G36" i="3" s="1"/>
  <c r="I36" i="3"/>
  <c r="H36" i="3"/>
  <c r="F36" i="3"/>
  <c r="E36" i="3"/>
  <c r="J35" i="3"/>
  <c r="J34" i="3"/>
  <c r="J33" i="3"/>
  <c r="G32" i="3"/>
  <c r="G31" i="3" s="1"/>
  <c r="I31" i="3"/>
  <c r="H31" i="3"/>
  <c r="F31" i="3"/>
  <c r="E31" i="3"/>
  <c r="J30" i="3"/>
  <c r="J29" i="3"/>
  <c r="G28" i="3"/>
  <c r="G27" i="3" s="1"/>
  <c r="I27" i="3"/>
  <c r="H27" i="3"/>
  <c r="H26" i="3" s="1"/>
  <c r="F27" i="3"/>
  <c r="E27" i="3"/>
  <c r="J24" i="3"/>
  <c r="J23" i="3"/>
  <c r="J22" i="3"/>
  <c r="J21" i="3"/>
  <c r="J20" i="3"/>
  <c r="G19" i="3"/>
  <c r="G18" i="3"/>
  <c r="E18" i="3"/>
  <c r="E17" i="3" s="1"/>
  <c r="J16" i="3"/>
  <c r="J15" i="3"/>
  <c r="J14" i="3"/>
  <c r="J13" i="3"/>
  <c r="J12" i="3"/>
  <c r="J11" i="3"/>
  <c r="G10" i="3"/>
  <c r="I9" i="3"/>
  <c r="I8" i="3" s="1"/>
  <c r="H9" i="3"/>
  <c r="J9" i="3" s="1"/>
  <c r="F9" i="3"/>
  <c r="F8" i="3" s="1"/>
  <c r="E9" i="3"/>
  <c r="G57" i="3" l="1"/>
  <c r="G17" i="3"/>
  <c r="J36" i="3"/>
  <c r="G41" i="3"/>
  <c r="J41" i="3"/>
  <c r="J40" i="3" s="1"/>
  <c r="J85" i="3"/>
  <c r="F26" i="3"/>
  <c r="J31" i="3"/>
  <c r="G9" i="3"/>
  <c r="G26" i="3"/>
  <c r="J27" i="3"/>
  <c r="E26" i="3"/>
  <c r="I26" i="3"/>
  <c r="F57" i="3"/>
  <c r="F98" i="3" s="1"/>
  <c r="F108" i="3" s="1"/>
  <c r="G46" i="3"/>
  <c r="H46" i="3"/>
  <c r="E57" i="3"/>
  <c r="J58" i="3"/>
  <c r="H57" i="3"/>
  <c r="J90" i="3"/>
  <c r="J18" i="3"/>
  <c r="J17" i="3" s="1"/>
  <c r="I57" i="3"/>
  <c r="I98" i="3" s="1"/>
  <c r="I108" i="3" s="1"/>
  <c r="J72" i="3"/>
  <c r="E118" i="3"/>
  <c r="J26" i="3"/>
  <c r="J46" i="3"/>
  <c r="H8" i="3"/>
  <c r="J8" i="3" s="1"/>
  <c r="E8" i="3"/>
  <c r="G8" i="3" s="1"/>
  <c r="J57" i="3" l="1"/>
  <c r="J98" i="3" s="1"/>
  <c r="J108" i="3" s="1"/>
  <c r="G98" i="3"/>
  <c r="G108" i="3" s="1"/>
  <c r="E98" i="3"/>
  <c r="E108" i="3" s="1"/>
  <c r="H98" i="3"/>
  <c r="H108" i="3" s="1"/>
  <c r="G114" i="2" l="1"/>
  <c r="G113" i="2" s="1"/>
  <c r="F113" i="2"/>
  <c r="E113" i="2"/>
  <c r="F111" i="2"/>
  <c r="E111" i="2"/>
  <c r="G109" i="2"/>
  <c r="G108" i="2" s="1"/>
  <c r="G107" i="2" s="1"/>
  <c r="F108" i="2"/>
  <c r="F107" i="2" s="1"/>
  <c r="E108" i="2"/>
  <c r="E107" i="2" s="1"/>
  <c r="G104" i="2"/>
  <c r="G103" i="2" s="1"/>
  <c r="G102" i="2" s="1"/>
  <c r="F103" i="2"/>
  <c r="F102" i="2" s="1"/>
  <c r="E103" i="2"/>
  <c r="E102" i="2" s="1"/>
  <c r="G100" i="2"/>
  <c r="G99" i="2" s="1"/>
  <c r="G98" i="2" s="1"/>
  <c r="F99" i="2"/>
  <c r="F98" i="2" s="1"/>
  <c r="E99" i="2"/>
  <c r="E98" i="2" s="1"/>
  <c r="G97" i="2"/>
  <c r="G96" i="2" s="1"/>
  <c r="G95" i="2" s="1"/>
  <c r="F96" i="2"/>
  <c r="F95" i="2" s="1"/>
  <c r="E96" i="2"/>
  <c r="E95" i="2" s="1"/>
  <c r="G94" i="2"/>
  <c r="G93" i="2" s="1"/>
  <c r="G92" i="2" s="1"/>
  <c r="F93" i="2"/>
  <c r="F92" i="2" s="1"/>
  <c r="E93" i="2"/>
  <c r="E92" i="2" s="1"/>
  <c r="G86" i="2"/>
  <c r="G85" i="2" s="1"/>
  <c r="G84" i="2" s="1"/>
  <c r="F85" i="2"/>
  <c r="F84" i="2" s="1"/>
  <c r="E85" i="2"/>
  <c r="E84" i="2" s="1"/>
  <c r="G83" i="2"/>
  <c r="G82" i="2" s="1"/>
  <c r="F82" i="2"/>
  <c r="E82" i="2"/>
  <c r="G81" i="2"/>
  <c r="G80" i="2" s="1"/>
  <c r="F80" i="2"/>
  <c r="E80" i="2"/>
  <c r="G78" i="2"/>
  <c r="G77" i="2" s="1"/>
  <c r="G76" i="2" s="1"/>
  <c r="F77" i="2"/>
  <c r="F76" i="2" s="1"/>
  <c r="E77" i="2"/>
  <c r="E76" i="2" s="1"/>
  <c r="G75" i="2"/>
  <c r="G74" i="2" s="1"/>
  <c r="F74" i="2"/>
  <c r="E74" i="2"/>
  <c r="G73" i="2"/>
  <c r="G72" i="2" s="1"/>
  <c r="F72" i="2"/>
  <c r="E72" i="2"/>
  <c r="G70" i="2"/>
  <c r="G68" i="2"/>
  <c r="G67" i="2" s="1"/>
  <c r="F67" i="2"/>
  <c r="F66" i="2" s="1"/>
  <c r="E67" i="2"/>
  <c r="E66" i="2" s="1"/>
  <c r="G65" i="2"/>
  <c r="G64" i="2" s="1"/>
  <c r="F64" i="2"/>
  <c r="E64" i="2"/>
  <c r="G63" i="2"/>
  <c r="G62" i="2" s="1"/>
  <c r="F62" i="2"/>
  <c r="E62" i="2"/>
  <c r="E61" i="2" s="1"/>
  <c r="G60" i="2"/>
  <c r="G59" i="2" s="1"/>
  <c r="G58" i="2" s="1"/>
  <c r="F59" i="2"/>
  <c r="F58" i="2" s="1"/>
  <c r="E59" i="2"/>
  <c r="E58" i="2" s="1"/>
  <c r="G56" i="2"/>
  <c r="G55" i="2" s="1"/>
  <c r="F55" i="2"/>
  <c r="E55" i="2"/>
  <c r="G54" i="2"/>
  <c r="G53" i="2" s="1"/>
  <c r="F53" i="2"/>
  <c r="E53" i="2"/>
  <c r="G52" i="2"/>
  <c r="G51" i="2" s="1"/>
  <c r="F51" i="2"/>
  <c r="E51" i="2"/>
  <c r="G50" i="2"/>
  <c r="G49" i="2" s="1"/>
  <c r="F49" i="2"/>
  <c r="E49" i="2"/>
  <c r="G45" i="2"/>
  <c r="G44" i="2" s="1"/>
  <c r="G43" i="2" s="1"/>
  <c r="F44" i="2"/>
  <c r="F43" i="2" s="1"/>
  <c r="E44" i="2"/>
  <c r="E43" i="2" s="1"/>
  <c r="G42" i="2"/>
  <c r="G41" i="2" s="1"/>
  <c r="G40" i="2" s="1"/>
  <c r="F41" i="2"/>
  <c r="F40" i="2" s="1"/>
  <c r="E41" i="2"/>
  <c r="E40" i="2" s="1"/>
  <c r="G38" i="2"/>
  <c r="G37" i="2" s="1"/>
  <c r="F37" i="2"/>
  <c r="E37" i="2"/>
  <c r="G36" i="2"/>
  <c r="G35" i="2" s="1"/>
  <c r="F35" i="2"/>
  <c r="E35" i="2"/>
  <c r="G34" i="2"/>
  <c r="G33" i="2" s="1"/>
  <c r="F33" i="2"/>
  <c r="E33" i="2"/>
  <c r="G31" i="2"/>
  <c r="G30" i="2" s="1"/>
  <c r="G29" i="2" s="1"/>
  <c r="F30" i="2"/>
  <c r="F29" i="2" s="1"/>
  <c r="E30" i="2"/>
  <c r="E29" i="2" s="1"/>
  <c r="G28" i="2"/>
  <c r="G27" i="2" s="1"/>
  <c r="F27" i="2"/>
  <c r="E27" i="2"/>
  <c r="G26" i="2"/>
  <c r="G25" i="2" s="1"/>
  <c r="F25" i="2"/>
  <c r="E25" i="2"/>
  <c r="G24" i="2"/>
  <c r="G23" i="2" s="1"/>
  <c r="F23" i="2"/>
  <c r="E23" i="2"/>
  <c r="G22" i="2"/>
  <c r="G21" i="2" s="1"/>
  <c r="F21" i="2"/>
  <c r="E21" i="2"/>
  <c r="G19" i="2"/>
  <c r="G18" i="2" s="1"/>
  <c r="G17" i="2" s="1"/>
  <c r="F18" i="2"/>
  <c r="F17" i="2" s="1"/>
  <c r="E18" i="2"/>
  <c r="E17" i="2" s="1"/>
  <c r="G15" i="2"/>
  <c r="G14" i="2" s="1"/>
  <c r="F14" i="2"/>
  <c r="E14" i="2"/>
  <c r="G13" i="2"/>
  <c r="G12" i="2" s="1"/>
  <c r="F12" i="2"/>
  <c r="E12" i="2"/>
  <c r="G11" i="2"/>
  <c r="G10" i="2" s="1"/>
  <c r="F10" i="2"/>
  <c r="E10" i="2"/>
  <c r="F61" i="2" l="1"/>
  <c r="G69" i="2"/>
  <c r="G66" i="2" s="1"/>
  <c r="E32" i="2"/>
  <c r="E79" i="2"/>
  <c r="F79" i="2"/>
  <c r="E110" i="2"/>
  <c r="E106" i="2" s="1"/>
  <c r="E105" i="2" s="1"/>
  <c r="E20" i="2"/>
  <c r="E16" i="2" s="1"/>
  <c r="G71" i="2"/>
  <c r="E71" i="2"/>
  <c r="E57" i="2" s="1"/>
  <c r="G79" i="2"/>
  <c r="G32" i="2"/>
  <c r="G61" i="2"/>
  <c r="F32" i="2"/>
  <c r="E48" i="2"/>
  <c r="E47" i="2" s="1"/>
  <c r="F71" i="2"/>
  <c r="F57" i="2" s="1"/>
  <c r="F20" i="2"/>
  <c r="E39" i="2"/>
  <c r="F48" i="2"/>
  <c r="F47" i="2" s="1"/>
  <c r="F39" i="2"/>
  <c r="F110" i="2"/>
  <c r="F106" i="2" s="1"/>
  <c r="F105" i="2" s="1"/>
  <c r="G20" i="2"/>
  <c r="G16" i="2"/>
  <c r="F9" i="2"/>
  <c r="F8" i="2" s="1"/>
  <c r="E9" i="2"/>
  <c r="E8" i="2" s="1"/>
  <c r="G9" i="2"/>
  <c r="G8" i="2" s="1"/>
  <c r="G91" i="2"/>
  <c r="G90" i="2" s="1"/>
  <c r="G39" i="2"/>
  <c r="G48" i="2"/>
  <c r="G47" i="2" s="1"/>
  <c r="E91" i="2"/>
  <c r="E90" i="2" s="1"/>
  <c r="F91" i="2"/>
  <c r="F90" i="2" s="1"/>
  <c r="G112" i="2"/>
  <c r="G111" i="2" s="1"/>
  <c r="G110" i="2" s="1"/>
  <c r="G106" i="2" s="1"/>
  <c r="G105" i="2" s="1"/>
  <c r="E7" i="2" l="1"/>
  <c r="F16" i="2"/>
  <c r="F7" i="2" s="1"/>
  <c r="E46" i="2"/>
  <c r="E87" i="2" s="1"/>
  <c r="G57" i="2"/>
  <c r="G46" i="2" s="1"/>
  <c r="F46" i="2"/>
  <c r="F115" i="2"/>
  <c r="G7" i="2"/>
  <c r="G115" i="2"/>
  <c r="E115" i="2"/>
  <c r="F87" i="2" l="1"/>
  <c r="G87" i="2"/>
  <c r="I71" i="1" l="1"/>
  <c r="F71" i="1" s="1"/>
  <c r="I70" i="1"/>
  <c r="K70" i="1" s="1"/>
  <c r="I69" i="1"/>
  <c r="K69" i="1" s="1"/>
  <c r="I68" i="1"/>
  <c r="F68" i="1" s="1"/>
  <c r="I67" i="1"/>
  <c r="F67" i="1" s="1"/>
  <c r="H66" i="1"/>
  <c r="G66" i="1"/>
  <c r="I65" i="1"/>
  <c r="K65" i="1" s="1"/>
  <c r="I64" i="1"/>
  <c r="K64" i="1" s="1"/>
  <c r="I63" i="1"/>
  <c r="K63" i="1" s="1"/>
  <c r="H62" i="1"/>
  <c r="G62" i="1"/>
  <c r="I60" i="1"/>
  <c r="K60" i="1" s="1"/>
  <c r="I59" i="1"/>
  <c r="K59" i="1" s="1"/>
  <c r="I58" i="1"/>
  <c r="K58" i="1" s="1"/>
  <c r="H57" i="1"/>
  <c r="G57" i="1"/>
  <c r="I55" i="1"/>
  <c r="K55" i="1" s="1"/>
  <c r="I54" i="1"/>
  <c r="K54" i="1" s="1"/>
  <c r="I53" i="1"/>
  <c r="K53" i="1" s="1"/>
  <c r="I52" i="1"/>
  <c r="K52" i="1" s="1"/>
  <c r="I51" i="1"/>
  <c r="K51" i="1" s="1"/>
  <c r="I50" i="1"/>
  <c r="K50" i="1" s="1"/>
  <c r="I49" i="1"/>
  <c r="F49" i="1" s="1"/>
  <c r="I48" i="1"/>
  <c r="F48" i="1" s="1"/>
  <c r="I47" i="1"/>
  <c r="K47" i="1" s="1"/>
  <c r="I46" i="1"/>
  <c r="K46" i="1" s="1"/>
  <c r="I45" i="1"/>
  <c r="K45" i="1" s="1"/>
  <c r="I44" i="1"/>
  <c r="K44" i="1" s="1"/>
  <c r="I43" i="1"/>
  <c r="K43" i="1" s="1"/>
  <c r="I42" i="1"/>
  <c r="K42" i="1" s="1"/>
  <c r="I41" i="1"/>
  <c r="K41" i="1" s="1"/>
  <c r="I40" i="1"/>
  <c r="K40" i="1" s="1"/>
  <c r="I39" i="1"/>
  <c r="I38" i="1"/>
  <c r="K38" i="1" s="1"/>
  <c r="I37" i="1"/>
  <c r="F37" i="1" s="1"/>
  <c r="I36" i="1"/>
  <c r="F36" i="1" s="1"/>
  <c r="I35" i="1"/>
  <c r="K35" i="1" s="1"/>
  <c r="I34" i="1"/>
  <c r="K34" i="1" s="1"/>
  <c r="I33" i="1"/>
  <c r="K33" i="1" s="1"/>
  <c r="I32" i="1"/>
  <c r="K32" i="1" s="1"/>
  <c r="I31" i="1"/>
  <c r="K31" i="1" s="1"/>
  <c r="I30" i="1"/>
  <c r="F30" i="1" s="1"/>
  <c r="I29" i="1"/>
  <c r="F29" i="1" s="1"/>
  <c r="I28" i="1"/>
  <c r="K28" i="1" s="1"/>
  <c r="F28" i="1" s="1"/>
  <c r="I27" i="1"/>
  <c r="K27" i="1" s="1"/>
  <c r="G26" i="1"/>
  <c r="F26" i="1"/>
  <c r="I25" i="1"/>
  <c r="K25" i="1" s="1"/>
  <c r="I24" i="1"/>
  <c r="K24" i="1" s="1"/>
  <c r="I23" i="1"/>
  <c r="K23" i="1" s="1"/>
  <c r="I22" i="1"/>
  <c r="K22" i="1" s="1"/>
  <c r="I21" i="1"/>
  <c r="K21" i="1" s="1"/>
  <c r="I20" i="1"/>
  <c r="F20" i="1" s="1"/>
  <c r="I19" i="1"/>
  <c r="F19" i="1" s="1"/>
  <c r="I18" i="1"/>
  <c r="F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K11" i="1" s="1"/>
  <c r="I10" i="1"/>
  <c r="F10" i="1" s="1"/>
  <c r="I9" i="1"/>
  <c r="K9" i="1" s="1"/>
  <c r="I8" i="1"/>
  <c r="K8" i="1" s="1"/>
  <c r="I7" i="1"/>
  <c r="F7" i="1" s="1"/>
  <c r="F50" i="1" l="1"/>
  <c r="K18" i="1"/>
  <c r="I66" i="1"/>
  <c r="H74" i="1"/>
  <c r="F69" i="1"/>
  <c r="F66" i="1" s="1"/>
  <c r="I62" i="1"/>
  <c r="F62" i="1" s="1"/>
  <c r="K20" i="1"/>
  <c r="F24" i="1"/>
  <c r="K62" i="1"/>
  <c r="K68" i="1"/>
  <c r="I26" i="1"/>
  <c r="K26" i="1" s="1"/>
  <c r="G74" i="1"/>
  <c r="K39" i="1"/>
  <c r="F39" i="1"/>
  <c r="K57" i="1"/>
  <c r="K67" i="1"/>
  <c r="K71" i="1"/>
  <c r="K7" i="1"/>
  <c r="F13" i="1"/>
  <c r="F40" i="1"/>
  <c r="I57" i="1"/>
  <c r="K30" i="1"/>
  <c r="K10" i="1"/>
  <c r="K48" i="1"/>
  <c r="K36" i="1"/>
  <c r="F11" i="1"/>
  <c r="F12" i="1"/>
  <c r="F17" i="1"/>
  <c r="K19" i="1"/>
  <c r="F21" i="1"/>
  <c r="F27" i="1"/>
  <c r="K29" i="1"/>
  <c r="F31" i="1"/>
  <c r="K37" i="1"/>
  <c r="F47" i="1"/>
  <c r="K49" i="1"/>
  <c r="F51" i="1"/>
  <c r="F58" i="1"/>
  <c r="F57" i="1" s="1"/>
  <c r="F70" i="1"/>
  <c r="F74" i="1" l="1"/>
  <c r="K66" i="1"/>
  <c r="K74" i="1"/>
  <c r="I74" i="1"/>
</calcChain>
</file>

<file path=xl/sharedStrings.xml><?xml version="1.0" encoding="utf-8"?>
<sst xmlns="http://schemas.openxmlformats.org/spreadsheetml/2006/main" count="5101" uniqueCount="1560">
  <si>
    <t>WYKAZ WYDATKÓW MAJĄTKOWYCH GMINY UJĘTYCH W PLANIE BUDŻETU NA ROK 2017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</si>
  <si>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</si>
  <si>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</si>
  <si>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</si>
  <si>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</si>
  <si>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</si>
  <si>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</si>
  <si>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 na 2017 rok</t>
  </si>
  <si>
    <t>Zmiana</t>
  </si>
  <si>
    <t>Plan po zmianie</t>
  </si>
  <si>
    <t>Wykonawca /                   Termin realizacji</t>
  </si>
  <si>
    <t xml:space="preserve">Źródła finansowania
w 2017 roku / Dochody własne/ 
</t>
  </si>
  <si>
    <t>6</t>
  </si>
  <si>
    <t>7</t>
  </si>
  <si>
    <t>8</t>
  </si>
  <si>
    <t>9</t>
  </si>
  <si>
    <t>1</t>
  </si>
  <si>
    <t>Budowa pomieszczeń magazynowych wraz z infrastrukturą w m. Parkowo
-przedsiewzięcie funduszu sołeckiego</t>
  </si>
  <si>
    <t>010</t>
  </si>
  <si>
    <t>01095</t>
  </si>
  <si>
    <t>6050</t>
  </si>
  <si>
    <t>2</t>
  </si>
  <si>
    <t>Przebudowa drogi powiatowej nr 2027P na odcinku 0,5 km w Garbatce (pomoc finansowa)</t>
  </si>
  <si>
    <t>600</t>
  </si>
  <si>
    <t>60014</t>
  </si>
  <si>
    <t>6300</t>
  </si>
  <si>
    <t>Urząd Miejski w Rogoźnie
Została zawarta umowa z Powiatem Obornickim w dniu 23.05.2017r.
Termin realizacji: 2017</t>
  </si>
  <si>
    <t>3</t>
  </si>
  <si>
    <t>Dofinansowanie przebudowy drogi nr 2030P na odcinku ulicy ZA Jeziorem na długości 0,7 km</t>
  </si>
  <si>
    <t>Urząd Miejski w Rogoźnie
Zostanie zawarta umowa z Powiatem Obornickim 
Termin realizacji: 2015-2017</t>
  </si>
  <si>
    <t>4</t>
  </si>
  <si>
    <t>Budowa ulicy Seminarialnej i Długiej w Rogoźnie</t>
  </si>
  <si>
    <t>60016</t>
  </si>
  <si>
    <t>x</t>
  </si>
  <si>
    <t>5</t>
  </si>
  <si>
    <t>Budowa drogi w m. Jaracz</t>
  </si>
  <si>
    <t>Urząd Miejski w Rogoźnie
Wykonawca: BIMEX sp. z o.o. Sp. K. Ruda
Termin realizacji: 2017</t>
  </si>
  <si>
    <t>Budowa parkingu na ul. Kościuszki przy sali gimnastycznej - 10 miejsc postojowych</t>
  </si>
  <si>
    <t>Urząd Miejski w Rogoźnie 
Wykonawca: projektu WERITY T. Marciniak Rogoźno
Termin realizacji: 2017</t>
  </si>
  <si>
    <t>Przebudowa drogi w m. Parkowo</t>
  </si>
  <si>
    <t>Urząd Miejski w Rogoźnie 
Wykonawca: BIMEX Sp. z o.o. , Sp.K. Ruda 12B, 64-610 Rogoźno
Termin realizacji: 2010-2017</t>
  </si>
  <si>
    <t>środki własne</t>
  </si>
  <si>
    <t xml:space="preserve">pomoc finansowa </t>
  </si>
  <si>
    <t>Projekt budowy ul. Kochanowskiego w Rogoźnie</t>
  </si>
  <si>
    <t>Urząd Miejski w Rogoźnie 
Wykonawca: WERITY T. Marciniak Rogoźno
Termin realizacji: 2017</t>
  </si>
  <si>
    <t>Budowa ul. Smolary w Rogoźnie</t>
  </si>
  <si>
    <t>Urząd Miejski w Rogoźnie 
Wykonawca: Przedsiębiorstwo Budowlano Drogowe Sz. Włodarczyk z s. Cieśle 10/5, Rogoźno
Termin realizacji: 2017</t>
  </si>
  <si>
    <t>10</t>
  </si>
  <si>
    <t>Przebudowa drogi w m. Stare</t>
  </si>
  <si>
    <t>Urząd Miejski w Rogoźnie 
Wykonawca: zostanie wyłoniony w drodze zamównień publicznych
Termin realizacji: 2017</t>
  </si>
  <si>
    <t>11</t>
  </si>
  <si>
    <t>Budowa parkingu między budynkiem nr 10 przy ul. Seminarialnej, a budynkiem nr 9 na Osiedlu Przemysława w Rogoźnie</t>
  </si>
  <si>
    <t>12</t>
  </si>
  <si>
    <t>Przebudowa parkingu między budynkiem nr 10, a budynkiem Przedszkola nr 2 w Rogoźnie</t>
  </si>
  <si>
    <t>Urząd Miejski w Rogoźnie 
Wykonawca: zostanie wybrany w drodze zamówien publicznych
Termin realizacji: 2017</t>
  </si>
  <si>
    <t>13</t>
  </si>
  <si>
    <t>Wykonanie ronda na drodze gminnej oraz progu zwalniającego w m. Rogoźno</t>
  </si>
  <si>
    <t>Urząd Miejski w Rogoźnie 
Wykonawcy:  Juszkiewicz Ryszard Rogoźno;  PBD Szymon Włodarczak Cieśle - rondo
Termin realizacji: 2017</t>
  </si>
  <si>
    <t>14</t>
  </si>
  <si>
    <t>Wykonanie dokumentacji technicznej budowy dróg, chodników i pargingów na terenie miasta i gminy</t>
  </si>
  <si>
    <t>Urząd Miejski w Rogoźnie 
Wykonawca: Drogowe Biuro Inżynierskie A. Głowacka-Skrzypek Rogoźno
Termin realizacji: 2017</t>
  </si>
  <si>
    <t>15</t>
  </si>
  <si>
    <t>Przebudowa chodnika łaczącego ul. Ogrodową z ul. Kościuszki w Rogoźnie</t>
  </si>
  <si>
    <t>16</t>
  </si>
  <si>
    <t>Budowa chodnika na ul. Polnej w Rogoźnie (lewa strona)</t>
  </si>
  <si>
    <t>17</t>
  </si>
  <si>
    <t>Wykonanie dokumentacji technicznej rozbudowy, zagospodarowania terenu Ośrodka Rekreacyjnego</t>
  </si>
  <si>
    <t>630</t>
  </si>
  <si>
    <t>63003</t>
  </si>
  <si>
    <t>Urząd Miejski w Rogoźnie 
Wykonawcy: 1) branża drogowa - T.Maćkowiak Wągrowiec 2) projekt budowlany: zostanie wyłoniony w drodze zamównień publicznych
Termin realizacji: 2017</t>
  </si>
  <si>
    <t>18</t>
  </si>
  <si>
    <t>Budowa monitoringu wizyjnego 
(Park Zwycięstwa i Rondo Melzera)</t>
  </si>
  <si>
    <t>63095</t>
  </si>
  <si>
    <t>Urzad Miejski w Rogoźnie
Wykonawca: K Power K. Ignasiak Rogoźno
Termin realizacji: 2017</t>
  </si>
  <si>
    <t>19</t>
  </si>
  <si>
    <t>Zakup elementów na plac zabaw w m. Słomowo i Sierniki</t>
  </si>
  <si>
    <t>6060</t>
  </si>
  <si>
    <t>Urząd Miejski w Rogoźnie 
Wykonawca: Grupa Hydro sp. z o.o. sp.k. Mosina
Termin realizacji: 2017</t>
  </si>
  <si>
    <t>20</t>
  </si>
  <si>
    <t>Zakup gruntów (od SM w Obornikach)</t>
  </si>
  <si>
    <t>700</t>
  </si>
  <si>
    <t>70005</t>
  </si>
  <si>
    <t>Urząd Miejski w Rogoźnie 
Umowa kupna została podpisana  z SM w Obornikach w dniu 03.04.2017r.
Termin realizacji: 2017</t>
  </si>
  <si>
    <t>21</t>
  </si>
  <si>
    <t>Zakup gruntów</t>
  </si>
  <si>
    <t>Urząd Miejski w Rogoźnie 
Termin realizacji: 2017</t>
  </si>
  <si>
    <t>22</t>
  </si>
  <si>
    <t>Zakup nieruchomosci przy ul. Fabrycznej (lokale socjalne)</t>
  </si>
  <si>
    <t>23</t>
  </si>
  <si>
    <t xml:space="preserve">Wykonanie monitoringu budynku i parkingu Urzędu Miejskiego </t>
  </si>
  <si>
    <t>750</t>
  </si>
  <si>
    <t>75023</t>
  </si>
  <si>
    <t>Urzad Miejski w Rogoźnie
Wykonawca: K Power Karol Ignasiak Rogoźno
Termin realizacji: 2017</t>
  </si>
  <si>
    <t>24</t>
  </si>
  <si>
    <t>Zakupy inwestycyjne:
- urządzenie UTM (ruter do zabezpieczenia internetu
- drukarki do kart plastikowych</t>
  </si>
  <si>
    <t>Urząd Miejski w Rogoźnie 
Wykonawca: UNICARD SA Kraków (drukarka)
Termin realizacji: 2017</t>
  </si>
  <si>
    <t>25</t>
  </si>
  <si>
    <t>Dofinansowanie zakupu samochodu dla Komisariatu Policji w Rogoźnie</t>
  </si>
  <si>
    <t>754</t>
  </si>
  <si>
    <t>75405</t>
  </si>
  <si>
    <t>6170</t>
  </si>
  <si>
    <t>Urząd Miejski w Rogoźnie
Termin realizacji: 2017</t>
  </si>
  <si>
    <t>26</t>
  </si>
  <si>
    <t>Rozbudowa budynku remizy OSP Owieczki - etap III</t>
  </si>
  <si>
    <t>75412</t>
  </si>
  <si>
    <t>Urząd Miejski w Rogoźnie 
Wykonawca: zostanie wyłoniony w drodze zamównień publicznych
Termin realizacji: 2015-2017</t>
  </si>
  <si>
    <t>27</t>
  </si>
  <si>
    <t>Rozbudowa remizy OSP Parkowo
-przedsiewzięcie funduszu sołeckiego</t>
  </si>
  <si>
    <t>28</t>
  </si>
  <si>
    <t>Zakup bramy garażowej do remizy OSP Budziszewko</t>
  </si>
  <si>
    <t>Urząd Miejski w Rogoźnie 
Dostawca: ZUPH Rol-Gar R. Jaśkowiak Rogoźno
Termin realizacji: 2017</t>
  </si>
  <si>
    <t>29</t>
  </si>
  <si>
    <t>Zakup dyfibrylatorów AED</t>
  </si>
  <si>
    <t>Urząd Miejski w Rogoźnie 
Dostawca: PROFOR Paweł Warzywok Os. Wschód 4a/7; 62-100 Wągrowiec
Termin realizacji: 2017</t>
  </si>
  <si>
    <t>30</t>
  </si>
  <si>
    <t>Sfinansowanie zakupu pieca centralnego ogrzewania do remiza OSP Rogoźno</t>
  </si>
  <si>
    <t>6230</t>
  </si>
  <si>
    <t xml:space="preserve">Urząd Miesjki w Rogoźnie
Umowa została podpisana z OSP Rogoźno w dniu 14.03.2017r.
Termin realizacji: 2017
</t>
  </si>
  <si>
    <t>31</t>
  </si>
  <si>
    <t>Dofinansowanie zakupu samochodu ratowniczo - gaśniczego typu lekkiego dla OSP Parkowo</t>
  </si>
  <si>
    <t xml:space="preserve">Urząd Miesjki w Rogoźnie
Umowa została podpisana z OSP Parkowo 14.07.2017r.
Termin realizacji: 2017
</t>
  </si>
  <si>
    <t>32</t>
  </si>
  <si>
    <t>Modernizacja pionów kanalizacyjnych i toalet w budynku Szkoły Podstawowej nr 3 w Rogoźnie</t>
  </si>
  <si>
    <t>801</t>
  </si>
  <si>
    <t>80101</t>
  </si>
  <si>
    <t>Szkoła Podstawowa Nr 3 
w Rogoźnie
Wykonawca: ANIX Nieruchomości - Inwestycje Jarosław Taseusz, Maciej Halet; ul. Rawicka 42; 60-113 Poznań
Termin realizacji: 2017</t>
  </si>
  <si>
    <t>33</t>
  </si>
  <si>
    <t>Zakup zmywarki dla Przedszkola Nr 1 w Rogoźnie</t>
  </si>
  <si>
    <t>80104</t>
  </si>
  <si>
    <t>Przedszkole Nr 1 w Rogoźnie
Dostawca: zostanie wyłoniony w drodze zamówień publicznych
Termin realizacji: 2017</t>
  </si>
  <si>
    <t>34</t>
  </si>
  <si>
    <t>Zakup materiałów do przebudowy chodnika na terenie Przedszkola nr 2 w Rogoźnie</t>
  </si>
  <si>
    <t>Przedszkole nr 2 w Rogoźnie
Dostawca: BIMEX SP. Z O.O. SP. K. Ruda
Termin realizacj: 2017</t>
  </si>
  <si>
    <t>35</t>
  </si>
  <si>
    <t>Zakup zmywarki dla Przedszkola w Parkowie</t>
  </si>
  <si>
    <t>Przedszkole w Parkowie
Dostawca: GASTRO- CENTRUM A.Koprowski Piła
Termin realizacji: 2017</t>
  </si>
  <si>
    <t>36</t>
  </si>
  <si>
    <t>Dofinansowanie zakupu skanera do Aparatu RTG - SPZOZ w Obornikach</t>
  </si>
  <si>
    <t>851</t>
  </si>
  <si>
    <t>85111</t>
  </si>
  <si>
    <t>6220</t>
  </si>
  <si>
    <t>Urząd Miejski w Rogoźnie
Została podpisana umowa dofinansowania z SP ZOZ w Obornikach w dniu 27.03.2017r.
Termin realizacji: 2017</t>
  </si>
  <si>
    <t>37</t>
  </si>
  <si>
    <t>Zakup programu do nadzoru i zabezpieczenia stanowisk komputerowych</t>
  </si>
  <si>
    <t>852</t>
  </si>
  <si>
    <t>85219</t>
  </si>
  <si>
    <t>Gminny Ośrodek Pomocy Społecznej w Rogoźnie
Dostawca: zostanie wyłoniony w drodze zamówień publicznych
Termin realizacji: 2017</t>
  </si>
  <si>
    <t>38</t>
  </si>
  <si>
    <t>Dofinansowanie termomodernizacji budynku gminy Ryczywół zajmowanego na Warsztaty Terapii Zajęciowej w Wiardunkach</t>
  </si>
  <si>
    <t>853</t>
  </si>
  <si>
    <t>85311</t>
  </si>
  <si>
    <t>Urząd Miejski w Rogoźnie 
Zostanie zawarta umowa z Gminą Ryczywół
Termin realizacji: 2017</t>
  </si>
  <si>
    <t>39</t>
  </si>
  <si>
    <t xml:space="preserve">Przebudowa budynku z przeznaczeniem na Środowiskowy Dom Samopomocy w Rogoźnie 
- etap I opracowanie dokumentacji technicznej </t>
  </si>
  <si>
    <t>85395</t>
  </si>
  <si>
    <t>Urząd Miejski w Rogoźnie 
Wykonawca: Pracowania Projektowo-Usługowa Wojciech Cieszyński Wagrowiec
Termin realizacji: 2017</t>
  </si>
  <si>
    <t>40</t>
  </si>
  <si>
    <t>Dofinansowanie budowy przydomowych oczyszczalni ścieków na terenie gminy Rogoźno</t>
  </si>
  <si>
    <t>900</t>
  </si>
  <si>
    <t>90001</t>
  </si>
  <si>
    <t>41</t>
  </si>
  <si>
    <t>Dofinansowanie wymiany źródeł ciepła w budynkach i lokalach mieszkalnych zlokalizowanych na terenie gminy Rogoźno</t>
  </si>
  <si>
    <t>90005</t>
  </si>
  <si>
    <t>42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</si>
  <si>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</si>
  <si>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</si>
  <si>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43</t>
  </si>
  <si>
    <t>Budowa oświetlenia  przy ul. Szarych Szeregów w Rogoźnie</t>
  </si>
  <si>
    <t>90015</t>
  </si>
  <si>
    <t>Urząd Miejski w Rogoźnie 
Wykonawca: PPHU RAGAMA Rogoźno
Termin realizacji: 2015-2017</t>
  </si>
  <si>
    <t>44</t>
  </si>
  <si>
    <t>Budowa oświetlenia przy ul. Wąskiej w Rogoźnie</t>
  </si>
  <si>
    <t>Urząd Miejski w Rogoźnie 
Wykonawca: PPHU RAGAMA Rogoźno
Termin realizacji: 2017</t>
  </si>
  <si>
    <t>45</t>
  </si>
  <si>
    <t>Budowa oświelenia wraz z dokumentacją techniczną na terenie gminy Rogoźno</t>
  </si>
  <si>
    <t>46</t>
  </si>
  <si>
    <t>Opracowanie projektu termomodernizacji  budynku gminnego przy ul. II Armii WP</t>
  </si>
  <si>
    <t>90095</t>
  </si>
  <si>
    <t>Urzad Miejski w Rogoźnie 
Wykonawca: Studio Projektu Budowlanego FILAR Piła
Termin realizacji: 2017</t>
  </si>
  <si>
    <t>47</t>
  </si>
  <si>
    <t>Zakup garażu dla sołectwa Garbatka</t>
  </si>
  <si>
    <t>921</t>
  </si>
  <si>
    <t>92109</t>
  </si>
  <si>
    <t>48</t>
  </si>
  <si>
    <t>Modernizacja oraz wyposażenie Muzeum Regionalnego im. Wojciechy Dutkiewicz w Rogoźnie wraz z zagospodarowaniem otoczenia Placu Karola Marcinkowskiego</t>
  </si>
  <si>
    <t>92118</t>
  </si>
  <si>
    <t>Urząd Miejski w Rogoźnie 
Wykonawca: zostanie wyłoniony w drodze zamównień publicznych
Termin realizacji: 2015-2018</t>
  </si>
  <si>
    <t>6057</t>
  </si>
  <si>
    <t>6059</t>
  </si>
  <si>
    <t>49</t>
  </si>
  <si>
    <t>Budowa boiska wileofunkcyjnego przy ul. Seminalrialnej wraz z wyposażeniem</t>
  </si>
  <si>
    <t>926</t>
  </si>
  <si>
    <t>92601</t>
  </si>
  <si>
    <t>EFR/PROW na lata 2014-2020</t>
  </si>
  <si>
    <t>6058</t>
  </si>
  <si>
    <t>udział własny</t>
  </si>
  <si>
    <t>50</t>
  </si>
  <si>
    <t>Przebudowa placu zabaw oraz siłowni zewnetrznej przy ul. Różanej w Rogoźnie</t>
  </si>
  <si>
    <t>Urząd Miejski w Rogoźnie 
Wykonawca: Grupa Hydro Sp. z o.o.  Mosina
Termin realizacji: 2017</t>
  </si>
  <si>
    <t>51</t>
  </si>
  <si>
    <t>Budowa ogrodzenia boisk sportowych w m. Studzieniec, Tarnowo oraz mini boiska w Owczegłowach</t>
  </si>
  <si>
    <t>52</t>
  </si>
  <si>
    <t>Budowa placu rekreacyjno - sportowego w Rogoźnie
(przy ROD 
im. K. Marcinkowskiego)</t>
  </si>
  <si>
    <t>RAZEM:</t>
  </si>
  <si>
    <t>Rady Miejskiej w Rogoźnie</t>
  </si>
  <si>
    <t>ZESTAWIENIE PLANOWANYCH KWOT DOTACJI W 2017 ROKU</t>
  </si>
  <si>
    <t>Dotacje udzielone z budżetu Gminy  na zadania bieżące</t>
  </si>
  <si>
    <t>Dział</t>
  </si>
  <si>
    <t>§</t>
  </si>
  <si>
    <t>Treść</t>
  </si>
  <si>
    <t xml:space="preserve">Plan 
</t>
  </si>
  <si>
    <t>Plan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</si>
  <si>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</si>
  <si>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</si>
  <si>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</si>
  <si>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</si>
  <si>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</si>
  <si>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</si>
  <si>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</si>
  <si>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</si>
  <si>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</si>
  <si>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</si>
  <si>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</si>
  <si>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</si>
  <si>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</si>
  <si>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</si>
  <si>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</si>
  <si>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</si>
  <si>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</si>
  <si>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</si>
  <si>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</si>
  <si>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</si>
  <si>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</si>
  <si>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</si>
  <si>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</si>
  <si>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</si>
  <si>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ściekowa i ochrona wód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</si>
  <si>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</si>
  <si>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</si>
  <si>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</si>
  <si>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</si>
  <si>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</si>
  <si>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</si>
  <si>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</si>
  <si>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</si>
  <si>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Pomoc społeczna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</si>
  <si>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</si>
  <si>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</si>
  <si>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</si>
  <si>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</si>
  <si>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</si>
  <si>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</si>
  <si>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</si>
  <si>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celowa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</si>
  <si>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</si>
  <si>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</si>
  <si>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</si>
  <si>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</si>
  <si>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</si>
  <si>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</si>
  <si>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</si>
  <si>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</si>
  <si>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</si>
  <si>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Gimnnazja</t>
  </si>
  <si>
    <t>Pozostała działalność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</si>
  <si>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</si>
  <si>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</si>
  <si>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</si>
  <si>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</si>
  <si>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</si>
  <si>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</si>
  <si>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</si>
  <si>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Drogi publiczne powiatowe</t>
  </si>
  <si>
    <t>Dotacja celowa na pomoc finansową udzieloną między jednostkami samorządu terytorialnego na dofinansowanie własnych zadań inwestycyjnych i zakupów inwestycyjnych</t>
  </si>
  <si>
    <t>Szpitale ogólne</t>
  </si>
  <si>
    <t>Dotacja celowa zbudżetu na finansowanie lub dofinansowanie kosztów realizacji inwestycyji i zakupów inwestycyjnych innych jedostek sektora finansów publicznych</t>
  </si>
  <si>
    <t>Rehabilitacja zawodowa i społeczna osób niepełnosprawnych</t>
  </si>
  <si>
    <t>Dotacja celowa z budżetu na finansowanie lub dofinansowanie kosztów realizacji inwestycji i zakupów inwestycyjnych jednostek niezaliczanych do sektora finansow publicznych</t>
  </si>
  <si>
    <t>Ochornicze straże pożarne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</si>
  <si>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</si>
  <si>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</si>
  <si>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</si>
  <si>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Ochrona powietrza atmosferycznego i klimatu</t>
  </si>
  <si>
    <t>z dnia 27 września 2017 roku</t>
  </si>
  <si>
    <t xml:space="preserve">Plan dochodów, dotacji i wydatków związanych z realizacją zadań  z zakresu administracji rządowej i innych zadań zleconych gminie ustawami 
na 2017 rok </t>
  </si>
  <si>
    <t>a) plan dotacji i wydatków zadań zleconych</t>
  </si>
  <si>
    <t>Nazwa</t>
  </si>
  <si>
    <t>Dotacje</t>
  </si>
  <si>
    <t xml:space="preserve">Wydatki </t>
  </si>
  <si>
    <t>Plan na dzień 11.09.2017r.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</si>
  <si>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</si>
  <si>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</si>
  <si>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</si>
  <si>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</si>
  <si>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</si>
  <si>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</si>
  <si>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</si>
  <si>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</si>
  <si>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</si>
  <si>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Zakup środków dydaktycznych i książek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</si>
  <si>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</si>
  <si>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 xml:space="preserve">Urzędy naczelnych organów władzy państwowej, kontroli i ochrony prawa </t>
  </si>
  <si>
    <t>Dodatki mieszkaniowe</t>
  </si>
  <si>
    <t>Świadczenia społeczne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</si>
  <si>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</si>
  <si>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</si>
  <si>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</si>
  <si>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</si>
  <si>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</si>
  <si>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</si>
  <si>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Dodatkowe wynagrodzenia roczne</t>
  </si>
  <si>
    <t>Wynagrodzenia bezosobowe</t>
  </si>
  <si>
    <t>Zakup energii</t>
  </si>
  <si>
    <t>Opłaty z tytułu zakupu usług telekomunikacyjnych telefonii komórkowej</t>
  </si>
  <si>
    <t>Odpisy na zakładowy fundusz świadczeń socjalnych</t>
  </si>
  <si>
    <t>Szkolenia pracowników niebędących członkami korpusu służby cywilnej</t>
  </si>
  <si>
    <t>Świadczenia rodzinne, świadczenie z funduszu alimentacyjnego oraz składki na ubezpieczenia emerytalne i rentowe z ubezpieczenia społecznego</t>
  </si>
  <si>
    <t xml:space="preserve">Opłaty z tytułu zakupu usług telekomunikacyjnych </t>
  </si>
  <si>
    <t>Karta Dużej Rodziny</t>
  </si>
  <si>
    <t>b) plan dotacji i wydatków na mocy porozumień z organami administracji rządowej</t>
  </si>
  <si>
    <t>Działalność usługowa</t>
  </si>
  <si>
    <t>Cmentarze</t>
  </si>
  <si>
    <t>Dotacje celowe otrzymane z budżetu państwa na zadania bieżące realizowane przez gminę na podstawie porozumień z organami administracji rządowej</t>
  </si>
  <si>
    <t>Zakup usług remontowych</t>
  </si>
  <si>
    <t>OGÓŁEM (poz. a+b)</t>
  </si>
  <si>
    <t>c) plan dochodów</t>
  </si>
  <si>
    <t>Dochody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</si>
  <si>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</si>
  <si>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</si>
  <si>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</si>
  <si>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</si>
  <si>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</si>
  <si>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>Plan na dzień 27.09.2017r.</t>
  </si>
  <si>
    <t xml:space="preserve">z dnia 27 września 2017 roku
                                                            </t>
  </si>
  <si>
    <t>Plan dochodów i wydatków z opłat i kar za korzystanie
 ze środowiska na  2017 rok</t>
  </si>
  <si>
    <t>DOCHODY</t>
  </si>
  <si>
    <t>Plan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</si>
  <si>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</si>
  <si>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</si>
  <si>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</si>
  <si>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</si>
  <si>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>Gospodarka ściekowa i ochrona środowiska</t>
  </si>
  <si>
    <t>Utrzymanie zieleni w miastach i gminach</t>
  </si>
  <si>
    <t>Przed zmianą</t>
  </si>
  <si>
    <t>Po zmianie</t>
  </si>
  <si>
    <t>696 445,32</t>
  </si>
  <si>
    <t>0,00</t>
  </si>
  <si>
    <t>01042</t>
  </si>
  <si>
    <t>Wyłączenie z produkcji gruntów rolnych</t>
  </si>
  <si>
    <t>116 250,00</t>
  </si>
  <si>
    <t>Dotacja celowa otrzymana z tytułu pomocy finansowej udzielanej między jednostkami samorządu terytorialnego na dofinansowanie własnych zadań inwestycyjnych i zakupów inwestycyjnych</t>
  </si>
  <si>
    <t>580 195,32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</si>
  <si>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</si>
  <si>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</si>
  <si>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</si>
  <si>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</si>
  <si>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</si>
  <si>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529 195,32</t>
  </si>
  <si>
    <t>050</t>
  </si>
  <si>
    <t>Rybołówstwo i rybactwo</t>
  </si>
  <si>
    <t>25 000,00</t>
  </si>
  <si>
    <t>05095</t>
  </si>
  <si>
    <t>Transport i łączność</t>
  </si>
  <si>
    <t>15 000,00</t>
  </si>
  <si>
    <t>Drogi publiczne gminne</t>
  </si>
  <si>
    <t>0490</t>
  </si>
  <si>
    <t>Wpływy z innych lokalnych opłat pobieranych przez jednostki samorządu terytorialnego na podstawie odrębnych ustaw</t>
  </si>
  <si>
    <t>1 462 000,00</t>
  </si>
  <si>
    <t>Gospodarka gruntami i nieruchomościami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</si>
  <si>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</si>
  <si>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</si>
  <si>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</si>
  <si>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</si>
  <si>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</si>
  <si>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</si>
  <si>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</si>
  <si>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</si>
  <si>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</si>
  <si>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</si>
  <si>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</si>
  <si>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</si>
  <si>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</si>
  <si>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</si>
  <si>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</si>
  <si>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</si>
  <si>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</si>
  <si>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</si>
  <si>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</si>
  <si>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710</t>
  </si>
  <si>
    <t>28 000,00</t>
  </si>
  <si>
    <t>71035</t>
  </si>
  <si>
    <t>2020</t>
  </si>
  <si>
    <t>148 325,00</t>
  </si>
  <si>
    <t>55 749,00</t>
  </si>
  <si>
    <t>204 074,00</t>
  </si>
  <si>
    <t>75011</t>
  </si>
  <si>
    <t>142 825,00</t>
  </si>
  <si>
    <t>198 574,00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</si>
  <si>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</si>
  <si>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</si>
  <si>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</si>
  <si>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</si>
  <si>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</si>
  <si>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</si>
  <si>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</si>
  <si>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</si>
  <si>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75085</t>
  </si>
  <si>
    <t>Wspólna obsługa jednostek samorządu terytorialnego</t>
  </si>
  <si>
    <t>3 400,00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</si>
  <si>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</si>
  <si>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</si>
  <si>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</si>
  <si>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</si>
  <si>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</si>
  <si>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</si>
  <si>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</si>
  <si>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1 000,00</t>
  </si>
  <si>
    <t>756</t>
  </si>
  <si>
    <t>Dochody od osób prawnych, od osób fizycznych i od innych jednostek nieposiadających osobowości prawnej oraz wydatki związane z ich poborem</t>
  </si>
  <si>
    <t>22 661 754,67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</si>
  <si>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</si>
  <si>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</si>
  <si>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</si>
  <si>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</si>
  <si>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</si>
  <si>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</si>
  <si>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</si>
  <si>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6 743 310,95</t>
  </si>
  <si>
    <t>0310</t>
  </si>
  <si>
    <t>Wpływy z podatku od nieruchomości</t>
  </si>
  <si>
    <t>5 848 036,95</t>
  </si>
  <si>
    <t>0320</t>
  </si>
  <si>
    <t>Wpływy z podatku rolnego</t>
  </si>
  <si>
    <t>83 762,00</t>
  </si>
  <si>
    <t>0330</t>
  </si>
  <si>
    <t>Wpływy z podatku leśnego</t>
  </si>
  <si>
    <t>160 000,00</t>
  </si>
  <si>
    <t>0340</t>
  </si>
  <si>
    <t>Wpływy z podatku od środków transportowych</t>
  </si>
  <si>
    <t>79 512,00</t>
  </si>
  <si>
    <t>0500</t>
  </si>
  <si>
    <t>Wpływy z podatku od czynności cywilnoprawnych</t>
  </si>
  <si>
    <t>11 000,00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</si>
  <si>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</si>
  <si>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</si>
  <si>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</si>
  <si>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</si>
  <si>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</si>
  <si>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</si>
  <si>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4 506 101,72</t>
  </si>
  <si>
    <t>2 843 043,72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</si>
  <si>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</si>
  <si>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</si>
  <si>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</si>
  <si>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</si>
  <si>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</si>
  <si>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</si>
  <si>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</si>
  <si>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</si>
  <si>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</si>
  <si>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500 000,00</t>
  </si>
  <si>
    <t>0640</t>
  </si>
  <si>
    <t>Wpływy z tytułu kosztów egzekucyjnych, opłaty komorniczej i kosztów upomnień</t>
  </si>
  <si>
    <t>75618</t>
  </si>
  <si>
    <t>Wpływy z innych opłat stanowiących dochody jednostek samorządu terytorialnego na podstawie ustaw</t>
  </si>
  <si>
    <t>355 000,00</t>
  </si>
  <si>
    <t>0410</t>
  </si>
  <si>
    <t>Wpływy z opłaty skarbowej</t>
  </si>
  <si>
    <t>0480</t>
  </si>
  <si>
    <t>Wpływy z opłat za zezwolenia na sprzedaż napojów alkoholowych</t>
  </si>
  <si>
    <t>300 000,00</t>
  </si>
  <si>
    <t>5 000,00</t>
  </si>
  <si>
    <t>75621</t>
  </si>
  <si>
    <t>Udziały gmin w podatkach stanowiących dochód budżetu państwa</t>
  </si>
  <si>
    <t>10 997 342,00</t>
  </si>
  <si>
    <t>0010</t>
  </si>
  <si>
    <t>9 797 342,00</t>
  </si>
  <si>
    <t>0020</t>
  </si>
  <si>
    <t>Wpływy z podatku dochodowego od osób prawnych</t>
  </si>
  <si>
    <t>1 200 000,00</t>
  </si>
  <si>
    <t>758</t>
  </si>
  <si>
    <t>Różne rozliczenia</t>
  </si>
  <si>
    <t>21 084 435,00</t>
  </si>
  <si>
    <t>75801</t>
  </si>
  <si>
    <t>Część oświatowa subwencji ogólnej dla jednostek samorządu terytorialnego</t>
  </si>
  <si>
    <t>13 655 161,00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</si>
  <si>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</si>
  <si>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</si>
  <si>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</si>
  <si>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</si>
  <si>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</si>
  <si>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</si>
  <si>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</si>
  <si>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3 058 765,00</t>
  </si>
  <si>
    <t>80 000,00</t>
  </si>
  <si>
    <t>2 886 661,41</t>
  </si>
  <si>
    <t>2030</t>
  </si>
  <si>
    <t>Dotacje celowe otrzymane z budżetu państwa na realizację własnych zadań bieżących gmin (związków gmin, związków powiatowo-gminnych)</t>
  </si>
  <si>
    <t>84 081,95</t>
  </si>
  <si>
    <t>6330</t>
  </si>
  <si>
    <t>Dotacje celowe otrzymane z budżetu państwa na realizację inwestycji i zakupów inwestycyjnych własnych gmin (związków gmin, związków powiatowo-gminnych)</t>
  </si>
  <si>
    <t>8 021,64</t>
  </si>
  <si>
    <t>75831</t>
  </si>
  <si>
    <t>Część równoważąca subwencji ogólnej dla gmin</t>
  </si>
  <si>
    <t>269 321,00</t>
  </si>
  <si>
    <t>2 519 355,17</t>
  </si>
  <si>
    <t>231 455,41</t>
  </si>
  <si>
    <t>188 855,41</t>
  </si>
  <si>
    <t>12 000,00</t>
  </si>
  <si>
    <t>80103</t>
  </si>
  <si>
    <t>85 632,00</t>
  </si>
  <si>
    <t xml:space="preserve">Przedszkola </t>
  </si>
  <si>
    <t>1 031 260,00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</si>
  <si>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</si>
  <si>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</si>
  <si>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</si>
  <si>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</si>
  <si>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</si>
  <si>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385 800,00</t>
  </si>
  <si>
    <t>4 290,00</t>
  </si>
  <si>
    <t>4 500,00</t>
  </si>
  <si>
    <t>488 370,00</t>
  </si>
  <si>
    <t>2310</t>
  </si>
  <si>
    <t>Dotacje celowe otrzymane z gminy na zadania bieżące realizowane na podstawie porozumień (umów) między jednostkami samorządu terytorialnego</t>
  </si>
  <si>
    <t>14 000,00</t>
  </si>
  <si>
    <t>80110</t>
  </si>
  <si>
    <t>47 698,62</t>
  </si>
  <si>
    <t>4 000,00</t>
  </si>
  <si>
    <t>43 698,62</t>
  </si>
  <si>
    <t>80148</t>
  </si>
  <si>
    <t>Stołówki szkolne i przedszkolne</t>
  </si>
  <si>
    <t>275 600,00</t>
  </si>
  <si>
    <t>257 600,00</t>
  </si>
  <si>
    <t>18 000,00</t>
  </si>
  <si>
    <t>80150</t>
  </si>
  <si>
    <t>4 144,78</t>
  </si>
  <si>
    <t>80195</t>
  </si>
  <si>
    <t>843 564,36</t>
  </si>
  <si>
    <t>0839</t>
  </si>
  <si>
    <t>19 521,00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</si>
  <si>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</si>
  <si>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</si>
  <si>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170 161,20</t>
  </si>
  <si>
    <t>2009</t>
  </si>
  <si>
    <t>19 838,80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</si>
  <si>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</si>
  <si>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</si>
  <si>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738 007,77</t>
  </si>
  <si>
    <t>- 170 161,20</t>
  </si>
  <si>
    <t>567 846,57</t>
  </si>
  <si>
    <t>2059</t>
  </si>
  <si>
    <t>86 035,59</t>
  </si>
  <si>
    <t>- 19 838,80</t>
  </si>
  <si>
    <t>66 196,79</t>
  </si>
  <si>
    <t>1 223 308,00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</si>
  <si>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</si>
  <si>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</si>
  <si>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83 551,00</t>
  </si>
  <si>
    <t>47 883,00</t>
  </si>
  <si>
    <t>35 418,00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</si>
  <si>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</si>
  <si>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</si>
  <si>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</si>
  <si>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2950</t>
  </si>
  <si>
    <t>Wpływy ze zwrotów niewykorzystanych dotacji oraz płatności</t>
  </si>
  <si>
    <t>85214</t>
  </si>
  <si>
    <t>Zasiłki okresowe, celowe i pomoc w naturze oraz składki na ubezpieczenia emerytalne i rentowe</t>
  </si>
  <si>
    <t>89 657,00</t>
  </si>
  <si>
    <t>0960</t>
  </si>
  <si>
    <t>Wpływy z otrzymanych spadków, zapisów i darowizn w postaci pieniężnej</t>
  </si>
  <si>
    <t>59 657,00</t>
  </si>
  <si>
    <t>85215</t>
  </si>
  <si>
    <t>12 500,00</t>
  </si>
  <si>
    <t>85216</t>
  </si>
  <si>
    <t>Zasiłki stałe</t>
  </si>
  <si>
    <t>293 304,00</t>
  </si>
  <si>
    <t>292 804,00</t>
  </si>
  <si>
    <t>500,00</t>
  </si>
  <si>
    <t>Ośrodki pomocy społecznej</t>
  </si>
  <si>
    <t>153 979,00</t>
  </si>
  <si>
    <t>85228</t>
  </si>
  <si>
    <t>453 499,00</t>
  </si>
  <si>
    <t>35 000,00</t>
  </si>
  <si>
    <t>418 374,00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</si>
  <si>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</si>
  <si>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</si>
  <si>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</si>
  <si>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</si>
  <si>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</si>
  <si>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136 818,00</t>
  </si>
  <si>
    <t>572 219,38</t>
  </si>
  <si>
    <t>551 462,15</t>
  </si>
  <si>
    <t>2058</t>
  </si>
  <si>
    <t>20 757,23</t>
  </si>
  <si>
    <t>854</t>
  </si>
  <si>
    <t>Edukacyjna opieka wychowawcza</t>
  </si>
  <si>
    <t>120 356,00</t>
  </si>
  <si>
    <t>85415</t>
  </si>
  <si>
    <t>Pomoc materialna dla uczniów o charakterze socjalnym</t>
  </si>
  <si>
    <t>120 000,00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</si>
  <si>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</si>
  <si>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</si>
  <si>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356,00</t>
  </si>
  <si>
    <t>855</t>
  </si>
  <si>
    <t>19 804 110,00</t>
  </si>
  <si>
    <t>85501</t>
  </si>
  <si>
    <t>Świadczenie wychowawcze</t>
  </si>
  <si>
    <t>12 055 539,00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</si>
  <si>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</si>
  <si>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</si>
  <si>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</si>
  <si>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</si>
  <si>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12 044 539,00</t>
  </si>
  <si>
    <t>10 000,00</t>
  </si>
  <si>
    <t>85502</t>
  </si>
  <si>
    <t xml:space="preserve">Świadczenia rodzinne, świadczenie z funduszu alimentacyjnego oraz składki na ubezpieczenia emerytalne i rentowe z ubezpieczenia społecznego
</t>
  </si>
  <si>
    <t>7 748 445,00</t>
  </si>
  <si>
    <t>5 500,00</t>
  </si>
  <si>
    <t>7 655 945,00</t>
  </si>
  <si>
    <t>62 000,00</t>
  </si>
  <si>
    <t>85503</t>
  </si>
  <si>
    <t>126,00</t>
  </si>
  <si>
    <t>85595</t>
  </si>
  <si>
    <t>2 134 724,91</t>
  </si>
  <si>
    <t>90002</t>
  </si>
  <si>
    <t>1 824 276,00</t>
  </si>
  <si>
    <t>1 820 276,00</t>
  </si>
  <si>
    <t>90019</t>
  </si>
  <si>
    <t>10 448,91</t>
  </si>
  <si>
    <t>20 000,00</t>
  </si>
  <si>
    <t>Kultura fizyczna</t>
  </si>
  <si>
    <t>Obiekty sportowe</t>
  </si>
  <si>
    <t>Razem:</t>
  </si>
  <si>
    <t>72 544 524,45</t>
  </si>
  <si>
    <t>650 736,87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</si>
  <si>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</si>
  <si>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</si>
  <si>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</si>
  <si>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</si>
  <si>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</si>
  <si>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</si>
  <si>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</si>
  <si>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613 736,87</t>
  </si>
  <si>
    <t>4010</t>
  </si>
  <si>
    <t>4 694,35</t>
  </si>
  <si>
    <t>4110</t>
  </si>
  <si>
    <t>806,96</t>
  </si>
  <si>
    <t>4120</t>
  </si>
  <si>
    <t>112,27</t>
  </si>
  <si>
    <t>4210</t>
  </si>
  <si>
    <t>11 541,55</t>
  </si>
  <si>
    <t>4300</t>
  </si>
  <si>
    <t>77 762,80</t>
  </si>
  <si>
    <t>4430</t>
  </si>
  <si>
    <t>518 818,94</t>
  </si>
  <si>
    <t>Wydatki inwestycyjne jednostek budżetowych</t>
  </si>
  <si>
    <t>520,00</t>
  </si>
  <si>
    <t>4170</t>
  </si>
  <si>
    <t>3 000,00</t>
  </si>
  <si>
    <t>18 700,00</t>
  </si>
  <si>
    <t>4260</t>
  </si>
  <si>
    <t>2 480,00</t>
  </si>
  <si>
    <t>300,00</t>
  </si>
  <si>
    <t>3 516 519,97</t>
  </si>
  <si>
    <t>60004</t>
  </si>
  <si>
    <t>325 000,00</t>
  </si>
  <si>
    <t>Dotacje celowe przekazane gminie na zadania bieżące realizowane na podstawie porozumień (umów) między jednostkami samorządu terytorialnego</t>
  </si>
  <si>
    <t>264 500,00</t>
  </si>
  <si>
    <t>60 500,00</t>
  </si>
  <si>
    <t>72 000,00</t>
  </si>
  <si>
    <t>Dotacja celowa na pomoc finansową udzielaną między jednostkami samorządu terytorialnego na dofinansowanie własnych zadań inwestycyjnych i zakupów inwestycyjnych</t>
  </si>
  <si>
    <t>3 119 519,97</t>
  </si>
  <si>
    <t>55 027,75</t>
  </si>
  <si>
    <t>4270</t>
  </si>
  <si>
    <t>192 000,00</t>
  </si>
  <si>
    <t>897 000,00</t>
  </si>
  <si>
    <t>9 000,00</t>
  </si>
  <si>
    <t>1 966 492,22</t>
  </si>
  <si>
    <t>Turystyka</t>
  </si>
  <si>
    <t>301 000,00</t>
  </si>
  <si>
    <t>Zadania w zakresie upowszechniania turystyki</t>
  </si>
  <si>
    <t>165 000,00</t>
  </si>
  <si>
    <t>135 000,00</t>
  </si>
  <si>
    <t>136 000,00</t>
  </si>
  <si>
    <t>37 000,00</t>
  </si>
  <si>
    <t>Wydatki na zakupy inwestycyjne jednostek budżetowych</t>
  </si>
  <si>
    <t>40 000,00</t>
  </si>
  <si>
    <t>1 152 651,60</t>
  </si>
  <si>
    <t>1 192 651,60</t>
  </si>
  <si>
    <t>70001</t>
  </si>
  <si>
    <t>Zakłady gospodarki mieszkaniowej</t>
  </si>
  <si>
    <t>407 851,60</t>
  </si>
  <si>
    <t>2650</t>
  </si>
  <si>
    <t>744 800,00</t>
  </si>
  <si>
    <t>784 800,00</t>
  </si>
  <si>
    <t>85 000,00</t>
  </si>
  <si>
    <t>16 000,00</t>
  </si>
  <si>
    <t>158 689,43</t>
  </si>
  <si>
    <t>32 134,00</t>
  </si>
  <si>
    <t>190 823,43</t>
  </si>
  <si>
    <t>4308</t>
  </si>
  <si>
    <t>22 269,58</t>
  </si>
  <si>
    <t>4309</t>
  </si>
  <si>
    <t>12 040,99</t>
  </si>
  <si>
    <t>7 866,00</t>
  </si>
  <si>
    <t>19 906,99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</si>
  <si>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</si>
  <si>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</si>
  <si>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</si>
  <si>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</si>
  <si>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5 100,00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</si>
  <si>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</si>
  <si>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</si>
  <si>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</si>
  <si>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</si>
  <si>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</si>
  <si>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</si>
  <si>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</si>
  <si>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4 700,00</t>
  </si>
  <si>
    <t>310 800,00</t>
  </si>
  <si>
    <t>132 000,00</t>
  </si>
  <si>
    <t>71004</t>
  </si>
  <si>
    <t>Plany zagospodarowania przestrzennego</t>
  </si>
  <si>
    <t>100 000,00</t>
  </si>
  <si>
    <t>75 000,00</t>
  </si>
  <si>
    <t>32 000,00</t>
  </si>
  <si>
    <t>5 672 256,92</t>
  </si>
  <si>
    <t>70 849,00</t>
  </si>
  <si>
    <t>5 743 105,92</t>
  </si>
  <si>
    <t>115 368,60</t>
  </si>
  <si>
    <t>19 831,87</t>
  </si>
  <si>
    <t>2 826,53</t>
  </si>
  <si>
    <t>1 798,00</t>
  </si>
  <si>
    <t>4700</t>
  </si>
  <si>
    <t xml:space="preserve">Szkolenia pracowników niebędących członkami korpusu służby cywilnej </t>
  </si>
  <si>
    <t>75022</t>
  </si>
  <si>
    <t>Rady gmin (miast i miast na prawach powiatu)</t>
  </si>
  <si>
    <t>339 547,24</t>
  </si>
  <si>
    <t>3030</t>
  </si>
  <si>
    <t xml:space="preserve">Różne wydatki na rzecz osób fizycznych </t>
  </si>
  <si>
    <t>300 547,24</t>
  </si>
  <si>
    <t>4190</t>
  </si>
  <si>
    <t>Nagrody konkursowe</t>
  </si>
  <si>
    <t>21 000,00</t>
  </si>
  <si>
    <t>4420</t>
  </si>
  <si>
    <t>Podróże służbowe zagraniczne</t>
  </si>
  <si>
    <t>4 014 457,68</t>
  </si>
  <si>
    <t>15 100,00</t>
  </si>
  <si>
    <t>4 029 557,68</t>
  </si>
  <si>
    <t>3020</t>
  </si>
  <si>
    <t>Wydatki osobowe niezaliczone do wynagrodzeń</t>
  </si>
  <si>
    <t>6 500,00</t>
  </si>
  <si>
    <t>2 405 643,69</t>
  </si>
  <si>
    <t>4018</t>
  </si>
  <si>
    <t>6 666,07</t>
  </si>
  <si>
    <t>4019</t>
  </si>
  <si>
    <t>2 047,72</t>
  </si>
  <si>
    <t>4040</t>
  </si>
  <si>
    <t>Dodatkowe wynagrodzenie roczne</t>
  </si>
  <si>
    <t>194 474,16</t>
  </si>
  <si>
    <t>439 650,51</t>
  </si>
  <si>
    <t>4118</t>
  </si>
  <si>
    <t>1 145,89</t>
  </si>
  <si>
    <t>4119</t>
  </si>
  <si>
    <t>352,02</t>
  </si>
  <si>
    <t>51 393,49</t>
  </si>
  <si>
    <t>4128</t>
  </si>
  <si>
    <t>163,33</t>
  </si>
  <si>
    <t>4129</t>
  </si>
  <si>
    <t>50,17</t>
  </si>
  <si>
    <t>4140</t>
  </si>
  <si>
    <t>Wpłaty na Państwowy Fundusz Rehabilitacji Osób Niepełnosprawnych</t>
  </si>
  <si>
    <t>28 648,00</t>
  </si>
  <si>
    <t>24 000,00</t>
  </si>
  <si>
    <t>3 100,00</t>
  </si>
  <si>
    <t>27 100,00</t>
  </si>
  <si>
    <t>118 400,00</t>
  </si>
  <si>
    <t>76 000,00</t>
  </si>
  <si>
    <t>4280</t>
  </si>
  <si>
    <t>Zakup usług zdrowotnych</t>
  </si>
  <si>
    <t>2 500,00</t>
  </si>
  <si>
    <t>256 500,00</t>
  </si>
  <si>
    <t>268 500,00</t>
  </si>
  <si>
    <t>4360</t>
  </si>
  <si>
    <t>Opłaty z tytułu zakupu usług telekomunikacyjnych</t>
  </si>
  <si>
    <t>32 500,00</t>
  </si>
  <si>
    <t>4380</t>
  </si>
  <si>
    <t>Zakup usług obejmujacych tłumaczenia</t>
  </si>
  <si>
    <t>4390</t>
  </si>
  <si>
    <t>Zakup usług obejmujących wykonanie ekspertyz, analiz i opinii</t>
  </si>
  <si>
    <t>92 072,00</t>
  </si>
  <si>
    <t>4410</t>
  </si>
  <si>
    <t>Podróże służbowe krajowe</t>
  </si>
  <si>
    <t>38 000,00</t>
  </si>
  <si>
    <t>4440</t>
  </si>
  <si>
    <t>76 270,00</t>
  </si>
  <si>
    <t>9 180,63</t>
  </si>
  <si>
    <t>27 000,00</t>
  </si>
  <si>
    <t>13 000,00</t>
  </si>
  <si>
    <t>15 300,00</t>
  </si>
  <si>
    <t>75075</t>
  </si>
  <si>
    <t>Promocja jednostek samorządu terytorialnego</t>
  </si>
  <si>
    <t>31 500,00</t>
  </si>
  <si>
    <t>916 147,00</t>
  </si>
  <si>
    <t>1 350,00</t>
  </si>
  <si>
    <t>609 589,00</t>
  </si>
  <si>
    <t>31 159,00</t>
  </si>
  <si>
    <t>98 644,00</t>
  </si>
  <si>
    <t>14 133,00</t>
  </si>
  <si>
    <t>34 370,00</t>
  </si>
  <si>
    <t>2 880,00</t>
  </si>
  <si>
    <t>3 600,00</t>
  </si>
  <si>
    <t>80,00</t>
  </si>
  <si>
    <t>10 392,00</t>
  </si>
  <si>
    <t>8 950,00</t>
  </si>
  <si>
    <t>75095</t>
  </si>
  <si>
    <t>183 280,00</t>
  </si>
  <si>
    <t>106 080,00</t>
  </si>
  <si>
    <t>4100</t>
  </si>
  <si>
    <t>Wynagrodzenia agencyjno-prowizyjne</t>
  </si>
  <si>
    <t>71 200,00</t>
  </si>
  <si>
    <t>2 917,92</t>
  </si>
  <si>
    <t>501,59</t>
  </si>
  <si>
    <t>71,49</t>
  </si>
  <si>
    <t>762 210,97</t>
  </si>
  <si>
    <t>32 900,00</t>
  </si>
  <si>
    <t>795 110,97</t>
  </si>
  <si>
    <t>Komendy powiatowe Policji</t>
  </si>
  <si>
    <t>42 500,00</t>
  </si>
  <si>
    <t>Wpłaty jednostek na państwowy fundusz celowy na finansowanie lub dofinansowanie zadań inwestycyjnych</t>
  </si>
  <si>
    <t>615 680,97</t>
  </si>
  <si>
    <t>648 580,97</t>
  </si>
  <si>
    <t>2820</t>
  </si>
  <si>
    <t>7 147,60</t>
  </si>
  <si>
    <t>1 018,72</t>
  </si>
  <si>
    <t>41 580,00</t>
  </si>
  <si>
    <t>840,00</t>
  </si>
  <si>
    <t>143 808,09</t>
  </si>
  <si>
    <t>49 286,56</t>
  </si>
  <si>
    <t>47 260,00</t>
  </si>
  <si>
    <t>29 740,00</t>
  </si>
  <si>
    <t>Dotacje celowe z budżetu na finansowanie lub dofinansowanie kosztów realizacji inwestycji i zakupów inwestycyjnych jednostek nie zaliczanych do sektora finansów publicznych</t>
  </si>
  <si>
    <t>122 900,00</t>
  </si>
  <si>
    <t>75414</t>
  </si>
  <si>
    <t>Obrona cywilna</t>
  </si>
  <si>
    <t>9 200,00</t>
  </si>
  <si>
    <t>1 200,00</t>
  </si>
  <si>
    <t>3 500,00</t>
  </si>
  <si>
    <t>75415</t>
  </si>
  <si>
    <t>57 000,00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</si>
  <si>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</si>
  <si>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</si>
  <si>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</si>
  <si>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37 830,00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</si>
  <si>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</si>
  <si>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</si>
  <si>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</si>
  <si>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</si>
  <si>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</si>
  <si>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</si>
  <si>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</si>
  <si>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</si>
  <si>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208 000,00</t>
  </si>
  <si>
    <t>75818</t>
  </si>
  <si>
    <t>Rezerwy ogólne i celowe</t>
  </si>
  <si>
    <t>4810</t>
  </si>
  <si>
    <t>Rezerwy</t>
  </si>
  <si>
    <t>25 696 692,82</t>
  </si>
  <si>
    <t>11 289 920,41</t>
  </si>
  <si>
    <t>2 800,00</t>
  </si>
  <si>
    <t>385 822,00</t>
  </si>
  <si>
    <t>6 585 402,00</t>
  </si>
  <si>
    <t>525 696,00</t>
  </si>
  <si>
    <t>1 255 642,00</t>
  </si>
  <si>
    <t>176 629,00</t>
  </si>
  <si>
    <t>38 858,00</t>
  </si>
  <si>
    <t>392 269,83</t>
  </si>
  <si>
    <t>4240</t>
  </si>
  <si>
    <t>253 085,58</t>
  </si>
  <si>
    <t>394 900,00</t>
  </si>
  <si>
    <t>412 000,00</t>
  </si>
  <si>
    <t>413 500,00</t>
  </si>
  <si>
    <t>22 600,00</t>
  </si>
  <si>
    <t>185 700,00</t>
  </si>
  <si>
    <t>36 205,00</t>
  </si>
  <si>
    <t>10 100,00</t>
  </si>
  <si>
    <t>5 610,00</t>
  </si>
  <si>
    <t>360 809,00</t>
  </si>
  <si>
    <t>4480</t>
  </si>
  <si>
    <t>Podatek od nieruchomości</t>
  </si>
  <si>
    <t>1 030,00</t>
  </si>
  <si>
    <t>242 762,00</t>
  </si>
  <si>
    <t>742 626,00</t>
  </si>
  <si>
    <t>20 319,00</t>
  </si>
  <si>
    <t>486 476,00</t>
  </si>
  <si>
    <t>35 902,00</t>
  </si>
  <si>
    <t>94 070,00</t>
  </si>
  <si>
    <t>13 199,00</t>
  </si>
  <si>
    <t>25 600,00</t>
  </si>
  <si>
    <t>550,00</t>
  </si>
  <si>
    <t>7 500,00</t>
  </si>
  <si>
    <t>29 810,00</t>
  </si>
  <si>
    <t>5 454 792,11</t>
  </si>
  <si>
    <t>- 23 000,00</t>
  </si>
  <si>
    <t>5 431 792,11</t>
  </si>
  <si>
    <t>49 000,00</t>
  </si>
  <si>
    <t>2540</t>
  </si>
  <si>
    <t>1 441 130,23</t>
  </si>
  <si>
    <t>- 60 000,00</t>
  </si>
  <si>
    <t>1 381 130,23</t>
  </si>
  <si>
    <t>78 630,00</t>
  </si>
  <si>
    <t>2 240 921,88</t>
  </si>
  <si>
    <t>138 098,00</t>
  </si>
  <si>
    <t>398 373,00</t>
  </si>
  <si>
    <t>54 244,00</t>
  </si>
  <si>
    <t>4220</t>
  </si>
  <si>
    <t>Zakup środków żywności</t>
  </si>
  <si>
    <t>10 500,00</t>
  </si>
  <si>
    <t>253 000,00</t>
  </si>
  <si>
    <t>49 500,00</t>
  </si>
  <si>
    <t>63 940,00</t>
  </si>
  <si>
    <t>4330</t>
  </si>
  <si>
    <t>Zakup usług przez jednostki samorządu terytorialnego od innych jednostek samorządu terytorialnego</t>
  </si>
  <si>
    <t>45 200,00</t>
  </si>
  <si>
    <t>126 560,00</t>
  </si>
  <si>
    <t>345,00</t>
  </si>
  <si>
    <t>33 000,00</t>
  </si>
  <si>
    <t>4 738 708,16</t>
  </si>
  <si>
    <t>2320</t>
  </si>
  <si>
    <t>Dotacje celowe przekazane dla powiatu na zadania bieżące realizowane na podstawie porozumień (umów) między jednostkami samorządu terytorialnego</t>
  </si>
  <si>
    <t>1 300 000,00</t>
  </si>
  <si>
    <t>653 953,00</t>
  </si>
  <si>
    <t>- 37 000,00</t>
  </si>
  <si>
    <t>616 953,00</t>
  </si>
  <si>
    <t>15 271,83</t>
  </si>
  <si>
    <t>43 245,00</t>
  </si>
  <si>
    <t>1 625 848,00</t>
  </si>
  <si>
    <t>128 428,00</t>
  </si>
  <si>
    <t>305 331,00</t>
  </si>
  <si>
    <t>43 212,00</t>
  </si>
  <si>
    <t>71 932,64</t>
  </si>
  <si>
    <t>57 468,65</t>
  </si>
  <si>
    <t>164 800,00</t>
  </si>
  <si>
    <t>155 899,04</t>
  </si>
  <si>
    <t>51 900,00</t>
  </si>
  <si>
    <t>100 319,00</t>
  </si>
  <si>
    <t>80113</t>
  </si>
  <si>
    <t>Dowożenie uczniów do szkół</t>
  </si>
  <si>
    <t>761 500,00</t>
  </si>
  <si>
    <t>757 500,00</t>
  </si>
  <si>
    <t>80146</t>
  </si>
  <si>
    <t>Dokształcanie i doskonalenie nauczycieli</t>
  </si>
  <si>
    <t>98 369,00</t>
  </si>
  <si>
    <t>21 800,00</t>
  </si>
  <si>
    <t>76 569,00</t>
  </si>
  <si>
    <t>640 815,00</t>
  </si>
  <si>
    <t>246 127,00</t>
  </si>
  <si>
    <t>19 221,00</t>
  </si>
  <si>
    <t>45 092,00</t>
  </si>
  <si>
    <t>6 426,00</t>
  </si>
  <si>
    <t>24 100,00</t>
  </si>
  <si>
    <t>281 600,00</t>
  </si>
  <si>
    <t>950,00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</si>
  <si>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</si>
  <si>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</si>
  <si>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</si>
  <si>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402 034,00</t>
  </si>
  <si>
    <t>129 035,88</t>
  </si>
  <si>
    <t>- 7 929,92</t>
  </si>
  <si>
    <t>121 105,96</t>
  </si>
  <si>
    <t>185 477,12</t>
  </si>
  <si>
    <t>28 781,00</t>
  </si>
  <si>
    <t>36 023,00</t>
  </si>
  <si>
    <t>4 397,00</t>
  </si>
  <si>
    <t>7 000,00</t>
  </si>
  <si>
    <t>4 429,92</t>
  </si>
  <si>
    <t>11 429,92</t>
  </si>
  <si>
    <t>320,00</t>
  </si>
  <si>
    <t>512 806,78</t>
  </si>
  <si>
    <t>16 832,00</t>
  </si>
  <si>
    <t>5 334,00</t>
  </si>
  <si>
    <t>330 960,00</t>
  </si>
  <si>
    <t>17 829,00</t>
  </si>
  <si>
    <t>69 343,00</t>
  </si>
  <si>
    <t>12 159,00</t>
  </si>
  <si>
    <t>9 141,03</t>
  </si>
  <si>
    <t>11 303,75</t>
  </si>
  <si>
    <t>13 500,00</t>
  </si>
  <si>
    <t>4 300,00</t>
  </si>
  <si>
    <t>15 805,00</t>
  </si>
  <si>
    <t>1 055 121,36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</si>
  <si>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</si>
  <si>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16 500,00</t>
  </si>
  <si>
    <t>3247</t>
  </si>
  <si>
    <t>Stypendia dla uczniów</t>
  </si>
  <si>
    <t>26 867,56</t>
  </si>
  <si>
    <t>3249</t>
  </si>
  <si>
    <t>3 132,44</t>
  </si>
  <si>
    <t>4017</t>
  </si>
  <si>
    <t>172 390,78</t>
  </si>
  <si>
    <t>- 48 963,16</t>
  </si>
  <si>
    <t>123 427,62</t>
  </si>
  <si>
    <t>20 098,74</t>
  </si>
  <si>
    <t>- 5 708,53</t>
  </si>
  <si>
    <t>14 390,21</t>
  </si>
  <si>
    <t>4117</t>
  </si>
  <si>
    <t>29 513,57</t>
  </si>
  <si>
    <t>- 8 372,70</t>
  </si>
  <si>
    <t>21 140,87</t>
  </si>
  <si>
    <t>3 440,93</t>
  </si>
  <si>
    <t>- 976,16</t>
  </si>
  <si>
    <t>2 464,77</t>
  </si>
  <si>
    <t>4127</t>
  </si>
  <si>
    <t>4 223,56</t>
  </si>
  <si>
    <t>- 1 199,59</t>
  </si>
  <si>
    <t>3 023,97</t>
  </si>
  <si>
    <t>492,42</t>
  </si>
  <si>
    <t>- 139,86</t>
  </si>
  <si>
    <t>352,56</t>
  </si>
  <si>
    <t>4247</t>
  </si>
  <si>
    <t>272 004,75</t>
  </si>
  <si>
    <t>4249</t>
  </si>
  <si>
    <t>31 712,55</t>
  </si>
  <si>
    <t>4307</t>
  </si>
  <si>
    <t>166 913,36</t>
  </si>
  <si>
    <t>- 45 531,56</t>
  </si>
  <si>
    <t>121 381,80</t>
  </si>
  <si>
    <t>47 325,70</t>
  </si>
  <si>
    <t>- 5 308,44</t>
  </si>
  <si>
    <t>42 017,26</t>
  </si>
  <si>
    <t>172 205,00</t>
  </si>
  <si>
    <t>4707</t>
  </si>
  <si>
    <t>66 094,19</t>
  </si>
  <si>
    <t>- 66 094,19</t>
  </si>
  <si>
    <t>4709</t>
  </si>
  <si>
    <t>7 705,81</t>
  </si>
  <si>
    <t>- 7 705,81</t>
  </si>
  <si>
    <t>391 844,00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</si>
  <si>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</si>
  <si>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</si>
  <si>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</si>
  <si>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8 400,00</t>
  </si>
  <si>
    <t>2 400,00</t>
  </si>
  <si>
    <t>85154</t>
  </si>
  <si>
    <t>346 444,00</t>
  </si>
  <si>
    <t>48 000,00</t>
  </si>
  <si>
    <t>2710</t>
  </si>
  <si>
    <t>Dotacja celowa na pomoc finansową udzielaną między jednostkami samorządu terytorialnego na dofinansowanie własnych zadań bieżących</t>
  </si>
  <si>
    <t>13 910,00</t>
  </si>
  <si>
    <t>3 484,00</t>
  </si>
  <si>
    <t>341,00</t>
  </si>
  <si>
    <t>29 879,00</t>
  </si>
  <si>
    <t>102 238,00</t>
  </si>
  <si>
    <t>1 032,00</t>
  </si>
  <si>
    <t>85195</t>
  </si>
  <si>
    <t>1 050,00</t>
  </si>
  <si>
    <t>4 399 698,00</t>
  </si>
  <si>
    <t>- 40 000,00</t>
  </si>
  <si>
    <t>4 359 698,00</t>
  </si>
  <si>
    <t>85202</t>
  </si>
  <si>
    <t>Domy pomocy społecznej</t>
  </si>
  <si>
    <t>542 430,00</t>
  </si>
  <si>
    <t>85205</t>
  </si>
  <si>
    <t>Zadania w zakresie przeciwdziałania przemocy w rodzinie</t>
  </si>
  <si>
    <t>90 751,00</t>
  </si>
  <si>
    <t>Zwrot dotacji oraz płatności wykorzystanych niezgodnie z przeznaczeniem lub wykorzystanych z naruszeniem procedur, o których mowa w art. 184 ustawy, pobranych nienależnie lub w nadmiernej wysokości</t>
  </si>
  <si>
    <t>Zwrot niewykorzystanych dotacji oraz płatności</t>
  </si>
  <si>
    <t>4130</t>
  </si>
  <si>
    <t>90 501,00</t>
  </si>
  <si>
    <t>457 257,00</t>
  </si>
  <si>
    <t>3110</t>
  </si>
  <si>
    <t>452 500,00</t>
  </si>
  <si>
    <t>412 500,00</t>
  </si>
  <si>
    <t>452 254,90</t>
  </si>
  <si>
    <t>412 254,90</t>
  </si>
  <si>
    <t>245,10</t>
  </si>
  <si>
    <t>353 304,00</t>
  </si>
  <si>
    <t>352 804,00</t>
  </si>
  <si>
    <t>1 401 864,00</t>
  </si>
  <si>
    <t>7 350,00</t>
  </si>
  <si>
    <t>835 071,00</t>
  </si>
  <si>
    <t>61 737,00</t>
  </si>
  <si>
    <t>154 301,00</t>
  </si>
  <si>
    <t>21 652,00</t>
  </si>
  <si>
    <t>2 022,08</t>
  </si>
  <si>
    <t>69 600,00</t>
  </si>
  <si>
    <t>3 800,00</t>
  </si>
  <si>
    <t>80 977,00</t>
  </si>
  <si>
    <t>20 400,00</t>
  </si>
  <si>
    <t>900,00</t>
  </si>
  <si>
    <t>31 076,00</t>
  </si>
  <si>
    <t>8 700,00</t>
  </si>
  <si>
    <t>6 277,92</t>
  </si>
  <si>
    <t>665 774,00</t>
  </si>
  <si>
    <t>266 818,00</t>
  </si>
  <si>
    <t>85232</t>
  </si>
  <si>
    <t>150 000,00</t>
  </si>
  <si>
    <t>85295</t>
  </si>
  <si>
    <t>678 219,38</t>
  </si>
  <si>
    <t>638 219,38</t>
  </si>
  <si>
    <t>3117</t>
  </si>
  <si>
    <t>94 714,00</t>
  </si>
  <si>
    <t>90 778,76</t>
  </si>
  <si>
    <t>7 150,45</t>
  </si>
  <si>
    <t>15 849,87</t>
  </si>
  <si>
    <t>1 248,45</t>
  </si>
  <si>
    <t>2 223,99</t>
  </si>
  <si>
    <t>175,17</t>
  </si>
  <si>
    <t>4137</t>
  </si>
  <si>
    <t>6 523,20</t>
  </si>
  <si>
    <t>4177</t>
  </si>
  <si>
    <t>9 060,00</t>
  </si>
  <si>
    <t>4217</t>
  </si>
  <si>
    <t>11 369,35</t>
  </si>
  <si>
    <t>4219</t>
  </si>
  <si>
    <t>221,05</t>
  </si>
  <si>
    <t>4287</t>
  </si>
  <si>
    <t>286 183,51</t>
  </si>
  <si>
    <t>11 431,58</t>
  </si>
  <si>
    <t>4417</t>
  </si>
  <si>
    <t>32 509,47</t>
  </si>
  <si>
    <t>4419</t>
  </si>
  <si>
    <t>530,53</t>
  </si>
  <si>
    <t>4437</t>
  </si>
  <si>
    <t>1 143 111,00</t>
  </si>
  <si>
    <t>85401</t>
  </si>
  <si>
    <t>Świetlice szkolne</t>
  </si>
  <si>
    <t>912 855,00</t>
  </si>
  <si>
    <t>1 834,00</t>
  </si>
  <si>
    <t>651 515,00</t>
  </si>
  <si>
    <t>49 038,00</t>
  </si>
  <si>
    <t>121 808,00</t>
  </si>
  <si>
    <t>17 305,00</t>
  </si>
  <si>
    <t>15 400,00</t>
  </si>
  <si>
    <t>6 700,00</t>
  </si>
  <si>
    <t>3 200,00</t>
  </si>
  <si>
    <t>37 055,00</t>
  </si>
  <si>
    <t>220 356,00</t>
  </si>
  <si>
    <t>3240</t>
  </si>
  <si>
    <t>220 000,00</t>
  </si>
  <si>
    <t>3260</t>
  </si>
  <si>
    <t>Inne formy pomocy dla uczniów</t>
  </si>
  <si>
    <t>85416</t>
  </si>
  <si>
    <t>Pomoc materialna dla uczniów o charakterze motywacyjnym</t>
  </si>
  <si>
    <t>9 900,00</t>
  </si>
  <si>
    <t>20 117 121,00</t>
  </si>
  <si>
    <t>11 862 509,00</t>
  </si>
  <si>
    <t>12 222,00</t>
  </si>
  <si>
    <t>1 715,00</t>
  </si>
  <si>
    <t>19 217,00</t>
  </si>
  <si>
    <t>1 876,00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</si>
  <si>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</si>
  <si>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</si>
  <si>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7 686 445,00</t>
  </si>
  <si>
    <t>7 199 897,00</t>
  </si>
  <si>
    <t>142 735,79</t>
  </si>
  <si>
    <t>8 969,00</t>
  </si>
  <si>
    <t>250 067,71</t>
  </si>
  <si>
    <t>3 716,50</t>
  </si>
  <si>
    <t>12 010,00</t>
  </si>
  <si>
    <t>10 020,00</t>
  </si>
  <si>
    <t>4 029,00</t>
  </si>
  <si>
    <t>105,10</t>
  </si>
  <si>
    <t>18,34</t>
  </si>
  <si>
    <t>2,56</t>
  </si>
  <si>
    <t>85504</t>
  </si>
  <si>
    <t>Wspieranie rodziny</t>
  </si>
  <si>
    <t>125 881,00</t>
  </si>
  <si>
    <t>1 600,00</t>
  </si>
  <si>
    <t>90 320,00</t>
  </si>
  <si>
    <t>5 378,00</t>
  </si>
  <si>
    <t>16 709,00</t>
  </si>
  <si>
    <t>2 345,00</t>
  </si>
  <si>
    <t>3 529,00</t>
  </si>
  <si>
    <t>85508</t>
  </si>
  <si>
    <t>Rodziny zastępcze</t>
  </si>
  <si>
    <t>105 600,00</t>
  </si>
  <si>
    <t>85510</t>
  </si>
  <si>
    <t>Działalność placówek opiekuńczo-wychowawczych</t>
  </si>
  <si>
    <t>143 530,00</t>
  </si>
  <si>
    <t>4 522 296,91</t>
  </si>
  <si>
    <t>378 810,00</t>
  </si>
  <si>
    <t>393 810,00</t>
  </si>
  <si>
    <t>295 000,00</t>
  </si>
  <si>
    <t>63 810,00</t>
  </si>
  <si>
    <t>78 810,00</t>
  </si>
  <si>
    <t>1 953 908,18</t>
  </si>
  <si>
    <t>135 135,35</t>
  </si>
  <si>
    <t>8 687,02</t>
  </si>
  <si>
    <t>24 767,56</t>
  </si>
  <si>
    <t>2 716,20</t>
  </si>
  <si>
    <t>29 000,00</t>
  </si>
  <si>
    <t>1 715 481,01</t>
  </si>
  <si>
    <t>5 039,00</t>
  </si>
  <si>
    <t>1 582,04</t>
  </si>
  <si>
    <t>90003</t>
  </si>
  <si>
    <t>Oczyszczanie miast i wsi</t>
  </si>
  <si>
    <t>360 000,00</t>
  </si>
  <si>
    <t>90004</t>
  </si>
  <si>
    <t>228 506,00</t>
  </si>
  <si>
    <t>81 506,00</t>
  </si>
  <si>
    <t>141 500,00</t>
  </si>
  <si>
    <t>62 190,00</t>
  </si>
  <si>
    <t>- 15 000,00</t>
  </si>
  <si>
    <t>47 190,00</t>
  </si>
  <si>
    <t>113 850,00</t>
  </si>
  <si>
    <t>173,00</t>
  </si>
  <si>
    <t>25,00</t>
  </si>
  <si>
    <t>3 952,00</t>
  </si>
  <si>
    <t>Oświetlenie ulic, placów i dróg</t>
  </si>
  <si>
    <t>1 113 169,13</t>
  </si>
  <si>
    <t>550 000,00</t>
  </si>
  <si>
    <t>400 100,00</t>
  </si>
  <si>
    <t>162 169,13</t>
  </si>
  <si>
    <t>298 713,60</t>
  </si>
  <si>
    <t>4 125,60</t>
  </si>
  <si>
    <t>588,00</t>
  </si>
  <si>
    <t>185 000,00</t>
  </si>
  <si>
    <t>4 597 649,47</t>
  </si>
  <si>
    <t>92105</t>
  </si>
  <si>
    <t>39 822,59</t>
  </si>
  <si>
    <t>15 122,59</t>
  </si>
  <si>
    <t>1 366 209,40</t>
  </si>
  <si>
    <t>2480</t>
  </si>
  <si>
    <t>1 028 680,00</t>
  </si>
  <si>
    <t>344,00</t>
  </si>
  <si>
    <t>49,00</t>
  </si>
  <si>
    <t>46 919,46</t>
  </si>
  <si>
    <t>187 687,57</t>
  </si>
  <si>
    <t>30 939,37</t>
  </si>
  <si>
    <t>1 325,00</t>
  </si>
  <si>
    <t>5 265,00</t>
  </si>
  <si>
    <t>92116</t>
  </si>
  <si>
    <t>319 957,90</t>
  </si>
  <si>
    <t>319 620,00</t>
  </si>
  <si>
    <t>337,90</t>
  </si>
  <si>
    <t>2 590 708,79</t>
  </si>
  <si>
    <t>498 700,00</t>
  </si>
  <si>
    <t>102 765,38</t>
  </si>
  <si>
    <t>1 690 856,00</t>
  </si>
  <si>
    <t>298 387,41</t>
  </si>
  <si>
    <t>92120</t>
  </si>
  <si>
    <t>200 000,00</t>
  </si>
  <si>
    <t>2720</t>
  </si>
  <si>
    <t>92127</t>
  </si>
  <si>
    <t>Działalność dotycząca miejsc pamięci narodowej oraz ochrony pamięci walk i męczeństwa</t>
  </si>
  <si>
    <t>92195</t>
  </si>
  <si>
    <t>70 950,79</t>
  </si>
  <si>
    <t>1 700,00</t>
  </si>
  <si>
    <t>40 696,94</t>
  </si>
  <si>
    <t>28 553,85</t>
  </si>
  <si>
    <t>1 308 024,54</t>
  </si>
  <si>
    <t>872 804,54</t>
  </si>
  <si>
    <t>9 234,00</t>
  </si>
  <si>
    <t>1 323,00</t>
  </si>
  <si>
    <t>54 000,00</t>
  </si>
  <si>
    <t>15 589,00</t>
  </si>
  <si>
    <t>36 411,00</t>
  </si>
  <si>
    <t>200,00</t>
  </si>
  <si>
    <t>215 812,24</t>
  </si>
  <si>
    <t>171 793,00</t>
  </si>
  <si>
    <t>339 442,30</t>
  </si>
  <si>
    <t>92695</t>
  </si>
  <si>
    <t>435 220,00</t>
  </si>
  <si>
    <t>213 500,00</t>
  </si>
  <si>
    <t>31 920,00</t>
  </si>
  <si>
    <t>94 300,00</t>
  </si>
  <si>
    <t>77 000,00</t>
  </si>
  <si>
    <t>75 604 524,45</t>
  </si>
  <si>
    <t>Zmiany w planie wydatków Gminy Rogoźno na 2017 rok</t>
  </si>
  <si>
    <t>Zmiany w planie dochodów Gminy Rogoźno na 2017 rok</t>
  </si>
  <si>
    <t>45 610,15</t>
  </si>
  <si>
    <t>160 978,75</t>
  </si>
  <si>
    <t>7 840,39</t>
  </si>
  <si>
    <t>27 672,26</t>
  </si>
  <si>
    <t>431,46</t>
  </si>
  <si>
    <t>3 257,99</t>
  </si>
  <si>
    <t>1 867,00</t>
  </si>
  <si>
    <t>2 380 643,69</t>
  </si>
  <si>
    <t>419 650,51</t>
  </si>
  <si>
    <t>45 000,00</t>
  </si>
  <si>
    <t>117 000,00</t>
  </si>
  <si>
    <t>6 149,84</t>
  </si>
  <si>
    <t>6 099,84</t>
  </si>
  <si>
    <t>2 525 505,01</t>
  </si>
  <si>
    <t>237 555,25</t>
  </si>
  <si>
    <t>4 599,84</t>
  </si>
  <si>
    <t>193 455,25</t>
  </si>
  <si>
    <t>50,00</t>
  </si>
  <si>
    <t>47 748,62</t>
  </si>
  <si>
    <t>43 748,62</t>
  </si>
  <si>
    <t>61 898,84</t>
  </si>
  <si>
    <t>72 606 423,49</t>
  </si>
  <si>
    <t>- 41 850,16</t>
  </si>
  <si>
    <t>25 654 842,66</t>
  </si>
  <si>
    <t>11 296 020,25</t>
  </si>
  <si>
    <t>45,54</t>
  </si>
  <si>
    <t>392 315,37</t>
  </si>
  <si>
    <t>4 554,30</t>
  </si>
  <si>
    <t>257 639,88</t>
  </si>
  <si>
    <t>4 713 758,16</t>
  </si>
  <si>
    <t>12 000,50</t>
  </si>
  <si>
    <t>83 933,14</t>
  </si>
  <si>
    <t>49,50</t>
  </si>
  <si>
    <t>57 518,15</t>
  </si>
  <si>
    <t>75 666 423,29</t>
  </si>
  <si>
    <t>Urząd Miejski w Rogoźnie 
Wykonawca: Przedsiębiorstwo Budowlano Drogowe - Sz. Włodarczyk z s. Cieśle 10/5; Rogoźno
Termin realizacji: 2017</t>
  </si>
  <si>
    <t>Przedsięwzięcia w ramach funduszu sołeckiego na 2017 rok</t>
  </si>
  <si>
    <t>Sołectwo</t>
  </si>
  <si>
    <t>Plan na dzień
29 czerwca 2017r.</t>
  </si>
  <si>
    <t>Garbatka</t>
  </si>
  <si>
    <t>Budowa wiaty biesiadnej wraz z budynkiem przyległym - Wielkopolska Odnowa Wsi</t>
  </si>
  <si>
    <t>Gościejewo</t>
  </si>
  <si>
    <t>Poprawa estetyki terenu przy Amfiteatrze wraz z zagospodarowaniem miejsca rekreacji i sportu</t>
  </si>
  <si>
    <t>Owczegłowy</t>
  </si>
  <si>
    <t>Aktywne sołectwo</t>
  </si>
  <si>
    <t>Jaracz</t>
  </si>
  <si>
    <t>Wkład własny - budowa siełowni zewnętrznej etap I</t>
  </si>
  <si>
    <t>Wydatki inwestycyjne</t>
  </si>
  <si>
    <t>Parkowo</t>
  </si>
  <si>
    <t>Budowa pomieszczeń magazynowych wraz z infrastrukturą w ramach projektu "Odnowa wsi"</t>
  </si>
  <si>
    <t xml:space="preserve">Transport i łączność </t>
  </si>
  <si>
    <t>Budziszewko</t>
  </si>
  <si>
    <t>Zakup materiału do utwardzenia drogi</t>
  </si>
  <si>
    <t>Remont dróg gminnych - zakup paliwa do maszyn</t>
  </si>
  <si>
    <t>1) Zakup materiałów do wykonania chodnika przy przystanku autobusowym - 800 zł
2) Odnowienie barier przy moście na rzece Flincie i Wełnie - 1.500 zł minus 1.500 zł= 0,00</t>
  </si>
  <si>
    <t>Karolewo</t>
  </si>
  <si>
    <t>Zakup kruszywa na utwardzenie dróg gruntowych</t>
  </si>
  <si>
    <t>Nienawiszcz</t>
  </si>
  <si>
    <t>Zakup drobnego gruzu do rozsypania i wyrównania drogi od krzyża do działek nr 3</t>
  </si>
  <si>
    <t>Owieczki</t>
  </si>
  <si>
    <t>1) Budowa wjazdu - połączenie chodnika -800 zł,
2) Położenie rur i zasypanie rowów po prawej części wsi - 6.089,95 zł</t>
  </si>
  <si>
    <t>Pruśce</t>
  </si>
  <si>
    <t>Zakup kruszywa w celu utwardzenia drogi</t>
  </si>
  <si>
    <t>Studzieniec</t>
  </si>
  <si>
    <t>Utwardzenie dróg</t>
  </si>
  <si>
    <t xml:space="preserve">Wycinka krzewów przy drogach gminnych na terenie sołectwa </t>
  </si>
  <si>
    <t>Remont dróg gminnych</t>
  </si>
  <si>
    <t>Odnowienie barier przy moście na rzece Flincie i Wełnie - 1.500 zł</t>
  </si>
  <si>
    <t xml:space="preserve">Pruśce </t>
  </si>
  <si>
    <t xml:space="preserve">Równanie dróg </t>
  </si>
  <si>
    <t>Remont drogi gminnej</t>
  </si>
  <si>
    <t>Budowa wjazdu - połączenie chodnika</t>
  </si>
  <si>
    <t>Równanie dróg gruntowych</t>
  </si>
  <si>
    <t>Ruda</t>
  </si>
  <si>
    <t>Doposażenie placu zabaw</t>
  </si>
  <si>
    <t xml:space="preserve">Bezpieczeństwo publiczne i ochrona przeciwpożarowa </t>
  </si>
  <si>
    <t>Wsparcie działalności OSP - zakup materiałów do docieplenia strażnicy</t>
  </si>
  <si>
    <t>Zakup wyposażenia dla OSP w Pruścach</t>
  </si>
  <si>
    <t>Słomowo</t>
  </si>
  <si>
    <t>Wsparcie działalności OSP</t>
  </si>
  <si>
    <t>Rozbudowa remizy OSP Parkowo</t>
  </si>
  <si>
    <t>Zakup kosy spalinowej na potrzeby SP w Budziszewku</t>
  </si>
  <si>
    <t>Zakup wyposażenia (art.edukacyjne) dla Przedszkola w Parkowie</t>
  </si>
  <si>
    <t>1) Wsparcie działań szkoły w Parkowie - 2.000 zł,
2) Wsparcie działań przedszkola w Parkowie - 800 zł</t>
  </si>
  <si>
    <t xml:space="preserve">Studzieniec </t>
  </si>
  <si>
    <t>Wynagrodzenie konserwatora zieleni</t>
  </si>
  <si>
    <t>Boguniewo</t>
  </si>
  <si>
    <t>Utrzymanie zieleni i ogródka jordanowskiego</t>
  </si>
  <si>
    <t>1) Zakup kosiarki - 1.600zł,
2) Zakup materiałów do pielęgnacji terenów zielonych - 400 zł</t>
  </si>
  <si>
    <t>Utrzymanie i pielęgnacja wiejskiech terenów zielonych</t>
  </si>
  <si>
    <t>Pielęgnacja i utrzymanie terenów zieleni wiejskiej</t>
  </si>
  <si>
    <t>Utrzymanie terenów zielonych i pielęgnacja boiska</t>
  </si>
  <si>
    <t>Tarnowo</t>
  </si>
  <si>
    <t>Utrzymanie terenów zieleni wiejskiej</t>
  </si>
  <si>
    <t xml:space="preserve">Kaziopole </t>
  </si>
  <si>
    <t>Zakup lamp przy świetlicy wiejskiej</t>
  </si>
  <si>
    <t xml:space="preserve">Owczegłowy </t>
  </si>
  <si>
    <t xml:space="preserve">Nasza świetlica nośnikiem kultury  - gospodzarz obiektu </t>
  </si>
  <si>
    <t xml:space="preserve">Utrzymanie świetlicy - gospodzarz obiektu </t>
  </si>
  <si>
    <t>Wynagrodzenie dla palacza</t>
  </si>
  <si>
    <t xml:space="preserve">Budowa zadaszenia przy świetlicy wiejskiej i zakup wyposażenia </t>
  </si>
  <si>
    <t>Wyposażenie i utrzymanie świetlicy wiejskiej</t>
  </si>
  <si>
    <t xml:space="preserve">Zakup wyposażenia i bieżące utrzymanie  sali wiejskiej </t>
  </si>
  <si>
    <t xml:space="preserve">Utrzymanie porządku, czystości w świetlicy wiejskiej, wokół świetlicy na placu zabaw </t>
  </si>
  <si>
    <t xml:space="preserve">Wyposażenie świetlicy wiejskiej 
</t>
  </si>
  <si>
    <t>Kaziopole</t>
  </si>
  <si>
    <t xml:space="preserve">1) Zakup wyposażenia kuchni - 1.000 zł
2) Zakup sprzętu RTV na potrzeby świetlicy - 2.000 zł,
</t>
  </si>
  <si>
    <t>Laskowo</t>
  </si>
  <si>
    <t>Wykonanie parkingu przy świetlicy wiejskiej</t>
  </si>
  <si>
    <t>Zakup wyposażenia do świetlicy - wymiana okna</t>
  </si>
  <si>
    <t>Nasza świetlica nośnikiem kultury  - zakup materiałów</t>
  </si>
  <si>
    <t>Utrzymanie i wyposażenie Sali wiejskiej</t>
  </si>
  <si>
    <t xml:space="preserve">Wyposażenie świetlicy wiejskiej </t>
  </si>
  <si>
    <t>Utrzymanie świetlicy wiejskiej i modernizacja świetlicy poprzez odnowienie ścian</t>
  </si>
  <si>
    <t xml:space="preserve">1) Zakup materiałów - 2.500 zł 
2) Zakup opału - 3.000 zł </t>
  </si>
  <si>
    <t xml:space="preserve">Urzadzanie Centrum Integracji - wyposażenie kuchni </t>
  </si>
  <si>
    <t>Zakup energii elektrycznej i wody</t>
  </si>
  <si>
    <t>Utrzymanie świtlicy - 130,84 zł;
Budowa zadaszenia przed switlicą wiejską 
- 500 zl</t>
  </si>
  <si>
    <t>Bieżące utrzymanie Sali wiejskiej</t>
  </si>
  <si>
    <t>Wykonanie instalacji doprowadzającej energię elektryczną do budynku gospodarczego i wiaty</t>
  </si>
  <si>
    <t>Nasza świetlica nośnikiem kultury  - zakup usług</t>
  </si>
  <si>
    <t>Odnowienie ścian w Sali wiejskiej</t>
  </si>
  <si>
    <t>Utrzymanie świetlicy wiejskiej</t>
  </si>
  <si>
    <t>Zakup usług dostępu do sieci Internet</t>
  </si>
  <si>
    <t xml:space="preserve">Biblioteki </t>
  </si>
  <si>
    <t>Wsparcie działań Biblioteki Publicznej w Parkowie</t>
  </si>
  <si>
    <t>Organizacja wiejskich imprez kulturalnych  - usługa muzyczna</t>
  </si>
  <si>
    <t>Organizacja imprez kulturalno-sportowych</t>
  </si>
  <si>
    <t>Organizacja pikniku rodzinnego - 1.000 zł
Zakup tablicy informacyjnej - 400 zł</t>
  </si>
  <si>
    <t>Organizacja imprez kulturalnych</t>
  </si>
  <si>
    <t xml:space="preserve"> Organizacja imprez kulturalno – sportowych</t>
  </si>
  <si>
    <t>1) Organizacja konkurencji zręcznościowych oraz zawodów sportowych podczas Dnia Jaracza i Rożnowic - 1900 zł
2) Zakup wieńca dożynkowego - 500 zł</t>
  </si>
  <si>
    <t xml:space="preserve">Organizacja imprez kulturalnych </t>
  </si>
  <si>
    <t>Kultywowanie tradycji Święcenia Pól</t>
  </si>
  <si>
    <t>1) Konkursy zręcznościowe - 1.545 zł
 2) Zakup ławek i ławostołów pod wiatę - 2.000 zł</t>
  </si>
  <si>
    <t>Razem lepiej i weselej - festyny rodzinne, konkursy</t>
  </si>
  <si>
    <t>Organizacja imprez kulturalnych i festynów rodzinnych</t>
  </si>
  <si>
    <t>Organizacja imprez kulturalno – sportowych</t>
  </si>
  <si>
    <t>Organizacja imprez kulturalno - sportowych - 2053,13 zł
Zakup tablic informacyjnych - 600 zł</t>
  </si>
  <si>
    <t>Organizacja imprez kulturalno  - sportowych</t>
  </si>
  <si>
    <t>Organizacja imprez dla dzieci i mieszkańców</t>
  </si>
  <si>
    <t xml:space="preserve">Organizacja Festynu rodzinnego TARNINA i Świeto Pyry </t>
  </si>
  <si>
    <t>Organizowanie imprez kulturalno – sportowych</t>
  </si>
  <si>
    <t>Oragnizacja konkurencji zręcznościowych oraz zawodów sportowych podczas Dni Jaracza i Rożnowic</t>
  </si>
  <si>
    <t>Organizacja imprez kulturalno - sportowych - 3.000 zł
Rekultywacja terenu - 2.000 zł</t>
  </si>
  <si>
    <t>Organizacja Festynu rodzinnego TARNINA, Świeto Pyry  - 453,85 zł
Wakacje Małych Odkrywców - 3.000 zł</t>
  </si>
  <si>
    <t>Utrzymanie boisk wiejskich</t>
  </si>
  <si>
    <t>Pielęgnacja zieleni na boisku sportowym</t>
  </si>
  <si>
    <t>Utrzymanie boiska sportowego i terenu wokół</t>
  </si>
  <si>
    <t>Prace pielęgnacyjne na stadionie sportowym Gościejewo</t>
  </si>
  <si>
    <t xml:space="preserve"> Utrzymanie boiska sportowego </t>
  </si>
  <si>
    <t>Utrzymanie boiska wiejskiego i dokończenie budowy wiaty</t>
  </si>
  <si>
    <t>Otrzymanie boiska i placu zabaw</t>
  </si>
  <si>
    <t>Ruch to zdrowie - stworzenie boiska do piłki nożnej</t>
  </si>
  <si>
    <t>Dbanie o boiska sportowe i place zabaw oraz zakup nowego wyposażenia</t>
  </si>
  <si>
    <t>Prace pielęgnacyjne na boisku sportowym i placu zabaw</t>
  </si>
  <si>
    <t>Zakup sprzętu dla drużyny sołeckiej oraz materiałów do wyposażenia boiska</t>
  </si>
  <si>
    <t>Utrzymanie boiska sportowego i terenu wokół - wertykulacja trawy</t>
  </si>
  <si>
    <t>Utrzymanie boiska sportowego</t>
  </si>
  <si>
    <t>w tym:</t>
  </si>
  <si>
    <t>wydatki bieżace</t>
  </si>
  <si>
    <t>wydatki majątkowe</t>
  </si>
  <si>
    <t>Tabela Nr 1 do uzasadnienia</t>
  </si>
  <si>
    <t>WYDATKI NA PRZEDSIĘWIĘCIA W RAMACH FUNDUSZU SOŁECKIEGO NA 2017 ROK</t>
  </si>
  <si>
    <t>Nazwa sołectwa/ przedsięwzięcia</t>
  </si>
  <si>
    <t>Liczba mieszkańców
na dzień 30.06.2016r.</t>
  </si>
  <si>
    <t>Wysokość Funduszu sołeckiego</t>
  </si>
  <si>
    <t>Wysokość Funduszu sołeckiego
(po zmianie)</t>
  </si>
  <si>
    <t xml:space="preserve">Organizacja imprez kulturalno-sportowych </t>
  </si>
  <si>
    <t xml:space="preserve">Utrzymanie i wyposażenie świetlicy wiejskiej </t>
  </si>
  <si>
    <t>Budowa zadaszenia przed świetlicą wiejską</t>
  </si>
  <si>
    <t>Wsparcie lokalnej Grupy Gospodyń Wiejskich</t>
  </si>
  <si>
    <t>Utrzymanie dróg gminnych</t>
  </si>
  <si>
    <t>Pomoc dla SP w Budziszewku - zakup kosy spalinowej</t>
  </si>
  <si>
    <t>Zakup tablicy informacyjnej</t>
  </si>
  <si>
    <t>Pomoc dla OSP w Budziszewku</t>
  </si>
  <si>
    <t>Wyposażenie i utrzymanie świetlicy wiejskiej i terenu wokół</t>
  </si>
  <si>
    <t>Budowa wiaty biesiadnej</t>
  </si>
  <si>
    <t>4.</t>
  </si>
  <si>
    <t xml:space="preserve">Prace pielęgnacyjne na stadionie sportowym </t>
  </si>
  <si>
    <t>Wyposażenie i utrzymanie sali wiejskiej</t>
  </si>
  <si>
    <t>Pielęgnacja poboczy dróg gminnych</t>
  </si>
  <si>
    <t>Poprawa estetyki terenu przy Amfiteatrze wraz z zagospodarowaniem miejsca reakreacji i sportu</t>
  </si>
  <si>
    <t>5.</t>
  </si>
  <si>
    <t>Organizacja imprez o charakterze kulturalnym i sportowym</t>
  </si>
  <si>
    <t>Utrzymanie porządku, czystości w świetlicy wiejskiej, wokół świetlicy, na placu zabaw</t>
  </si>
  <si>
    <t>Zakup wieńca dożynkowego</t>
  </si>
  <si>
    <t>Zakup materiałów do wykonania chodnika przy przystanku autobusowym w Jaraczu</t>
  </si>
  <si>
    <t>Zakup wyposażenia (artykuły edukacyjne) dla Przedszkola w Parkowie</t>
  </si>
  <si>
    <t>Budowa siłowni zewnętrznej</t>
  </si>
  <si>
    <t>Odnowienie barier przy moście na rzece Wełnie i Flincie w Rożnowicach</t>
  </si>
  <si>
    <t>6.</t>
  </si>
  <si>
    <t xml:space="preserve">Remont dróg gminnych </t>
  </si>
  <si>
    <t xml:space="preserve">Utrzymanie świetlicy </t>
  </si>
  <si>
    <t>7.</t>
  </si>
  <si>
    <t>Zakup wyposażenia kuchni</t>
  </si>
  <si>
    <t>Zakup sprzętu RTV na potrzeby świetlicy</t>
  </si>
  <si>
    <t>8.</t>
  </si>
  <si>
    <t>Kultywowanie tradycji święcenia pól</t>
  </si>
  <si>
    <t>9.</t>
  </si>
  <si>
    <t>Zakup  kosiarki</t>
  </si>
  <si>
    <t>Zakup ławek i ławostołów pod wiaty</t>
  </si>
  <si>
    <t>Imprezy integracyjno - kulturalne wsi</t>
  </si>
  <si>
    <t>Utrzymanie i pielęgnacja terenów zielonych</t>
  </si>
  <si>
    <t>Wyposażenie świetlicy wiejskiej</t>
  </si>
  <si>
    <t>Naprawa dróg gminnych gruntowych</t>
  </si>
  <si>
    <t>10.</t>
  </si>
  <si>
    <t>Nasza świetlica nośnikiem kultury</t>
  </si>
  <si>
    <t>Ruch to zdrowie- stworzenie boiska do piłki nożnej</t>
  </si>
  <si>
    <t>Razem lepiej i weselej</t>
  </si>
  <si>
    <t>11.</t>
  </si>
  <si>
    <t>Budowa wjazdu- połączenie chodnika</t>
  </si>
  <si>
    <t>Utrzymanie i wyposażenie świetlicy wiejskiej</t>
  </si>
  <si>
    <t>Utrzymanie placu zabaw i boiska</t>
  </si>
  <si>
    <t>Położenie rur i zasypanie rowów po prawej części wsi</t>
  </si>
  <si>
    <t>12.</t>
  </si>
  <si>
    <t>Utrzymanie i pielęgnacja wiejskich terenów zielonych</t>
  </si>
  <si>
    <t>Wsparcie działań szkoły</t>
  </si>
  <si>
    <t>Wsparcie działań przedszkola</t>
  </si>
  <si>
    <t>Organizacja imprez sportowych, dbanie o boiska sportowe i place zabaw</t>
  </si>
  <si>
    <t>Organizacja wiejskich imprez kulturalnych</t>
  </si>
  <si>
    <t>Organizacja festynów wiejskich</t>
  </si>
  <si>
    <t>Wsparcie działań Biblioteki Publicznej</t>
  </si>
  <si>
    <t>13.</t>
  </si>
  <si>
    <t>Zakup materiałów związanych z utrzymaniem boisk wiejskich w Siernikach i Pruścach</t>
  </si>
  <si>
    <t>Organizacja imprez kulturalno - sportowych</t>
  </si>
  <si>
    <t>Równanie dróg</t>
  </si>
  <si>
    <t>Zakup strojów sportowych</t>
  </si>
  <si>
    <t>Zakup wyposażenia dla OSP Pruśce</t>
  </si>
  <si>
    <t>Kontener magazynowo socjalny na boisko w Siernikach</t>
  </si>
  <si>
    <t>Wynagrodzenie bezosobowe dla opiekunów boisk sołeckich</t>
  </si>
  <si>
    <t>14.</t>
  </si>
  <si>
    <t>Rekultywacja terenu pod miejsce spotkań społeczności sołeckiej</t>
  </si>
  <si>
    <t>Zakup tablic informacyjnych</t>
  </si>
  <si>
    <t>Doposażenie świetlicy wiejskiej</t>
  </si>
  <si>
    <t>15.</t>
  </si>
  <si>
    <t>Organizacja imprez kulturalno -sportowych</t>
  </si>
  <si>
    <t>Utrzymanie i doposażenie świetlicy wiejskiej, modernizacja świetlicy - odnowienie ścian</t>
  </si>
  <si>
    <t>Wsparcie działalności OSP w Słomowie</t>
  </si>
  <si>
    <t>16.</t>
  </si>
  <si>
    <t>Utrzymanie świetlicy</t>
  </si>
  <si>
    <t>Utrzymanie boiska i terenów zielonych</t>
  </si>
  <si>
    <t>Organizacja imprez kulturalno - wyjazdowych</t>
  </si>
  <si>
    <t>Sport i kultura</t>
  </si>
  <si>
    <t>Utwardzenie drogi</t>
  </si>
  <si>
    <t>17.</t>
  </si>
  <si>
    <t>Utrzmanie zieleni w sołectwie</t>
  </si>
  <si>
    <t>Organizacja festynu rodzinnego "Tarnina", "Świeto pyry",</t>
  </si>
  <si>
    <t>Wakacje małych odkrywców</t>
  </si>
  <si>
    <t>Urządzenie  Centrum Intergacji</t>
  </si>
  <si>
    <t>OGÓŁEM:</t>
  </si>
  <si>
    <t>Budowa wiaty biesiadnej wraz z budynkiem przyległym - etap I</t>
  </si>
  <si>
    <t>Zakup kontenera magazynowo-socjalnego na boisko w Siernikach</t>
  </si>
  <si>
    <t>1) Utrzymanie boisk wiejskich w Pruścach i Siernikach - 5.500 zł
2) Zakup strojów sportowych - 2.000 zł
3) Zakup kontenera magazynowo-socjalnego na boisko w Siernikach - 6.500 zł (-) 6.500=0,00</t>
  </si>
  <si>
    <t>Plan na dzień
27 września 2017r.</t>
  </si>
  <si>
    <t>53</t>
  </si>
  <si>
    <t>54</t>
  </si>
  <si>
    <r>
      <t xml:space="preserve">Budowa wiaty biesiadnej wraz z budynkiem przyległym - etap I
</t>
    </r>
    <r>
      <rPr>
        <i/>
        <sz val="10"/>
        <color theme="1"/>
        <rFont val="Arial"/>
        <family val="2"/>
        <charset val="238"/>
      </rPr>
      <t>w tym:  przedsięwzięcie z Funduszu sołeckiego Garbatki 4.000 zł</t>
    </r>
  </si>
  <si>
    <r>
      <t xml:space="preserve">Zakup kontenera magazynowo-socjalnego na boisko w Siernikach
</t>
    </r>
    <r>
      <rPr>
        <i/>
        <sz val="10"/>
        <color theme="1"/>
        <rFont val="Arial"/>
        <family val="2"/>
        <charset val="238"/>
      </rPr>
      <t>w tym:  przedsięwzięcie z Funduszu sołeckiego Prusiec 6.500 zł</t>
    </r>
  </si>
  <si>
    <t>55</t>
  </si>
  <si>
    <t>Dobudowa zadaszenia przy budynku świetlicy w m. Studzieniec</t>
  </si>
  <si>
    <t>- 64 000,00</t>
  </si>
  <si>
    <t>586 736,87</t>
  </si>
  <si>
    <t>549 736,87</t>
  </si>
  <si>
    <t>- 4 000,00</t>
  </si>
  <si>
    <t>7 541,55</t>
  </si>
  <si>
    <t>17 762,80</t>
  </si>
  <si>
    <t>- 25 000,00</t>
  </si>
  <si>
    <t>- 20 000,00</t>
  </si>
  <si>
    <t>- 500,00</t>
  </si>
  <si>
    <t>- 24 950,00</t>
  </si>
  <si>
    <t>4 617 649,47</t>
  </si>
  <si>
    <t>1 386 209,40</t>
  </si>
  <si>
    <t>44 000,00</t>
  </si>
  <si>
    <t>1 352 024,54</t>
  </si>
  <si>
    <t>50 500,00</t>
  </si>
  <si>
    <t>923 304,54</t>
  </si>
  <si>
    <t>239 812,24</t>
  </si>
  <si>
    <t>26 500,00</t>
  </si>
  <si>
    <t>- 6 500,00</t>
  </si>
  <si>
    <t>428 720,00</t>
  </si>
  <si>
    <t>87 800,00</t>
  </si>
  <si>
    <t>Załącznik nr 1 do Uchwały nr XLVII/444/2017
Rady Miejskiej w Rogoźnie 
z dnia 27 września 2017 roku</t>
  </si>
  <si>
    <t>Załącznik nr 2 do uchwały nr XLVII/444/2017
Rady Miejskiej w Rogoźnie
z dnia 27 września 2017 roku</t>
  </si>
  <si>
    <t>Załącznik nr 3 do Uchwały nr XLVII/444/2017</t>
  </si>
  <si>
    <t>Załącznik nr 4 do Uchwały nr XLVII/444/2017</t>
  </si>
  <si>
    <t>Załącznik nr 5 do Uchwały nr XLVII/444/2017</t>
  </si>
  <si>
    <t>Załącznik nr 6 do Uchwały nr XLVII/444/2017</t>
  </si>
  <si>
    <t>Załącznik nr 7 do uchwały nr XLVII/444/2017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</si>
</sst>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#,##0.00\ [$zł-415];[Red]\-#,##0.00\ [$zł-415]"/>
    <numFmt numFmtId="168" formatCode="#,##0.00\ &quot;zł&quot;"/>
  </numFmts>
  <fonts count="9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.5"/>
      <name val="Arial CE"/>
      <charset val="238"/>
    </font>
    <font>
      <i/>
      <sz val="10"/>
      <name val="Arial CE"/>
      <charset val="238"/>
    </font>
    <font>
      <i/>
      <sz val="8.5"/>
      <name val="Arial CE"/>
      <charset val="238"/>
    </font>
    <font>
      <i/>
      <sz val="9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family val="2"/>
      <charset val="238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b/>
      <sz val="10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8.25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</font>
    <font>
      <sz val="8.5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.25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b/>
      <sz val="8.5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i/>
      <sz val="8.25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rgb="FFCCCCFF"/>
        <bgColor indexed="46"/>
      </patternFill>
    </fill>
  </fills>
  <borders count="128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4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</xf>
    <xf numFmtId="0" fontId="16" fillId="2" borderId="0" applyNumberFormat="0" applyBorder="0" applyAlignment="0" applyProtection="0"/>
    <xf numFmtId="0" fontId="17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18" fillId="0" borderId="0"/>
    <xf numFmtId="0" fontId="4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16" fillId="0" borderId="0"/>
    <xf numFmtId="0" fontId="1" fillId="0" borderId="0"/>
    <xf numFmtId="0" fontId="1" fillId="0" borderId="0"/>
    <xf numFmtId="0" fontId="17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2" fillId="0" borderId="0"/>
    <xf numFmtId="0" fontId="11" fillId="0" borderId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6" fillId="0" borderId="0"/>
    <xf numFmtId="0" fontId="2" fillId="0" borderId="0"/>
  </cellStyleXfs>
  <cellXfs count="1009">
    <xf numFmtId="0" fontId="0" fillId="0" borderId="0" xfId="0"/>
    <xf numFmtId="0" fontId="2" fillId="0" borderId="0" xfId="1"/>
    <xf numFmtId="0" fontId="5" fillId="0" borderId="0" xfId="2" applyNumberFormat="1" applyFont="1" applyFill="1" applyBorder="1" applyAlignment="1" applyProtection="1">
      <alignment horizontal="left"/>
      <protection locked="0"/>
    </xf>
    <xf numFmtId="0" fontId="2" fillId="0" borderId="0" xfId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center"/>
    </xf>
    <xf numFmtId="49" fontId="7" fillId="0" borderId="4" xfId="1" applyNumberFormat="1" applyFont="1" applyBorder="1" applyAlignment="1">
      <alignment horizontal="center"/>
    </xf>
    <xf numFmtId="49" fontId="10" fillId="0" borderId="3" xfId="1" applyNumberFormat="1" applyFont="1" applyBorder="1" applyAlignment="1">
      <alignment horizontal="center" vertical="top"/>
    </xf>
    <xf numFmtId="49" fontId="11" fillId="0" borderId="3" xfId="1" applyNumberFormat="1" applyFont="1" applyBorder="1" applyAlignment="1">
      <alignment horizontal="left" vertical="top" wrapText="1"/>
    </xf>
    <xf numFmtId="49" fontId="11" fillId="0" borderId="3" xfId="1" quotePrefix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4" fontId="11" fillId="0" borderId="3" xfId="1" applyNumberFormat="1" applyFont="1" applyBorder="1" applyAlignment="1">
      <alignment horizontal="right" vertical="center"/>
    </xf>
    <xf numFmtId="4" fontId="11" fillId="0" borderId="4" xfId="1" applyNumberFormat="1" applyFont="1" applyBorder="1" applyAlignment="1">
      <alignment horizontal="right" vertical="center"/>
    </xf>
    <xf numFmtId="4" fontId="11" fillId="0" borderId="5" xfId="1" applyNumberFormat="1" applyFont="1" applyBorder="1" applyAlignment="1">
      <alignment horizontal="right" vertical="center"/>
    </xf>
    <xf numFmtId="0" fontId="12" fillId="0" borderId="6" xfId="1" applyFont="1" applyBorder="1" applyAlignment="1">
      <alignment horizontal="left" vertical="top" wrapText="1"/>
    </xf>
    <xf numFmtId="4" fontId="11" fillId="0" borderId="3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top" wrapText="1"/>
    </xf>
    <xf numFmtId="49" fontId="10" fillId="0" borderId="6" xfId="1" applyNumberFormat="1" applyFont="1" applyBorder="1" applyAlignment="1">
      <alignment horizontal="center" vertical="top"/>
    </xf>
    <xf numFmtId="49" fontId="11" fillId="0" borderId="6" xfId="1" applyNumberFormat="1" applyFont="1" applyBorder="1" applyAlignment="1">
      <alignment horizontal="left" vertical="top" wrapText="1"/>
    </xf>
    <xf numFmtId="49" fontId="11" fillId="0" borderId="6" xfId="1" applyNumberFormat="1" applyFont="1" applyBorder="1" applyAlignment="1">
      <alignment horizontal="center" vertical="center"/>
    </xf>
    <xf numFmtId="4" fontId="11" fillId="0" borderId="6" xfId="1" applyNumberFormat="1" applyFont="1" applyBorder="1" applyAlignment="1">
      <alignment horizontal="right" vertical="center"/>
    </xf>
    <xf numFmtId="4" fontId="11" fillId="0" borderId="7" xfId="1" applyNumberFormat="1" applyFont="1" applyBorder="1" applyAlignment="1">
      <alignment horizontal="right" vertical="center"/>
    </xf>
    <xf numFmtId="4" fontId="11" fillId="0" borderId="6" xfId="1" applyNumberFormat="1" applyFont="1" applyBorder="1" applyAlignment="1">
      <alignment horizontal="center" vertical="center"/>
    </xf>
    <xf numFmtId="49" fontId="10" fillId="0" borderId="8" xfId="1" applyNumberFormat="1" applyFont="1" applyBorder="1" applyAlignment="1">
      <alignment horizontal="center" vertical="top"/>
    </xf>
    <xf numFmtId="49" fontId="11" fillId="0" borderId="9" xfId="1" applyNumberFormat="1" applyFont="1" applyBorder="1" applyAlignment="1">
      <alignment horizontal="left" vertical="top" wrapText="1"/>
    </xf>
    <xf numFmtId="49" fontId="11" fillId="0" borderId="9" xfId="1" applyNumberFormat="1" applyFont="1" applyBorder="1" applyAlignment="1">
      <alignment horizontal="center" vertical="center"/>
    </xf>
    <xf numFmtId="4" fontId="11" fillId="0" borderId="9" xfId="1" applyNumberFormat="1" applyFont="1" applyBorder="1" applyAlignment="1">
      <alignment horizontal="right" vertical="center"/>
    </xf>
    <xf numFmtId="4" fontId="11" fillId="0" borderId="10" xfId="1" applyNumberFormat="1" applyFont="1" applyBorder="1" applyAlignment="1">
      <alignment horizontal="right" vertical="center"/>
    </xf>
    <xf numFmtId="0" fontId="12" fillId="0" borderId="9" xfId="1" applyFont="1" applyBorder="1" applyAlignment="1">
      <alignment horizontal="left" vertical="top" wrapText="1"/>
    </xf>
    <xf numFmtId="4" fontId="11" fillId="0" borderId="9" xfId="1" applyNumberFormat="1" applyFont="1" applyBorder="1" applyAlignment="1">
      <alignment horizontal="center" vertical="center"/>
    </xf>
    <xf numFmtId="49" fontId="11" fillId="0" borderId="11" xfId="1" applyNumberFormat="1" applyFont="1" applyBorder="1" applyAlignment="1">
      <alignment horizontal="left" vertical="top" wrapText="1"/>
    </xf>
    <xf numFmtId="49" fontId="11" fillId="0" borderId="11" xfId="1" applyNumberFormat="1" applyFont="1" applyBorder="1" applyAlignment="1">
      <alignment horizontal="center" vertical="center"/>
    </xf>
    <xf numFmtId="4" fontId="11" fillId="0" borderId="11" xfId="1" applyNumberFormat="1" applyFont="1" applyBorder="1" applyAlignment="1">
      <alignment horizontal="right" vertical="center"/>
    </xf>
    <xf numFmtId="4" fontId="11" fillId="0" borderId="12" xfId="1" applyNumberFormat="1" applyFont="1" applyBorder="1" applyAlignment="1">
      <alignment horizontal="right" vertical="center"/>
    </xf>
    <xf numFmtId="0" fontId="12" fillId="0" borderId="11" xfId="1" applyFont="1" applyBorder="1" applyAlignment="1">
      <alignment horizontal="left" vertical="top" wrapText="1"/>
    </xf>
    <xf numFmtId="4" fontId="11" fillId="0" borderId="11" xfId="1" applyNumberFormat="1" applyFont="1" applyBorder="1" applyAlignment="1">
      <alignment horizontal="center" vertical="center"/>
    </xf>
    <xf numFmtId="49" fontId="13" fillId="0" borderId="11" xfId="1" applyNumberFormat="1" applyFont="1" applyBorder="1" applyAlignment="1">
      <alignment horizontal="left" vertical="top" wrapText="1"/>
    </xf>
    <xf numFmtId="49" fontId="13" fillId="0" borderId="11" xfId="1" applyNumberFormat="1" applyFont="1" applyBorder="1" applyAlignment="1">
      <alignment horizontal="center" vertical="center"/>
    </xf>
    <xf numFmtId="4" fontId="13" fillId="0" borderId="11" xfId="1" applyNumberFormat="1" applyFont="1" applyBorder="1" applyAlignment="1">
      <alignment horizontal="right" vertical="center"/>
    </xf>
    <xf numFmtId="4" fontId="13" fillId="0" borderId="12" xfId="1" applyNumberFormat="1" applyFont="1" applyBorder="1" applyAlignment="1">
      <alignment horizontal="right" vertical="center"/>
    </xf>
    <xf numFmtId="0" fontId="14" fillId="0" borderId="11" xfId="1" applyFont="1" applyBorder="1" applyAlignment="1">
      <alignment horizontal="left" vertical="top" wrapText="1"/>
    </xf>
    <xf numFmtId="4" fontId="13" fillId="0" borderId="11" xfId="1" applyNumberFormat="1" applyFont="1" applyBorder="1" applyAlignment="1">
      <alignment horizontal="center" vertical="center"/>
    </xf>
    <xf numFmtId="0" fontId="14" fillId="0" borderId="9" xfId="1" applyFont="1" applyBorder="1" applyAlignment="1">
      <alignment horizontal="left" vertical="top" wrapText="1"/>
    </xf>
    <xf numFmtId="4" fontId="11" fillId="0" borderId="8" xfId="1" applyNumberFormat="1" applyFont="1" applyBorder="1" applyAlignment="1">
      <alignment horizontal="center" vertical="center"/>
    </xf>
    <xf numFmtId="49" fontId="11" fillId="0" borderId="13" xfId="1" applyNumberFormat="1" applyFont="1" applyBorder="1" applyAlignment="1">
      <alignment horizontal="left" vertical="top" wrapText="1"/>
    </xf>
    <xf numFmtId="49" fontId="11" fillId="0" borderId="13" xfId="1" applyNumberFormat="1" applyFont="1" applyBorder="1" applyAlignment="1">
      <alignment horizontal="center" vertical="center"/>
    </xf>
    <xf numFmtId="4" fontId="11" fillId="0" borderId="13" xfId="1" applyNumberFormat="1" applyFont="1" applyBorder="1" applyAlignment="1">
      <alignment horizontal="right" vertical="center"/>
    </xf>
    <xf numFmtId="49" fontId="11" fillId="0" borderId="14" xfId="1" applyNumberFormat="1" applyFont="1" applyBorder="1" applyAlignment="1">
      <alignment horizontal="left" vertical="top" wrapText="1"/>
    </xf>
    <xf numFmtId="49" fontId="11" fillId="0" borderId="14" xfId="1" applyNumberFormat="1" applyFont="1" applyBorder="1" applyAlignment="1">
      <alignment horizontal="center" vertical="center"/>
    </xf>
    <xf numFmtId="4" fontId="11" fillId="0" borderId="14" xfId="1" applyNumberFormat="1" applyFont="1" applyBorder="1" applyAlignment="1">
      <alignment horizontal="right" vertical="center"/>
    </xf>
    <xf numFmtId="0" fontId="12" fillId="0" borderId="14" xfId="1" applyFont="1" applyBorder="1" applyAlignment="1">
      <alignment horizontal="left" vertical="top" wrapText="1"/>
    </xf>
    <xf numFmtId="4" fontId="11" fillId="0" borderId="15" xfId="1" applyNumberFormat="1" applyFont="1" applyBorder="1" applyAlignment="1">
      <alignment horizontal="center" vertical="center"/>
    </xf>
    <xf numFmtId="49" fontId="11" fillId="0" borderId="16" xfId="1" applyNumberFormat="1" applyFont="1" applyBorder="1" applyAlignment="1">
      <alignment horizontal="left" vertical="top" wrapText="1"/>
    </xf>
    <xf numFmtId="49" fontId="11" fillId="0" borderId="16" xfId="1" applyNumberFormat="1" applyFont="1" applyBorder="1" applyAlignment="1">
      <alignment horizontal="center" vertical="center"/>
    </xf>
    <xf numFmtId="4" fontId="11" fillId="0" borderId="16" xfId="1" applyNumberFormat="1" applyFont="1" applyBorder="1" applyAlignment="1">
      <alignment horizontal="right" vertical="center"/>
    </xf>
    <xf numFmtId="0" fontId="12" fillId="0" borderId="17" xfId="1" applyFont="1" applyBorder="1" applyAlignment="1">
      <alignment horizontal="left" vertical="top" wrapText="1"/>
    </xf>
    <xf numFmtId="4" fontId="11" fillId="0" borderId="18" xfId="1" applyNumberFormat="1" applyFont="1" applyBorder="1" applyAlignment="1">
      <alignment horizontal="center" vertical="center"/>
    </xf>
    <xf numFmtId="49" fontId="11" fillId="0" borderId="17" xfId="1" applyNumberFormat="1" applyFont="1" applyBorder="1" applyAlignment="1">
      <alignment horizontal="left" vertical="top" wrapText="1"/>
    </xf>
    <xf numFmtId="49" fontId="11" fillId="0" borderId="17" xfId="1" applyNumberFormat="1" applyFont="1" applyBorder="1" applyAlignment="1">
      <alignment horizontal="center" vertical="center"/>
    </xf>
    <xf numFmtId="4" fontId="11" fillId="0" borderId="17" xfId="1" applyNumberFormat="1" applyFont="1" applyBorder="1" applyAlignment="1">
      <alignment horizontal="right" vertical="center"/>
    </xf>
    <xf numFmtId="0" fontId="12" fillId="0" borderId="16" xfId="1" applyFont="1" applyBorder="1" applyAlignment="1">
      <alignment horizontal="left" vertical="top" wrapText="1"/>
    </xf>
    <xf numFmtId="4" fontId="11" fillId="0" borderId="19" xfId="1" applyNumberFormat="1" applyFont="1" applyBorder="1" applyAlignment="1">
      <alignment horizontal="center" vertical="center"/>
    </xf>
    <xf numFmtId="4" fontId="11" fillId="0" borderId="20" xfId="1" applyNumberFormat="1" applyFont="1" applyBorder="1" applyAlignment="1">
      <alignment horizontal="center" vertical="center"/>
    </xf>
    <xf numFmtId="0" fontId="11" fillId="0" borderId="9" xfId="1" applyFont="1" applyBorder="1" applyAlignment="1">
      <alignment horizontal="left" vertical="top" wrapText="1"/>
    </xf>
    <xf numFmtId="0" fontId="11" fillId="0" borderId="21" xfId="1" applyFont="1" applyBorder="1" applyAlignment="1">
      <alignment horizontal="left" vertical="top" wrapText="1"/>
    </xf>
    <xf numFmtId="0" fontId="12" fillId="0" borderId="21" xfId="1" applyFont="1" applyBorder="1" applyAlignment="1">
      <alignment horizontal="left" vertical="top" wrapText="1"/>
    </xf>
    <xf numFmtId="0" fontId="11" fillId="0" borderId="22" xfId="1" applyFont="1" applyBorder="1" applyAlignment="1">
      <alignment horizontal="left" vertical="top" wrapText="1"/>
    </xf>
    <xf numFmtId="0" fontId="12" fillId="0" borderId="23" xfId="1" applyFont="1" applyBorder="1" applyAlignment="1">
      <alignment horizontal="left" vertical="top" wrapText="1"/>
    </xf>
    <xf numFmtId="4" fontId="11" fillId="0" borderId="24" xfId="1" applyNumberFormat="1" applyFont="1" applyBorder="1" applyAlignment="1">
      <alignment horizontal="center" vertical="center"/>
    </xf>
    <xf numFmtId="0" fontId="11" fillId="0" borderId="14" xfId="1" applyFont="1" applyBorder="1" applyAlignment="1">
      <alignment horizontal="left" vertical="top" wrapText="1"/>
    </xf>
    <xf numFmtId="0" fontId="11" fillId="0" borderId="17" xfId="1" applyFont="1" applyBorder="1" applyAlignment="1">
      <alignment horizontal="left" vertical="top" wrapText="1"/>
    </xf>
    <xf numFmtId="4" fontId="11" fillId="0" borderId="25" xfId="1" applyNumberFormat="1" applyFont="1" applyBorder="1" applyAlignment="1">
      <alignment horizontal="right" vertical="center"/>
    </xf>
    <xf numFmtId="4" fontId="11" fillId="0" borderId="21" xfId="1" applyNumberFormat="1" applyFont="1" applyBorder="1" applyAlignment="1">
      <alignment horizontal="right" vertical="center"/>
    </xf>
    <xf numFmtId="4" fontId="11" fillId="0" borderId="26" xfId="1" applyNumberFormat="1" applyFont="1" applyBorder="1" applyAlignment="1">
      <alignment horizontal="right" vertical="center"/>
    </xf>
    <xf numFmtId="49" fontId="10" fillId="0" borderId="24" xfId="1" applyNumberFormat="1" applyFont="1" applyBorder="1" applyAlignment="1">
      <alignment horizontal="center" vertical="top"/>
    </xf>
    <xf numFmtId="0" fontId="11" fillId="0" borderId="24" xfId="1" applyFont="1" applyBorder="1" applyAlignment="1">
      <alignment horizontal="left" vertical="top" wrapText="1"/>
    </xf>
    <xf numFmtId="49" fontId="11" fillId="0" borderId="24" xfId="1" applyNumberFormat="1" applyFont="1" applyBorder="1" applyAlignment="1">
      <alignment horizontal="center" vertical="center"/>
    </xf>
    <xf numFmtId="4" fontId="11" fillId="0" borderId="24" xfId="1" applyNumberFormat="1" applyFont="1" applyBorder="1" applyAlignment="1">
      <alignment horizontal="right" vertical="center"/>
    </xf>
    <xf numFmtId="4" fontId="11" fillId="0" borderId="22" xfId="1" applyNumberFormat="1" applyFont="1" applyBorder="1" applyAlignment="1">
      <alignment horizontal="right" vertical="center"/>
    </xf>
    <xf numFmtId="0" fontId="12" fillId="0" borderId="24" xfId="1" applyFont="1" applyBorder="1" applyAlignment="1">
      <alignment horizontal="left" vertical="top" wrapText="1"/>
    </xf>
    <xf numFmtId="0" fontId="11" fillId="0" borderId="11" xfId="1" applyFont="1" applyBorder="1" applyAlignment="1">
      <alignment horizontal="left" vertical="top" wrapText="1"/>
    </xf>
    <xf numFmtId="0" fontId="11" fillId="0" borderId="6" xfId="1" applyFont="1" applyBorder="1" applyAlignment="1">
      <alignment horizontal="left" vertical="top" wrapText="1"/>
    </xf>
    <xf numFmtId="49" fontId="10" fillId="0" borderId="13" xfId="1" applyNumberFormat="1" applyFont="1" applyBorder="1" applyAlignment="1">
      <alignment horizontal="center" vertical="top"/>
    </xf>
    <xf numFmtId="0" fontId="11" fillId="0" borderId="27" xfId="1" applyFont="1" applyBorder="1" applyAlignment="1">
      <alignment horizontal="left" vertical="top" wrapText="1"/>
    </xf>
    <xf numFmtId="49" fontId="11" fillId="0" borderId="27" xfId="1" applyNumberFormat="1" applyFont="1" applyBorder="1" applyAlignment="1">
      <alignment horizontal="center" vertical="center"/>
    </xf>
    <xf numFmtId="49" fontId="10" fillId="0" borderId="11" xfId="1" applyNumberFormat="1" applyFont="1" applyBorder="1" applyAlignment="1">
      <alignment horizontal="center" vertical="top"/>
    </xf>
    <xf numFmtId="49" fontId="13" fillId="0" borderId="27" xfId="1" applyNumberFormat="1" applyFont="1" applyBorder="1" applyAlignment="1">
      <alignment horizontal="center" vertical="center"/>
    </xf>
    <xf numFmtId="49" fontId="10" fillId="0" borderId="11" xfId="1" applyNumberFormat="1" applyFont="1" applyBorder="1" applyAlignment="1">
      <alignment vertical="top"/>
    </xf>
    <xf numFmtId="0" fontId="13" fillId="0" borderId="27" xfId="1" applyFont="1" applyBorder="1" applyAlignment="1">
      <alignment horizontal="left" vertical="top" wrapText="1"/>
    </xf>
    <xf numFmtId="49" fontId="10" fillId="0" borderId="9" xfId="1" applyNumberFormat="1" applyFont="1" applyBorder="1" applyAlignment="1">
      <alignment vertical="top"/>
    </xf>
    <xf numFmtId="0" fontId="13" fillId="0" borderId="15" xfId="1" applyFont="1" applyBorder="1" applyAlignment="1">
      <alignment horizontal="left" vertical="top" wrapText="1"/>
    </xf>
    <xf numFmtId="49" fontId="13" fillId="0" borderId="15" xfId="1" applyNumberFormat="1" applyFont="1" applyBorder="1" applyAlignment="1">
      <alignment horizontal="center" vertical="center"/>
    </xf>
    <xf numFmtId="4" fontId="13" fillId="0" borderId="9" xfId="1" applyNumberFormat="1" applyFont="1" applyBorder="1" applyAlignment="1">
      <alignment horizontal="right" vertical="center"/>
    </xf>
    <xf numFmtId="4" fontId="13" fillId="0" borderId="10" xfId="1" applyNumberFormat="1" applyFont="1" applyBorder="1" applyAlignment="1">
      <alignment horizontal="right" vertical="center"/>
    </xf>
    <xf numFmtId="0" fontId="11" fillId="0" borderId="28" xfId="1" applyFont="1" applyBorder="1" applyAlignment="1">
      <alignment horizontal="left" vertical="top" wrapText="1"/>
    </xf>
    <xf numFmtId="49" fontId="11" fillId="0" borderId="28" xfId="1" applyNumberFormat="1" applyFont="1" applyBorder="1" applyAlignment="1">
      <alignment horizontal="center" vertical="center"/>
    </xf>
    <xf numFmtId="4" fontId="11" fillId="0" borderId="28" xfId="1" applyNumberFormat="1" applyFont="1" applyBorder="1" applyAlignment="1">
      <alignment horizontal="right" vertical="center"/>
    </xf>
    <xf numFmtId="0" fontId="12" fillId="0" borderId="28" xfId="1" applyFont="1" applyBorder="1" applyAlignment="1">
      <alignment horizontal="left" vertical="top" wrapText="1"/>
    </xf>
    <xf numFmtId="4" fontId="11" fillId="0" borderId="28" xfId="1" applyNumberFormat="1" applyFont="1" applyBorder="1" applyAlignment="1">
      <alignment horizontal="center" vertical="center"/>
    </xf>
    <xf numFmtId="0" fontId="11" fillId="0" borderId="0" xfId="1" applyFont="1" applyBorder="1" applyAlignment="1">
      <alignment horizontal="left" vertical="top" wrapText="1"/>
    </xf>
    <xf numFmtId="49" fontId="11" fillId="0" borderId="29" xfId="1" applyNumberFormat="1" applyFont="1" applyBorder="1" applyAlignment="1">
      <alignment horizontal="center" vertical="center"/>
    </xf>
    <xf numFmtId="4" fontId="13" fillId="0" borderId="29" xfId="1" applyNumberFormat="1" applyFont="1" applyBorder="1" applyAlignment="1">
      <alignment horizontal="right" vertical="center"/>
    </xf>
    <xf numFmtId="0" fontId="12" fillId="0" borderId="29" xfId="1" applyFont="1" applyBorder="1" applyAlignment="1">
      <alignment horizontal="left" vertical="top" wrapText="1"/>
    </xf>
    <xf numFmtId="4" fontId="13" fillId="0" borderId="27" xfId="1" applyNumberFormat="1" applyFont="1" applyBorder="1" applyAlignment="1">
      <alignment horizontal="center" vertical="center"/>
    </xf>
    <xf numFmtId="0" fontId="15" fillId="0" borderId="30" xfId="1" applyFont="1" applyBorder="1" applyAlignment="1">
      <alignment horizontal="left" vertical="top" wrapText="1"/>
    </xf>
    <xf numFmtId="4" fontId="11" fillId="0" borderId="29" xfId="1" applyNumberFormat="1" applyFont="1" applyBorder="1" applyAlignment="1">
      <alignment horizontal="right" vertical="center"/>
    </xf>
    <xf numFmtId="4" fontId="13" fillId="0" borderId="18" xfId="1" applyNumberFormat="1" applyFont="1" applyBorder="1" applyAlignment="1">
      <alignment horizontal="center" vertical="center"/>
    </xf>
    <xf numFmtId="0" fontId="15" fillId="0" borderId="31" xfId="1" applyFont="1" applyBorder="1" applyAlignment="1">
      <alignment horizontal="left" vertical="top" wrapText="1"/>
    </xf>
    <xf numFmtId="4" fontId="13" fillId="0" borderId="20" xfId="1" applyNumberFormat="1" applyFont="1" applyBorder="1" applyAlignment="1">
      <alignment horizontal="center" vertical="center"/>
    </xf>
    <xf numFmtId="0" fontId="11" fillId="0" borderId="32" xfId="1" applyFont="1" applyBorder="1" applyAlignment="1">
      <alignment horizontal="left" vertical="top" wrapText="1"/>
    </xf>
    <xf numFmtId="49" fontId="11" fillId="0" borderId="32" xfId="1" applyNumberFormat="1" applyFont="1" applyBorder="1" applyAlignment="1">
      <alignment horizontal="center" vertical="center"/>
    </xf>
    <xf numFmtId="4" fontId="11" fillId="0" borderId="32" xfId="1" applyNumberFormat="1" applyFont="1" applyBorder="1" applyAlignment="1">
      <alignment horizontal="right" vertical="center"/>
    </xf>
    <xf numFmtId="0" fontId="12" fillId="0" borderId="32" xfId="1" applyFont="1" applyBorder="1" applyAlignment="1">
      <alignment horizontal="left" vertical="top" wrapText="1"/>
    </xf>
    <xf numFmtId="4" fontId="11" fillId="0" borderId="33" xfId="1" applyNumberFormat="1" applyFont="1" applyBorder="1" applyAlignment="1">
      <alignment horizontal="center" vertical="center"/>
    </xf>
    <xf numFmtId="49" fontId="13" fillId="0" borderId="16" xfId="1" applyNumberFormat="1" applyFont="1" applyBorder="1" applyAlignment="1">
      <alignment horizontal="center" vertical="center"/>
    </xf>
    <xf numFmtId="4" fontId="13" fillId="0" borderId="16" xfId="1" applyNumberFormat="1" applyFont="1" applyBorder="1" applyAlignment="1">
      <alignment horizontal="right" vertical="center"/>
    </xf>
    <xf numFmtId="0" fontId="14" fillId="0" borderId="16" xfId="1" applyFont="1" applyBorder="1" applyAlignment="1">
      <alignment horizontal="left" vertical="top" wrapText="1"/>
    </xf>
    <xf numFmtId="49" fontId="13" fillId="0" borderId="14" xfId="1" applyNumberFormat="1" applyFont="1" applyBorder="1" applyAlignment="1">
      <alignment horizontal="center" vertical="center"/>
    </xf>
    <xf numFmtId="4" fontId="13" fillId="0" borderId="14" xfId="1" applyNumberFormat="1" applyFont="1" applyBorder="1" applyAlignment="1">
      <alignment horizontal="right" vertical="center"/>
    </xf>
    <xf numFmtId="0" fontId="14" fillId="0" borderId="14" xfId="1" applyFont="1" applyBorder="1" applyAlignment="1">
      <alignment horizontal="left" vertical="top" wrapText="1"/>
    </xf>
    <xf numFmtId="0" fontId="11" fillId="0" borderId="15" xfId="1" applyFont="1" applyBorder="1" applyAlignment="1">
      <alignment horizontal="left" vertical="top" wrapText="1"/>
    </xf>
    <xf numFmtId="49" fontId="11" fillId="0" borderId="15" xfId="1" applyNumberFormat="1" applyFont="1" applyBorder="1" applyAlignment="1">
      <alignment horizontal="center" vertical="center"/>
    </xf>
    <xf numFmtId="4" fontId="9" fillId="0" borderId="34" xfId="1" applyNumberFormat="1" applyFont="1" applyBorder="1"/>
    <xf numFmtId="0" fontId="2" fillId="0" borderId="0" xfId="1" applyFont="1"/>
    <xf numFmtId="4" fontId="2" fillId="0" borderId="0" xfId="1" applyNumberFormat="1"/>
    <xf numFmtId="0" fontId="2" fillId="0" borderId="0" xfId="1" applyFont="1" applyAlignment="1">
      <alignment wrapText="1"/>
    </xf>
    <xf numFmtId="0" fontId="4" fillId="0" borderId="0" xfId="2" applyAlignment="1"/>
    <xf numFmtId="0" fontId="22" fillId="0" borderId="3" xfId="27" applyFont="1" applyBorder="1" applyAlignment="1">
      <alignment horizontal="center" vertical="center"/>
    </xf>
    <xf numFmtId="0" fontId="23" fillId="0" borderId="36" xfId="27" applyFont="1" applyBorder="1" applyAlignment="1">
      <alignment horizontal="center" vertical="center"/>
    </xf>
    <xf numFmtId="0" fontId="24" fillId="0" borderId="4" xfId="27" applyFont="1" applyBorder="1" applyAlignment="1">
      <alignment horizontal="center" vertical="center"/>
    </xf>
    <xf numFmtId="49" fontId="25" fillId="0" borderId="3" xfId="27" applyNumberFormat="1" applyFont="1" applyBorder="1" applyAlignment="1">
      <alignment horizontal="center" vertical="center" wrapText="1"/>
    </xf>
    <xf numFmtId="0" fontId="24" fillId="0" borderId="3" xfId="27" applyFont="1" applyBorder="1" applyAlignment="1">
      <alignment horizontal="center" vertical="center" wrapText="1"/>
    </xf>
    <xf numFmtId="49" fontId="25" fillId="0" borderId="37" xfId="27" applyNumberFormat="1" applyFont="1" applyBorder="1" applyAlignment="1">
      <alignment horizontal="center" vertical="center" wrapText="1"/>
    </xf>
    <xf numFmtId="0" fontId="24" fillId="0" borderId="38" xfId="27" applyFont="1" applyBorder="1" applyAlignment="1">
      <alignment horizontal="left" vertical="center"/>
    </xf>
    <xf numFmtId="4" fontId="26" fillId="0" borderId="40" xfId="27" applyNumberFormat="1" applyFont="1" applyBorder="1" applyAlignment="1">
      <alignment horizontal="right" vertical="center" wrapText="1"/>
    </xf>
    <xf numFmtId="4" fontId="26" fillId="0" borderId="41" xfId="27" applyNumberFormat="1" applyFont="1" applyBorder="1" applyAlignment="1">
      <alignment horizontal="right" vertical="center" wrapText="1"/>
    </xf>
    <xf numFmtId="0" fontId="27" fillId="0" borderId="0" xfId="27" applyFont="1" applyAlignment="1">
      <alignment vertical="center"/>
    </xf>
    <xf numFmtId="0" fontId="28" fillId="0" borderId="42" xfId="27" applyFont="1" applyBorder="1" applyAlignment="1">
      <alignment vertical="center" wrapText="1"/>
    </xf>
    <xf numFmtId="4" fontId="16" fillId="0" borderId="1" xfId="27" applyNumberFormat="1" applyFont="1" applyBorder="1" applyAlignment="1">
      <alignment horizontal="right" vertical="center"/>
    </xf>
    <xf numFmtId="4" fontId="16" fillId="0" borderId="44" xfId="27" applyNumberFormat="1" applyFont="1" applyBorder="1" applyAlignment="1">
      <alignment horizontal="right" vertical="center"/>
    </xf>
    <xf numFmtId="164" fontId="29" fillId="3" borderId="3" xfId="27" applyNumberFormat="1" applyFont="1" applyFill="1" applyBorder="1" applyAlignment="1">
      <alignment horizontal="left" vertical="top" wrapText="1"/>
    </xf>
    <xf numFmtId="0" fontId="20" fillId="3" borderId="3" xfId="27" applyFont="1" applyFill="1" applyBorder="1" applyAlignment="1">
      <alignment vertical="top" wrapText="1"/>
    </xf>
    <xf numFmtId="0" fontId="20" fillId="3" borderId="36" xfId="27" applyFont="1" applyFill="1" applyBorder="1" applyAlignment="1">
      <alignment vertical="top" wrapText="1"/>
    </xf>
    <xf numFmtId="0" fontId="29" fillId="3" borderId="4" xfId="27" applyFont="1" applyFill="1" applyBorder="1" applyAlignment="1">
      <alignment horizontal="left" vertical="top" wrapText="1"/>
    </xf>
    <xf numFmtId="4" fontId="25" fillId="3" borderId="3" xfId="27" applyNumberFormat="1" applyFont="1" applyFill="1" applyBorder="1" applyAlignment="1">
      <alignment horizontal="right" vertical="center"/>
    </xf>
    <xf numFmtId="4" fontId="25" fillId="3" borderId="37" xfId="27" applyNumberFormat="1" applyFont="1" applyFill="1" applyBorder="1" applyAlignment="1">
      <alignment horizontal="right" vertical="center"/>
    </xf>
    <xf numFmtId="0" fontId="20" fillId="0" borderId="0" xfId="27" applyFont="1" applyAlignment="1">
      <alignment vertical="top"/>
    </xf>
    <xf numFmtId="165" fontId="30" fillId="4" borderId="3" xfId="27" applyNumberFormat="1" applyFont="1" applyFill="1" applyBorder="1" applyAlignment="1">
      <alignment horizontal="left" vertical="top" wrapText="1"/>
    </xf>
    <xf numFmtId="0" fontId="20" fillId="4" borderId="36" xfId="27" applyFont="1" applyFill="1" applyBorder="1" applyAlignment="1">
      <alignment vertical="top" wrapText="1"/>
    </xf>
    <xf numFmtId="0" fontId="30" fillId="4" borderId="4" xfId="27" applyFont="1" applyFill="1" applyBorder="1" applyAlignment="1">
      <alignment horizontal="left" vertical="top" wrapText="1"/>
    </xf>
    <xf numFmtId="4" fontId="31" fillId="4" borderId="3" xfId="27" applyNumberFormat="1" applyFont="1" applyFill="1" applyBorder="1" applyAlignment="1">
      <alignment horizontal="right" vertical="center"/>
    </xf>
    <xf numFmtId="4" fontId="31" fillId="4" borderId="37" xfId="27" applyNumberFormat="1" applyFont="1" applyFill="1" applyBorder="1" applyAlignment="1">
      <alignment horizontal="right" vertical="center"/>
    </xf>
    <xf numFmtId="0" fontId="20" fillId="0" borderId="13" xfId="27" applyFont="1" applyBorder="1" applyAlignment="1">
      <alignment vertical="top" wrapText="1"/>
    </xf>
    <xf numFmtId="166" fontId="30" fillId="0" borderId="36" xfId="27" applyNumberFormat="1" applyFont="1" applyBorder="1" applyAlignment="1">
      <alignment horizontal="left" vertical="top" wrapText="1"/>
    </xf>
    <xf numFmtId="0" fontId="30" fillId="0" borderId="4" xfId="27" applyFont="1" applyBorder="1" applyAlignment="1">
      <alignment horizontal="left" vertical="top" wrapText="1"/>
    </xf>
    <xf numFmtId="4" fontId="31" fillId="0" borderId="3" xfId="27" applyNumberFormat="1" applyFont="1" applyBorder="1" applyAlignment="1">
      <alignment horizontal="right" vertical="center"/>
    </xf>
    <xf numFmtId="4" fontId="30" fillId="0" borderId="3" xfId="27" applyNumberFormat="1" applyFont="1" applyBorder="1" applyAlignment="1">
      <alignment horizontal="right" vertical="center" wrapText="1"/>
    </xf>
    <xf numFmtId="4" fontId="31" fillId="0" borderId="37" xfId="27" applyNumberFormat="1" applyFont="1" applyBorder="1" applyAlignment="1">
      <alignment horizontal="right" vertical="center"/>
    </xf>
    <xf numFmtId="0" fontId="20" fillId="4" borderId="45" xfId="27" applyFont="1" applyFill="1" applyBorder="1" applyAlignment="1">
      <alignment vertical="top" wrapText="1"/>
    </xf>
    <xf numFmtId="0" fontId="30" fillId="4" borderId="5" xfId="27" applyFont="1" applyFill="1" applyBorder="1" applyAlignment="1">
      <alignment horizontal="left" vertical="top" wrapText="1"/>
    </xf>
    <xf numFmtId="4" fontId="31" fillId="4" borderId="13" xfId="27" applyNumberFormat="1" applyFont="1" applyFill="1" applyBorder="1" applyAlignment="1">
      <alignment horizontal="right" vertical="center"/>
    </xf>
    <xf numFmtId="4" fontId="30" fillId="4" borderId="13" xfId="27" applyNumberFormat="1" applyFont="1" applyFill="1" applyBorder="1" applyAlignment="1">
      <alignment horizontal="right" vertical="center" wrapText="1"/>
    </xf>
    <xf numFmtId="4" fontId="31" fillId="4" borderId="46" xfId="27" applyNumberFormat="1" applyFont="1" applyFill="1" applyBorder="1" applyAlignment="1">
      <alignment horizontal="right" vertical="center"/>
    </xf>
    <xf numFmtId="0" fontId="20" fillId="0" borderId="47" xfId="27" applyFont="1" applyBorder="1" applyAlignment="1">
      <alignment vertical="top" wrapText="1"/>
    </xf>
    <xf numFmtId="166" fontId="30" fillId="0" borderId="48" xfId="27" applyNumberFormat="1" applyFont="1" applyBorder="1" applyAlignment="1">
      <alignment horizontal="left" vertical="top" wrapText="1"/>
    </xf>
    <xf numFmtId="0" fontId="30" fillId="0" borderId="49" xfId="27" applyFont="1" applyBorder="1" applyAlignment="1">
      <alignment horizontal="left" vertical="top" wrapText="1"/>
    </xf>
    <xf numFmtId="4" fontId="31" fillId="0" borderId="47" xfId="27" applyNumberFormat="1" applyFont="1" applyBorder="1" applyAlignment="1">
      <alignment horizontal="right" vertical="center"/>
    </xf>
    <xf numFmtId="4" fontId="30" fillId="0" borderId="47" xfId="27" applyNumberFormat="1" applyFont="1" applyBorder="1" applyAlignment="1">
      <alignment horizontal="left" vertical="center" wrapText="1"/>
    </xf>
    <xf numFmtId="4" fontId="31" fillId="0" borderId="50" xfId="27" applyNumberFormat="1" applyFont="1" applyBorder="1" applyAlignment="1">
      <alignment horizontal="right" vertical="center"/>
    </xf>
    <xf numFmtId="0" fontId="27" fillId="0" borderId="12" xfId="27" applyFont="1" applyBorder="1" applyAlignment="1">
      <alignment vertical="center" wrapText="1"/>
    </xf>
    <xf numFmtId="4" fontId="16" fillId="0" borderId="11" xfId="27" applyNumberFormat="1" applyFont="1" applyBorder="1" applyAlignment="1">
      <alignment vertical="center"/>
    </xf>
    <xf numFmtId="4" fontId="16" fillId="0" borderId="51" xfId="27" applyNumberFormat="1" applyFont="1" applyBorder="1" applyAlignment="1">
      <alignment vertical="center"/>
    </xf>
    <xf numFmtId="0" fontId="25" fillId="5" borderId="25" xfId="27" applyFont="1" applyFill="1" applyBorder="1" applyAlignment="1">
      <alignment horizontal="left" vertical="center" wrapText="1"/>
    </xf>
    <xf numFmtId="0" fontId="31" fillId="5" borderId="17" xfId="27" applyFont="1" applyFill="1" applyBorder="1" applyAlignment="1">
      <alignment horizontal="left" vertical="center" wrapText="1"/>
    </xf>
    <xf numFmtId="0" fontId="25" fillId="5" borderId="52" xfId="27" applyFont="1" applyFill="1" applyBorder="1" applyAlignment="1">
      <alignment horizontal="left" vertical="center" wrapText="1"/>
    </xf>
    <xf numFmtId="4" fontId="25" fillId="5" borderId="24" xfId="27" applyNumberFormat="1" applyFont="1" applyFill="1" applyBorder="1" applyAlignment="1">
      <alignment vertical="center"/>
    </xf>
    <xf numFmtId="4" fontId="25" fillId="5" borderId="25" xfId="27" applyNumberFormat="1" applyFont="1" applyFill="1" applyBorder="1" applyAlignment="1">
      <alignment vertical="center"/>
    </xf>
    <xf numFmtId="0" fontId="20" fillId="6" borderId="17" xfId="27" applyFont="1" applyFill="1" applyBorder="1" applyAlignment="1">
      <alignment horizontal="left" vertical="center" wrapText="1"/>
    </xf>
    <xf numFmtId="0" fontId="20" fillId="6" borderId="52" xfId="27" applyFont="1" applyFill="1" applyBorder="1" applyAlignment="1">
      <alignment horizontal="left" vertical="center" wrapText="1"/>
    </xf>
    <xf numFmtId="4" fontId="31" fillId="6" borderId="42" xfId="27" applyNumberFormat="1" applyFont="1" applyFill="1" applyBorder="1" applyAlignment="1">
      <alignment vertical="center"/>
    </xf>
    <xf numFmtId="4" fontId="31" fillId="6" borderId="54" xfId="27" applyNumberFormat="1" applyFont="1" applyFill="1" applyBorder="1" applyAlignment="1">
      <alignment vertical="center"/>
    </xf>
    <xf numFmtId="0" fontId="27" fillId="0" borderId="17" xfId="27" applyFont="1" applyBorder="1" applyAlignment="1">
      <alignment horizontal="left" vertical="center" wrapText="1"/>
    </xf>
    <xf numFmtId="0" fontId="20" fillId="0" borderId="17" xfId="27" applyFont="1" applyBorder="1" applyAlignment="1">
      <alignment horizontal="left" vertical="top" wrapText="1"/>
    </xf>
    <xf numFmtId="0" fontId="30" fillId="0" borderId="7" xfId="27" applyFont="1" applyBorder="1" applyAlignment="1">
      <alignment horizontal="left" vertical="top" wrapText="1"/>
    </xf>
    <xf numFmtId="4" fontId="31" fillId="0" borderId="42" xfId="27" applyNumberFormat="1" applyFont="1" applyBorder="1" applyAlignment="1">
      <alignment vertical="center"/>
    </xf>
    <xf numFmtId="4" fontId="30" fillId="0" borderId="17" xfId="27" applyNumberFormat="1" applyFont="1" applyBorder="1" applyAlignment="1">
      <alignment horizontal="right" vertical="center" wrapText="1"/>
    </xf>
    <xf numFmtId="4" fontId="31" fillId="0" borderId="56" xfId="27" applyNumberFormat="1" applyFont="1" applyBorder="1" applyAlignment="1">
      <alignment vertical="center"/>
    </xf>
    <xf numFmtId="0" fontId="25" fillId="5" borderId="17" xfId="27" applyFont="1" applyFill="1" applyBorder="1" applyAlignment="1">
      <alignment horizontal="left" vertical="center" wrapText="1"/>
    </xf>
    <xf numFmtId="0" fontId="25" fillId="5" borderId="43" xfId="27" applyFont="1" applyFill="1" applyBorder="1" applyAlignment="1">
      <alignment horizontal="left" vertical="center" wrapText="1"/>
    </xf>
    <xf numFmtId="4" fontId="25" fillId="5" borderId="8" xfId="27" applyNumberFormat="1" applyFont="1" applyFill="1" applyBorder="1" applyAlignment="1">
      <alignment horizontal="right" vertical="center"/>
    </xf>
    <xf numFmtId="4" fontId="25" fillId="5" borderId="54" xfId="27" applyNumberFormat="1" applyFont="1" applyFill="1" applyBorder="1" applyAlignment="1">
      <alignment horizontal="right" vertical="center"/>
    </xf>
    <xf numFmtId="0" fontId="31" fillId="6" borderId="17" xfId="27" applyFont="1" applyFill="1" applyBorder="1" applyAlignment="1">
      <alignment horizontal="left" vertical="center" wrapText="1"/>
    </xf>
    <xf numFmtId="0" fontId="25" fillId="6" borderId="17" xfId="27" applyFont="1" applyFill="1" applyBorder="1" applyAlignment="1">
      <alignment horizontal="left" vertical="center" wrapText="1"/>
    </xf>
    <xf numFmtId="0" fontId="31" fillId="6" borderId="43" xfId="27" applyFont="1" applyFill="1" applyBorder="1" applyAlignment="1">
      <alignment horizontal="left" vertical="center" wrapText="1"/>
    </xf>
    <xf numFmtId="4" fontId="31" fillId="6" borderId="8" xfId="27" applyNumberFormat="1" applyFont="1" applyFill="1" applyBorder="1" applyAlignment="1">
      <alignment horizontal="right" vertical="center"/>
    </xf>
    <xf numFmtId="4" fontId="31" fillId="6" borderId="11" xfId="27" applyNumberFormat="1" applyFont="1" applyFill="1" applyBorder="1" applyAlignment="1">
      <alignment horizontal="right" vertical="center"/>
    </xf>
    <xf numFmtId="4" fontId="31" fillId="6" borderId="54" xfId="27" applyNumberFormat="1" applyFont="1" applyFill="1" applyBorder="1" applyAlignment="1">
      <alignment horizontal="right" vertical="center"/>
    </xf>
    <xf numFmtId="0" fontId="31" fillId="7" borderId="17" xfId="27" applyFont="1" applyFill="1" applyBorder="1" applyAlignment="1">
      <alignment horizontal="left" vertical="center" wrapText="1"/>
    </xf>
    <xf numFmtId="0" fontId="31" fillId="7" borderId="17" xfId="27" applyFont="1" applyFill="1" applyBorder="1" applyAlignment="1">
      <alignment horizontal="left" vertical="top" wrapText="1"/>
    </xf>
    <xf numFmtId="4" fontId="31" fillId="7" borderId="42" xfId="27" applyNumberFormat="1" applyFont="1" applyFill="1" applyBorder="1" applyAlignment="1">
      <alignment horizontal="right" vertical="center"/>
    </xf>
    <xf numFmtId="4" fontId="30" fillId="0" borderId="17" xfId="27" applyNumberFormat="1" applyFont="1" applyBorder="1" applyAlignment="1">
      <alignment horizontal="left" vertical="center" wrapText="1"/>
    </xf>
    <xf numFmtId="4" fontId="31" fillId="7" borderId="56" xfId="27" applyNumberFormat="1" applyFont="1" applyFill="1" applyBorder="1" applyAlignment="1">
      <alignment horizontal="right" vertical="center"/>
    </xf>
    <xf numFmtId="4" fontId="31" fillId="6" borderId="42" xfId="27" applyNumberFormat="1" applyFont="1" applyFill="1" applyBorder="1" applyAlignment="1">
      <alignment horizontal="right" vertical="center"/>
    </xf>
    <xf numFmtId="0" fontId="20" fillId="6" borderId="43" xfId="27" applyFont="1" applyFill="1" applyBorder="1" applyAlignment="1">
      <alignment horizontal="left" vertical="center" wrapText="1"/>
    </xf>
    <xf numFmtId="4" fontId="31" fillId="6" borderId="8" xfId="27" applyNumberFormat="1" applyFont="1" applyFill="1" applyBorder="1" applyAlignment="1">
      <alignment vertical="center"/>
    </xf>
    <xf numFmtId="4" fontId="31" fillId="0" borderId="8" xfId="27" applyNumberFormat="1" applyFont="1" applyBorder="1" applyAlignment="1">
      <alignment vertical="center"/>
    </xf>
    <xf numFmtId="4" fontId="30" fillId="0" borderId="11" xfId="27" applyNumberFormat="1" applyFont="1" applyBorder="1" applyAlignment="1">
      <alignment horizontal="right" vertical="center" wrapText="1"/>
    </xf>
    <xf numFmtId="4" fontId="31" fillId="0" borderId="54" xfId="27" applyNumberFormat="1" applyFont="1" applyBorder="1" applyAlignment="1">
      <alignment vertical="center"/>
    </xf>
    <xf numFmtId="0" fontId="20" fillId="0" borderId="6" xfId="27" applyFont="1" applyBorder="1" applyAlignment="1">
      <alignment vertical="top" wrapText="1"/>
    </xf>
    <xf numFmtId="166" fontId="30" fillId="0" borderId="58" xfId="27" applyNumberFormat="1" applyFont="1" applyBorder="1" applyAlignment="1">
      <alignment horizontal="left" vertical="top" wrapText="1"/>
    </xf>
    <xf numFmtId="4" fontId="31" fillId="0" borderId="6" xfId="27" applyNumberFormat="1" applyFont="1" applyBorder="1" applyAlignment="1">
      <alignment horizontal="right" vertical="center"/>
    </xf>
    <xf numFmtId="4" fontId="30" fillId="0" borderId="6" xfId="27" applyNumberFormat="1" applyFont="1" applyBorder="1" applyAlignment="1">
      <alignment horizontal="left" vertical="center" wrapText="1"/>
    </xf>
    <xf numFmtId="4" fontId="31" fillId="0" borderId="59" xfId="27" applyNumberFormat="1" applyFont="1" applyBorder="1" applyAlignment="1">
      <alignment horizontal="right" vertical="center"/>
    </xf>
    <xf numFmtId="0" fontId="20" fillId="0" borderId="13" xfId="27" applyFont="1" applyFill="1" applyBorder="1" applyAlignment="1">
      <alignment vertical="top" wrapText="1"/>
    </xf>
    <xf numFmtId="0" fontId="20" fillId="0" borderId="11" xfId="27" applyFont="1" applyBorder="1" applyAlignment="1">
      <alignment vertical="top" wrapText="1"/>
    </xf>
    <xf numFmtId="166" fontId="30" fillId="0" borderId="24" xfId="27" applyNumberFormat="1" applyFont="1" applyBorder="1" applyAlignment="1">
      <alignment horizontal="left" vertical="top" wrapText="1"/>
    </xf>
    <xf numFmtId="0" fontId="30" fillId="0" borderId="22" xfId="27" applyFont="1" applyBorder="1" applyAlignment="1">
      <alignment horizontal="left" vertical="top" wrapText="1"/>
    </xf>
    <xf numFmtId="4" fontId="31" fillId="0" borderId="24" xfId="27" applyNumberFormat="1" applyFont="1" applyBorder="1" applyAlignment="1">
      <alignment horizontal="right" vertical="center"/>
    </xf>
    <xf numFmtId="4" fontId="30" fillId="0" borderId="24" xfId="27" applyNumberFormat="1" applyFont="1" applyBorder="1" applyAlignment="1">
      <alignment horizontal="right" vertical="center" wrapText="1"/>
    </xf>
    <xf numFmtId="4" fontId="31" fillId="0" borderId="25" xfId="27" applyNumberFormat="1" applyFont="1" applyBorder="1" applyAlignment="1">
      <alignment horizontal="right" vertical="center"/>
    </xf>
    <xf numFmtId="0" fontId="32" fillId="3" borderId="4" xfId="27" applyFont="1" applyFill="1" applyBorder="1" applyAlignment="1">
      <alignment horizontal="left" vertical="top" wrapText="1"/>
    </xf>
    <xf numFmtId="0" fontId="20" fillId="3" borderId="11" xfId="27" applyFont="1" applyFill="1" applyBorder="1" applyAlignment="1">
      <alignment vertical="top" wrapText="1"/>
    </xf>
    <xf numFmtId="166" fontId="30" fillId="3" borderId="27" xfId="27" applyNumberFormat="1" applyFont="1" applyFill="1" applyBorder="1" applyAlignment="1">
      <alignment horizontal="left" vertical="top" wrapText="1"/>
    </xf>
    <xf numFmtId="0" fontId="29" fillId="3" borderId="12" xfId="27" applyFont="1" applyFill="1" applyBorder="1" applyAlignment="1">
      <alignment horizontal="left" vertical="top" wrapText="1"/>
    </xf>
    <xf numFmtId="4" fontId="25" fillId="3" borderId="11" xfId="27" applyNumberFormat="1" applyFont="1" applyFill="1" applyBorder="1" applyAlignment="1">
      <alignment horizontal="right" vertical="center"/>
    </xf>
    <xf numFmtId="4" fontId="25" fillId="3" borderId="51" xfId="27" applyNumberFormat="1" applyFont="1" applyFill="1" applyBorder="1" applyAlignment="1">
      <alignment horizontal="right" vertical="center"/>
    </xf>
    <xf numFmtId="0" fontId="20" fillId="9" borderId="17" xfId="27" applyFont="1" applyFill="1" applyBorder="1" applyAlignment="1">
      <alignment horizontal="left" vertical="top" wrapText="1"/>
    </xf>
    <xf numFmtId="166" fontId="30" fillId="9" borderId="17" xfId="27" applyNumberFormat="1" applyFont="1" applyFill="1" applyBorder="1" applyAlignment="1">
      <alignment horizontal="left" vertical="top" wrapText="1"/>
    </xf>
    <xf numFmtId="0" fontId="33" fillId="9" borderId="52" xfId="27" applyFont="1" applyFill="1" applyBorder="1" applyAlignment="1">
      <alignment horizontal="left" vertical="top" wrapText="1"/>
    </xf>
    <xf numFmtId="4" fontId="31" fillId="9" borderId="24" xfId="27" applyNumberFormat="1" applyFont="1" applyFill="1" applyBorder="1" applyAlignment="1">
      <alignment horizontal="right" vertical="center"/>
    </xf>
    <xf numFmtId="4" fontId="31" fillId="9" borderId="25" xfId="27" applyNumberFormat="1" applyFont="1" applyFill="1" applyBorder="1" applyAlignment="1">
      <alignment horizontal="right" vertical="center"/>
    </xf>
    <xf numFmtId="0" fontId="20" fillId="8" borderId="24" xfId="27" applyFont="1" applyFill="1" applyBorder="1" applyAlignment="1">
      <alignment vertical="top" wrapText="1"/>
    </xf>
    <xf numFmtId="4" fontId="31" fillId="8" borderId="24" xfId="27" applyNumberFormat="1" applyFont="1" applyFill="1" applyBorder="1" applyAlignment="1">
      <alignment horizontal="right" vertical="center"/>
    </xf>
    <xf numFmtId="4" fontId="31" fillId="8" borderId="25" xfId="27" applyNumberFormat="1" applyFont="1" applyFill="1" applyBorder="1" applyAlignment="1">
      <alignment horizontal="right" vertical="center"/>
    </xf>
    <xf numFmtId="0" fontId="20" fillId="4" borderId="24" xfId="27" applyFont="1" applyFill="1" applyBorder="1" applyAlignment="1">
      <alignment horizontal="left" vertical="top" wrapText="1"/>
    </xf>
    <xf numFmtId="166" fontId="30" fillId="4" borderId="23" xfId="27" applyNumberFormat="1" applyFont="1" applyFill="1" applyBorder="1" applyAlignment="1">
      <alignment horizontal="left" vertical="top" wrapText="1"/>
    </xf>
    <xf numFmtId="0" fontId="30" fillId="4" borderId="22" xfId="27" applyFont="1" applyFill="1" applyBorder="1" applyAlignment="1">
      <alignment horizontal="left" vertical="top" wrapText="1"/>
    </xf>
    <xf numFmtId="4" fontId="31" fillId="4" borderId="24" xfId="27" applyNumberFormat="1" applyFont="1" applyFill="1" applyBorder="1" applyAlignment="1">
      <alignment horizontal="right" vertical="center"/>
    </xf>
    <xf numFmtId="4" fontId="31" fillId="4" borderId="25" xfId="27" applyNumberFormat="1" applyFont="1" applyFill="1" applyBorder="1" applyAlignment="1">
      <alignment horizontal="right" vertical="center"/>
    </xf>
    <xf numFmtId="0" fontId="20" fillId="0" borderId="8" xfId="27" applyFont="1" applyBorder="1" applyAlignment="1">
      <alignment vertical="top" wrapText="1"/>
    </xf>
    <xf numFmtId="166" fontId="30" fillId="0" borderId="60" xfId="27" applyNumberFormat="1" applyFont="1" applyBorder="1" applyAlignment="1">
      <alignment horizontal="left" vertical="top" wrapText="1"/>
    </xf>
    <xf numFmtId="0" fontId="30" fillId="0" borderId="42" xfId="27" applyFont="1" applyBorder="1" applyAlignment="1">
      <alignment horizontal="left" vertical="top" wrapText="1"/>
    </xf>
    <xf numFmtId="4" fontId="31" fillId="0" borderId="8" xfId="27" applyNumberFormat="1" applyFont="1" applyBorder="1" applyAlignment="1">
      <alignment horizontal="right" vertical="center"/>
    </xf>
    <xf numFmtId="4" fontId="30" fillId="0" borderId="8" xfId="27" applyNumberFormat="1" applyFont="1" applyBorder="1" applyAlignment="1">
      <alignment horizontal="left" vertical="center" wrapText="1"/>
    </xf>
    <xf numFmtId="4" fontId="31" fillId="0" borderId="54" xfId="27" applyNumberFormat="1" applyFont="1" applyBorder="1" applyAlignment="1">
      <alignment horizontal="right" vertical="center"/>
    </xf>
    <xf numFmtId="0" fontId="20" fillId="4" borderId="6" xfId="27" applyFont="1" applyFill="1" applyBorder="1" applyAlignment="1">
      <alignment horizontal="left" vertical="top" wrapText="1"/>
    </xf>
    <xf numFmtId="166" fontId="30" fillId="4" borderId="61" xfId="27" applyNumberFormat="1" applyFont="1" applyFill="1" applyBorder="1" applyAlignment="1">
      <alignment horizontal="left" vertical="top" wrapText="1"/>
    </xf>
    <xf numFmtId="0" fontId="30" fillId="4" borderId="7" xfId="27" applyFont="1" applyFill="1" applyBorder="1" applyAlignment="1">
      <alignment horizontal="left" vertical="top" wrapText="1"/>
    </xf>
    <xf numFmtId="4" fontId="31" fillId="4" borderId="6" xfId="27" applyNumberFormat="1" applyFont="1" applyFill="1" applyBorder="1" applyAlignment="1">
      <alignment horizontal="right" vertical="center"/>
    </xf>
    <xf numFmtId="4" fontId="31" fillId="4" borderId="59" xfId="27" applyNumberFormat="1" applyFont="1" applyFill="1" applyBorder="1" applyAlignment="1">
      <alignment horizontal="right" vertical="center"/>
    </xf>
    <xf numFmtId="0" fontId="20" fillId="0" borderId="9" xfId="27" applyFont="1" applyBorder="1" applyAlignment="1">
      <alignment vertical="top" wrapText="1"/>
    </xf>
    <xf numFmtId="166" fontId="30" fillId="0" borderId="15" xfId="27" applyNumberFormat="1" applyFont="1" applyBorder="1" applyAlignment="1">
      <alignment horizontal="left" vertical="top" wrapText="1"/>
    </xf>
    <xf numFmtId="0" fontId="30" fillId="0" borderId="10" xfId="27" applyFont="1" applyBorder="1" applyAlignment="1">
      <alignment horizontal="left" vertical="top" wrapText="1"/>
    </xf>
    <xf numFmtId="4" fontId="31" fillId="0" borderId="9" xfId="27" applyNumberFormat="1" applyFont="1" applyBorder="1" applyAlignment="1">
      <alignment horizontal="right" vertical="center"/>
    </xf>
    <xf numFmtId="4" fontId="30" fillId="0" borderId="9" xfId="27" applyNumberFormat="1" applyFont="1" applyBorder="1" applyAlignment="1">
      <alignment horizontal="right" vertical="center" wrapText="1"/>
    </xf>
    <xf numFmtId="4" fontId="31" fillId="0" borderId="55" xfId="27" applyNumberFormat="1" applyFont="1" applyBorder="1" applyAlignment="1">
      <alignment horizontal="right" vertical="center"/>
    </xf>
    <xf numFmtId="0" fontId="27" fillId="0" borderId="22" xfId="27" applyFont="1" applyBorder="1" applyAlignment="1">
      <alignment vertical="center" wrapText="1"/>
    </xf>
    <xf numFmtId="4" fontId="25" fillId="0" borderId="24" xfId="27" applyNumberFormat="1" applyFont="1" applyBorder="1" applyAlignment="1">
      <alignment horizontal="right" vertical="center"/>
    </xf>
    <xf numFmtId="4" fontId="25" fillId="0" borderId="25" xfId="27" applyNumberFormat="1" applyFont="1" applyBorder="1" applyAlignment="1">
      <alignment horizontal="right" vertical="center"/>
    </xf>
    <xf numFmtId="0" fontId="25" fillId="5" borderId="25" xfId="27" applyFont="1" applyFill="1" applyBorder="1" applyAlignment="1">
      <alignment horizontal="left" vertical="top" wrapText="1"/>
    </xf>
    <xf numFmtId="0" fontId="20" fillId="5" borderId="17" xfId="27" applyFont="1" applyFill="1" applyBorder="1" applyAlignment="1">
      <alignment vertical="top" wrapText="1"/>
    </xf>
    <xf numFmtId="166" fontId="30" fillId="5" borderId="17" xfId="27" applyNumberFormat="1" applyFont="1" applyFill="1" applyBorder="1" applyAlignment="1">
      <alignment horizontal="left" vertical="top" wrapText="1"/>
    </xf>
    <xf numFmtId="0" fontId="34" fillId="5" borderId="52" xfId="27" applyFont="1" applyFill="1" applyBorder="1" applyAlignment="1">
      <alignment horizontal="left" vertical="top" wrapText="1"/>
    </xf>
    <xf numFmtId="4" fontId="31" fillId="5" borderId="24" xfId="27" applyNumberFormat="1" applyFont="1" applyFill="1" applyBorder="1" applyAlignment="1">
      <alignment horizontal="right" vertical="center"/>
    </xf>
    <xf numFmtId="4" fontId="31" fillId="5" borderId="25" xfId="27" applyNumberFormat="1" applyFont="1" applyFill="1" applyBorder="1" applyAlignment="1">
      <alignment horizontal="right" vertical="center"/>
    </xf>
    <xf numFmtId="0" fontId="20" fillId="6" borderId="17" xfId="27" applyFont="1" applyFill="1" applyBorder="1" applyAlignment="1">
      <alignment horizontal="left" vertical="top" wrapText="1"/>
    </xf>
    <xf numFmtId="166" fontId="30" fillId="6" borderId="17" xfId="27" applyNumberFormat="1" applyFont="1" applyFill="1" applyBorder="1" applyAlignment="1">
      <alignment horizontal="left" vertical="top" wrapText="1"/>
    </xf>
    <xf numFmtId="0" fontId="34" fillId="6" borderId="52" xfId="27" applyFont="1" applyFill="1" applyBorder="1" applyAlignment="1">
      <alignment horizontal="left" vertical="top" wrapText="1"/>
    </xf>
    <xf numFmtId="4" fontId="31" fillId="6" borderId="24" xfId="27" applyNumberFormat="1" applyFont="1" applyFill="1" applyBorder="1" applyAlignment="1">
      <alignment horizontal="right" vertical="center"/>
    </xf>
    <xf numFmtId="4" fontId="31" fillId="6" borderId="25" xfId="27" applyNumberFormat="1" applyFont="1" applyFill="1" applyBorder="1" applyAlignment="1">
      <alignment horizontal="right" vertical="center"/>
    </xf>
    <xf numFmtId="0" fontId="20" fillId="0" borderId="17" xfId="27" applyFont="1" applyBorder="1" applyAlignment="1">
      <alignment vertical="top" wrapText="1"/>
    </xf>
    <xf numFmtId="166" fontId="30" fillId="0" borderId="17" xfId="27" applyNumberFormat="1" applyFont="1" applyBorder="1" applyAlignment="1">
      <alignment horizontal="left" vertical="top" wrapText="1"/>
    </xf>
    <xf numFmtId="0" fontId="30" fillId="0" borderId="52" xfId="27" applyFont="1" applyBorder="1" applyAlignment="1">
      <alignment horizontal="left" vertical="top" wrapText="1"/>
    </xf>
    <xf numFmtId="4" fontId="30" fillId="0" borderId="24" xfId="27" applyNumberFormat="1" applyFont="1" applyBorder="1" applyAlignment="1">
      <alignment horizontal="left" vertical="center" wrapText="1"/>
    </xf>
    <xf numFmtId="0" fontId="20" fillId="9" borderId="3" xfId="27" applyFont="1" applyFill="1" applyBorder="1" applyAlignment="1">
      <alignment horizontal="left" vertical="top" wrapText="1"/>
    </xf>
    <xf numFmtId="4" fontId="30" fillId="0" borderId="9" xfId="27" applyNumberFormat="1" applyFont="1" applyBorder="1" applyAlignment="1">
      <alignment horizontal="left" vertical="center" wrapText="1"/>
    </xf>
    <xf numFmtId="0" fontId="27" fillId="0" borderId="2" xfId="27" applyFont="1" applyFill="1" applyBorder="1" applyAlignment="1">
      <alignment vertical="center" wrapText="1"/>
    </xf>
    <xf numFmtId="4" fontId="25" fillId="3" borderId="8" xfId="27" applyNumberFormat="1" applyFont="1" applyFill="1" applyBorder="1" applyAlignment="1">
      <alignment horizontal="right" vertical="center"/>
    </xf>
    <xf numFmtId="4" fontId="25" fillId="3" borderId="54" xfId="27" applyNumberFormat="1" applyFont="1" applyFill="1" applyBorder="1" applyAlignment="1">
      <alignment horizontal="right" vertical="center"/>
    </xf>
    <xf numFmtId="0" fontId="20" fillId="0" borderId="3" xfId="27" applyFont="1" applyBorder="1" applyAlignment="1">
      <alignment vertical="top" wrapText="1"/>
    </xf>
    <xf numFmtId="0" fontId="27" fillId="0" borderId="42" xfId="27" applyFont="1" applyFill="1" applyBorder="1" applyAlignment="1">
      <alignment horizontal="left" vertical="center" wrapText="1"/>
    </xf>
    <xf numFmtId="4" fontId="16" fillId="0" borderId="8" xfId="27" applyNumberFormat="1" applyFont="1" applyBorder="1" applyAlignment="1">
      <alignment vertical="center"/>
    </xf>
    <xf numFmtId="164" fontId="29" fillId="3" borderId="3" xfId="27" quotePrefix="1" applyNumberFormat="1" applyFont="1" applyFill="1" applyBorder="1" applyAlignment="1">
      <alignment horizontal="left" vertical="top" wrapText="1"/>
    </xf>
    <xf numFmtId="165" fontId="30" fillId="4" borderId="3" xfId="27" quotePrefix="1" applyNumberFormat="1" applyFont="1" applyFill="1" applyBorder="1" applyAlignment="1">
      <alignment horizontal="left" vertical="top" wrapText="1"/>
    </xf>
    <xf numFmtId="166" fontId="30" fillId="0" borderId="45" xfId="27" applyNumberFormat="1" applyFont="1" applyBorder="1" applyAlignment="1">
      <alignment horizontal="left" vertical="top" wrapText="1"/>
    </xf>
    <xf numFmtId="0" fontId="30" fillId="0" borderId="5" xfId="27" applyFont="1" applyBorder="1" applyAlignment="1">
      <alignment horizontal="left" vertical="top" wrapText="1"/>
    </xf>
    <xf numFmtId="4" fontId="31" fillId="0" borderId="7" xfId="27" applyNumberFormat="1" applyFont="1" applyBorder="1" applyAlignment="1">
      <alignment horizontal="right" vertical="center"/>
    </xf>
    <xf numFmtId="4" fontId="31" fillId="0" borderId="63" xfId="27" applyNumberFormat="1" applyFont="1" applyBorder="1" applyAlignment="1">
      <alignment horizontal="right" vertical="center"/>
    </xf>
    <xf numFmtId="4" fontId="25" fillId="5" borderId="42" xfId="27" applyNumberFormat="1" applyFont="1" applyFill="1" applyBorder="1" applyAlignment="1">
      <alignment vertical="center"/>
    </xf>
    <xf numFmtId="4" fontId="25" fillId="5" borderId="54" xfId="27" applyNumberFormat="1" applyFont="1" applyFill="1" applyBorder="1" applyAlignment="1">
      <alignment vertical="center"/>
    </xf>
    <xf numFmtId="0" fontId="20" fillId="0" borderId="32" xfId="27" applyFont="1" applyFill="1" applyBorder="1" applyAlignment="1">
      <alignment horizontal="left" vertical="center" wrapText="1"/>
    </xf>
    <xf numFmtId="0" fontId="20" fillId="0" borderId="32" xfId="27" applyFont="1" applyFill="1" applyBorder="1" applyAlignment="1">
      <alignment horizontal="left" vertical="top" wrapText="1"/>
    </xf>
    <xf numFmtId="0" fontId="30" fillId="0" borderId="64" xfId="27" applyFont="1" applyBorder="1" applyAlignment="1">
      <alignment horizontal="left" vertical="top" wrapText="1"/>
    </xf>
    <xf numFmtId="4" fontId="31" fillId="0" borderId="11" xfId="27" applyNumberFormat="1" applyFont="1" applyBorder="1" applyAlignment="1">
      <alignment vertical="center"/>
    </xf>
    <xf numFmtId="4" fontId="30" fillId="0" borderId="11" xfId="27" applyNumberFormat="1" applyFont="1" applyBorder="1" applyAlignment="1">
      <alignment horizontal="left" vertical="center" wrapText="1"/>
    </xf>
    <xf numFmtId="4" fontId="31" fillId="0" borderId="51" xfId="27" applyNumberFormat="1" applyFont="1" applyBorder="1" applyAlignment="1">
      <alignment vertical="center"/>
    </xf>
    <xf numFmtId="0" fontId="30" fillId="6" borderId="52" xfId="27" applyFont="1" applyFill="1" applyBorder="1" applyAlignment="1">
      <alignment horizontal="left" vertical="top" wrapText="1"/>
    </xf>
    <xf numFmtId="4" fontId="31" fillId="6" borderId="24" xfId="27" applyNumberFormat="1" applyFont="1" applyFill="1" applyBorder="1" applyAlignment="1">
      <alignment vertical="center"/>
    </xf>
    <xf numFmtId="4" fontId="31" fillId="6" borderId="25" xfId="27" applyNumberFormat="1" applyFont="1" applyFill="1" applyBorder="1" applyAlignment="1">
      <alignment vertical="center"/>
    </xf>
    <xf numFmtId="4" fontId="31" fillId="0" borderId="28" xfId="27" applyNumberFormat="1" applyFont="1" applyBorder="1" applyAlignment="1">
      <alignment vertical="center"/>
    </xf>
    <xf numFmtId="4" fontId="31" fillId="0" borderId="53" xfId="27" applyNumberFormat="1" applyFont="1" applyBorder="1" applyAlignment="1">
      <alignment vertical="center"/>
    </xf>
    <xf numFmtId="0" fontId="26" fillId="5" borderId="17" xfId="27" applyFont="1" applyFill="1" applyBorder="1" applyAlignment="1">
      <alignment horizontal="center" vertical="center" wrapText="1"/>
    </xf>
    <xf numFmtId="0" fontId="25" fillId="5" borderId="17" xfId="27" applyFont="1" applyFill="1" applyBorder="1" applyAlignment="1">
      <alignment horizontal="left" vertical="top" wrapText="1"/>
    </xf>
    <xf numFmtId="0" fontId="31" fillId="6" borderId="17" xfId="27" applyFont="1" applyFill="1" applyBorder="1" applyAlignment="1">
      <alignment horizontal="left" vertical="top" wrapText="1"/>
    </xf>
    <xf numFmtId="0" fontId="33" fillId="6" borderId="52" xfId="27" applyFont="1" applyFill="1" applyBorder="1" applyAlignment="1">
      <alignment horizontal="left" vertical="top" wrapText="1"/>
    </xf>
    <xf numFmtId="0" fontId="4" fillId="7" borderId="0" xfId="2" applyFill="1" applyAlignment="1"/>
    <xf numFmtId="0" fontId="25" fillId="7" borderId="17" xfId="27" applyFont="1" applyFill="1" applyBorder="1" applyAlignment="1">
      <alignment horizontal="left" vertical="center" wrapText="1"/>
    </xf>
    <xf numFmtId="4" fontId="31" fillId="7" borderId="24" xfId="27" applyNumberFormat="1" applyFont="1" applyFill="1" applyBorder="1" applyAlignment="1">
      <alignment vertical="center"/>
    </xf>
    <xf numFmtId="4" fontId="31" fillId="7" borderId="25" xfId="27" applyNumberFormat="1" applyFont="1" applyFill="1" applyBorder="1" applyAlignment="1">
      <alignment vertical="center"/>
    </xf>
    <xf numFmtId="0" fontId="20" fillId="0" borderId="17" xfId="27" applyFont="1" applyFill="1" applyBorder="1" applyAlignment="1">
      <alignment horizontal="left" vertical="center" wrapText="1"/>
    </xf>
    <xf numFmtId="0" fontId="20" fillId="0" borderId="17" xfId="27" applyFont="1" applyFill="1" applyBorder="1" applyAlignment="1">
      <alignment horizontal="left" vertical="top" wrapText="1"/>
    </xf>
    <xf numFmtId="4" fontId="31" fillId="0" borderId="24" xfId="27" applyNumberFormat="1" applyFont="1" applyBorder="1" applyAlignment="1">
      <alignment vertical="center"/>
    </xf>
    <xf numFmtId="4" fontId="31" fillId="0" borderId="25" xfId="27" applyNumberFormat="1" applyFont="1" applyBorder="1" applyAlignment="1">
      <alignment vertical="center"/>
    </xf>
    <xf numFmtId="0" fontId="20" fillId="3" borderId="8" xfId="27" applyFont="1" applyFill="1" applyBorder="1" applyAlignment="1">
      <alignment vertical="top" wrapText="1"/>
    </xf>
    <xf numFmtId="0" fontId="20" fillId="3" borderId="60" xfId="27" applyFont="1" applyFill="1" applyBorder="1" applyAlignment="1">
      <alignment vertical="top" wrapText="1"/>
    </xf>
    <xf numFmtId="0" fontId="29" fillId="3" borderId="42" xfId="27" applyFont="1" applyFill="1" applyBorder="1" applyAlignment="1">
      <alignment horizontal="left" vertical="top" wrapText="1"/>
    </xf>
    <xf numFmtId="0" fontId="20" fillId="0" borderId="13" xfId="27" applyFont="1" applyFill="1" applyBorder="1" applyAlignment="1">
      <alignment horizontal="left" vertical="top" wrapText="1"/>
    </xf>
    <xf numFmtId="0" fontId="20" fillId="0" borderId="11" xfId="27" applyFont="1" applyBorder="1" applyAlignment="1">
      <alignment horizontal="left" vertical="top" wrapText="1"/>
    </xf>
    <xf numFmtId="4" fontId="31" fillId="0" borderId="13" xfId="27" applyNumberFormat="1" applyFont="1" applyBorder="1" applyAlignment="1">
      <alignment horizontal="right" vertical="center"/>
    </xf>
    <xf numFmtId="4" fontId="30" fillId="0" borderId="13" xfId="27" applyNumberFormat="1" applyFont="1" applyBorder="1" applyAlignment="1">
      <alignment horizontal="right" vertical="center" wrapText="1"/>
    </xf>
    <xf numFmtId="4" fontId="31" fillId="0" borderId="46" xfId="27" applyNumberFormat="1" applyFont="1" applyBorder="1" applyAlignment="1">
      <alignment horizontal="right" vertical="center"/>
    </xf>
    <xf numFmtId="0" fontId="20" fillId="0" borderId="12" xfId="27" applyFont="1" applyBorder="1" applyAlignment="1">
      <alignment horizontal="left" vertical="top" wrapText="1"/>
    </xf>
    <xf numFmtId="0" fontId="20" fillId="0" borderId="32" xfId="27" applyFont="1" applyBorder="1" applyAlignment="1">
      <alignment vertical="top" wrapText="1"/>
    </xf>
    <xf numFmtId="4" fontId="31" fillId="0" borderId="28" xfId="27" applyNumberFormat="1" applyFont="1" applyBorder="1" applyAlignment="1">
      <alignment horizontal="right" vertical="center"/>
    </xf>
    <xf numFmtId="4" fontId="31" fillId="0" borderId="53" xfId="27" applyNumberFormat="1" applyFont="1" applyBorder="1" applyAlignment="1">
      <alignment horizontal="right" vertical="center"/>
    </xf>
    <xf numFmtId="0" fontId="25" fillId="5" borderId="17" xfId="27" applyFont="1" applyFill="1" applyBorder="1" applyAlignment="1">
      <alignment vertical="top" wrapText="1"/>
    </xf>
    <xf numFmtId="166" fontId="34" fillId="5" borderId="17" xfId="27" applyNumberFormat="1" applyFont="1" applyFill="1" applyBorder="1" applyAlignment="1">
      <alignment horizontal="left" vertical="top" wrapText="1"/>
    </xf>
    <xf numFmtId="4" fontId="25" fillId="5" borderId="24" xfId="27" applyNumberFormat="1" applyFont="1" applyFill="1" applyBorder="1" applyAlignment="1">
      <alignment horizontal="right" vertical="center"/>
    </xf>
    <xf numFmtId="4" fontId="25" fillId="5" borderId="25" xfId="27" applyNumberFormat="1" applyFont="1" applyFill="1" applyBorder="1" applyAlignment="1">
      <alignment horizontal="right" vertical="center"/>
    </xf>
    <xf numFmtId="0" fontId="25" fillId="5" borderId="24" xfId="27" applyFont="1" applyFill="1" applyBorder="1" applyAlignment="1">
      <alignment horizontal="left" vertical="top" wrapText="1"/>
    </xf>
    <xf numFmtId="166" fontId="34" fillId="5" borderId="66" xfId="27" applyNumberFormat="1" applyFont="1" applyFill="1" applyBorder="1" applyAlignment="1">
      <alignment horizontal="left" vertical="top" wrapText="1"/>
    </xf>
    <xf numFmtId="0" fontId="34" fillId="5" borderId="22" xfId="27" applyFont="1" applyFill="1" applyBorder="1" applyAlignment="1">
      <alignment horizontal="left" vertical="top" wrapText="1"/>
    </xf>
    <xf numFmtId="0" fontId="25" fillId="7" borderId="28" xfId="27" applyFont="1" applyFill="1" applyBorder="1" applyAlignment="1">
      <alignment vertical="top" wrapText="1"/>
    </xf>
    <xf numFmtId="0" fontId="31" fillId="6" borderId="24" xfId="27" applyFont="1" applyFill="1" applyBorder="1" applyAlignment="1">
      <alignment horizontal="left" vertical="top" wrapText="1"/>
    </xf>
    <xf numFmtId="166" fontId="33" fillId="6" borderId="66" xfId="27" applyNumberFormat="1" applyFont="1" applyFill="1" applyBorder="1" applyAlignment="1">
      <alignment horizontal="left" vertical="top" wrapText="1"/>
    </xf>
    <xf numFmtId="0" fontId="33" fillId="6" borderId="22" xfId="27" applyFont="1" applyFill="1" applyBorder="1" applyAlignment="1">
      <alignment horizontal="left" vertical="top" wrapText="1"/>
    </xf>
    <xf numFmtId="0" fontId="25" fillId="7" borderId="11" xfId="27" applyFont="1" applyFill="1" applyBorder="1" applyAlignment="1">
      <alignment vertical="top" wrapText="1"/>
    </xf>
    <xf numFmtId="0" fontId="31" fillId="7" borderId="24" xfId="27" applyFont="1" applyFill="1" applyBorder="1" applyAlignment="1">
      <alignment horizontal="left" vertical="top" wrapText="1"/>
    </xf>
    <xf numFmtId="4" fontId="31" fillId="7" borderId="24" xfId="27" applyNumberFormat="1" applyFont="1" applyFill="1" applyBorder="1" applyAlignment="1">
      <alignment horizontal="right" vertical="center"/>
    </xf>
    <xf numFmtId="4" fontId="31" fillId="7" borderId="25" xfId="27" applyNumberFormat="1" applyFont="1" applyFill="1" applyBorder="1" applyAlignment="1">
      <alignment horizontal="right" vertical="center"/>
    </xf>
    <xf numFmtId="0" fontId="20" fillId="6" borderId="24" xfId="27" applyFont="1" applyFill="1" applyBorder="1" applyAlignment="1">
      <alignment horizontal="left" vertical="top" wrapText="1"/>
    </xf>
    <xf numFmtId="166" fontId="30" fillId="6" borderId="66" xfId="27" applyNumberFormat="1" applyFont="1" applyFill="1" applyBorder="1" applyAlignment="1">
      <alignment horizontal="left" vertical="top" wrapText="1"/>
    </xf>
    <xf numFmtId="0" fontId="30" fillId="6" borderId="22" xfId="27" applyFont="1" applyFill="1" applyBorder="1" applyAlignment="1">
      <alignment horizontal="left" vertical="top" wrapText="1"/>
    </xf>
    <xf numFmtId="0" fontId="25" fillId="7" borderId="8" xfId="27" applyFont="1" applyFill="1" applyBorder="1" applyAlignment="1">
      <alignment vertical="top" wrapText="1"/>
    </xf>
    <xf numFmtId="166" fontId="30" fillId="0" borderId="27" xfId="27" applyNumberFormat="1" applyFont="1" applyBorder="1" applyAlignment="1">
      <alignment horizontal="left" vertical="top" wrapText="1"/>
    </xf>
    <xf numFmtId="0" fontId="30" fillId="0" borderId="12" xfId="27" applyFont="1" applyBorder="1" applyAlignment="1">
      <alignment horizontal="left" vertical="top" wrapText="1"/>
    </xf>
    <xf numFmtId="4" fontId="31" fillId="0" borderId="11" xfId="27" applyNumberFormat="1" applyFont="1" applyBorder="1" applyAlignment="1">
      <alignment horizontal="right" vertical="center"/>
    </xf>
    <xf numFmtId="4" fontId="31" fillId="0" borderId="51" xfId="27" applyNumberFormat="1" applyFont="1" applyBorder="1" applyAlignment="1">
      <alignment horizontal="right" vertical="center"/>
    </xf>
    <xf numFmtId="0" fontId="20" fillId="3" borderId="67" xfId="27" applyFont="1" applyFill="1" applyBorder="1" applyAlignment="1">
      <alignment vertical="top" wrapText="1"/>
    </xf>
    <xf numFmtId="0" fontId="20" fillId="3" borderId="68" xfId="27" applyFont="1" applyFill="1" applyBorder="1" applyAlignment="1">
      <alignment vertical="top" wrapText="1"/>
    </xf>
    <xf numFmtId="0" fontId="29" fillId="3" borderId="69" xfId="27" applyFont="1" applyFill="1" applyBorder="1" applyAlignment="1">
      <alignment horizontal="left" vertical="top" wrapText="1"/>
    </xf>
    <xf numFmtId="4" fontId="25" fillId="3" borderId="67" xfId="27" applyNumberFormat="1" applyFont="1" applyFill="1" applyBorder="1" applyAlignment="1">
      <alignment horizontal="right" vertical="center"/>
    </xf>
    <xf numFmtId="4" fontId="25" fillId="3" borderId="70" xfId="27" applyNumberFormat="1" applyFont="1" applyFill="1" applyBorder="1" applyAlignment="1">
      <alignment horizontal="right" vertical="center"/>
    </xf>
    <xf numFmtId="165" fontId="30" fillId="4" borderId="8" xfId="27" applyNumberFormat="1" applyFont="1" applyFill="1" applyBorder="1" applyAlignment="1">
      <alignment horizontal="left" vertical="top" wrapText="1"/>
    </xf>
    <xf numFmtId="0" fontId="20" fillId="4" borderId="60" xfId="27" applyFont="1" applyFill="1" applyBorder="1" applyAlignment="1">
      <alignment vertical="top" wrapText="1"/>
    </xf>
    <xf numFmtId="0" fontId="30" fillId="4" borderId="42" xfId="27" applyFont="1" applyFill="1" applyBorder="1" applyAlignment="1">
      <alignment horizontal="left" vertical="top" wrapText="1"/>
    </xf>
    <xf numFmtId="4" fontId="31" fillId="4" borderId="8" xfId="27" applyNumberFormat="1" applyFont="1" applyFill="1" applyBorder="1" applyAlignment="1">
      <alignment horizontal="right" vertical="center"/>
    </xf>
    <xf numFmtId="4" fontId="31" fillId="4" borderId="54" xfId="27" applyNumberFormat="1" applyFont="1" applyFill="1" applyBorder="1" applyAlignment="1">
      <alignment horizontal="right" vertical="center"/>
    </xf>
    <xf numFmtId="0" fontId="20" fillId="0" borderId="40" xfId="27" applyFont="1" applyBorder="1" applyAlignment="1">
      <alignment vertical="top" wrapText="1"/>
    </xf>
    <xf numFmtId="4" fontId="26" fillId="0" borderId="73" xfId="27" applyNumberFormat="1" applyFont="1" applyBorder="1" applyAlignment="1">
      <alignment horizontal="right" vertical="center" wrapText="1"/>
    </xf>
    <xf numFmtId="0" fontId="35" fillId="0" borderId="0" xfId="27" applyFont="1" applyAlignment="1">
      <alignment vertical="center"/>
    </xf>
    <xf numFmtId="0" fontId="27" fillId="0" borderId="0" xfId="27" applyFont="1"/>
    <xf numFmtId="0" fontId="22" fillId="0" borderId="74" xfId="27" applyFont="1" applyBorder="1" applyAlignment="1">
      <alignment horizontal="center" vertical="center"/>
    </xf>
    <xf numFmtId="0" fontId="24" fillId="0" borderId="75" xfId="27" applyFont="1" applyBorder="1" applyAlignment="1">
      <alignment horizontal="left" vertical="center"/>
    </xf>
    <xf numFmtId="4" fontId="36" fillId="0" borderId="40" xfId="27" applyNumberFormat="1" applyFont="1" applyBorder="1" applyAlignment="1">
      <alignment horizontal="right" vertical="center" wrapText="1"/>
    </xf>
    <xf numFmtId="0" fontId="27" fillId="0" borderId="76" xfId="27" applyFont="1" applyBorder="1" applyAlignment="1">
      <alignment vertical="center" wrapText="1"/>
    </xf>
    <xf numFmtId="4" fontId="27" fillId="0" borderId="78" xfId="27" applyNumberFormat="1" applyFont="1" applyBorder="1" applyAlignment="1">
      <alignment vertical="center"/>
    </xf>
    <xf numFmtId="0" fontId="25" fillId="5" borderId="14" xfId="27" applyFont="1" applyFill="1" applyBorder="1" applyAlignment="1">
      <alignment horizontal="left" vertical="center" wrapText="1"/>
    </xf>
    <xf numFmtId="0" fontId="31" fillId="5" borderId="14" xfId="27" applyFont="1" applyFill="1" applyBorder="1" applyAlignment="1">
      <alignment horizontal="left" vertical="center" wrapText="1"/>
    </xf>
    <xf numFmtId="0" fontId="25" fillId="5" borderId="26" xfId="27" applyFont="1" applyFill="1" applyBorder="1" applyAlignment="1">
      <alignment horizontal="left" vertical="center" wrapText="1"/>
    </xf>
    <xf numFmtId="4" fontId="26" fillId="5" borderId="9" xfId="27" applyNumberFormat="1" applyFont="1" applyFill="1" applyBorder="1" applyAlignment="1">
      <alignment vertical="center"/>
    </xf>
    <xf numFmtId="4" fontId="26" fillId="5" borderId="55" xfId="27" applyNumberFormat="1" applyFont="1" applyFill="1" applyBorder="1" applyAlignment="1">
      <alignment vertical="center"/>
    </xf>
    <xf numFmtId="0" fontId="20" fillId="6" borderId="17" xfId="27" applyFont="1" applyFill="1" applyBorder="1" applyAlignment="1">
      <alignment horizontal="left"/>
    </xf>
    <xf numFmtId="0" fontId="27" fillId="6" borderId="17" xfId="27" applyFont="1" applyFill="1" applyBorder="1"/>
    <xf numFmtId="0" fontId="25" fillId="6" borderId="26" xfId="27" applyFont="1" applyFill="1" applyBorder="1" applyAlignment="1">
      <alignment horizontal="left" vertical="center" wrapText="1"/>
    </xf>
    <xf numFmtId="4" fontId="20" fillId="6" borderId="24" xfId="27" applyNumberFormat="1" applyFont="1" applyFill="1" applyBorder="1" applyAlignment="1">
      <alignment vertical="center"/>
    </xf>
    <xf numFmtId="4" fontId="20" fillId="6" borderId="25" xfId="27" applyNumberFormat="1" applyFont="1" applyFill="1" applyBorder="1" applyAlignment="1">
      <alignment vertical="center"/>
    </xf>
    <xf numFmtId="0" fontId="27" fillId="0" borderId="17" xfId="27" applyFont="1" applyBorder="1"/>
    <xf numFmtId="0" fontId="20" fillId="0" borderId="17" xfId="27" applyFont="1" applyBorder="1" applyAlignment="1">
      <alignment horizontal="left" vertical="center"/>
    </xf>
    <xf numFmtId="0" fontId="20" fillId="0" borderId="52" xfId="27" applyFont="1" applyBorder="1" applyAlignment="1">
      <alignment horizontal="left" vertical="top" wrapText="1"/>
    </xf>
    <xf numFmtId="4" fontId="20" fillId="0" borderId="24" xfId="27" applyNumberFormat="1" applyFont="1" applyBorder="1" applyAlignment="1">
      <alignment horizontal="right" vertical="center"/>
    </xf>
    <xf numFmtId="4" fontId="20" fillId="0" borderId="23" xfId="27" applyNumberFormat="1" applyFont="1" applyBorder="1" applyAlignment="1">
      <alignment horizontal="right" vertical="center" wrapText="1"/>
    </xf>
    <xf numFmtId="4" fontId="20" fillId="0" borderId="25" xfId="27" applyNumberFormat="1" applyFont="1" applyBorder="1" applyAlignment="1">
      <alignment horizontal="right" vertical="center"/>
    </xf>
    <xf numFmtId="4" fontId="26" fillId="5" borderId="24" xfId="27" applyNumberFormat="1" applyFont="1" applyFill="1" applyBorder="1" applyAlignment="1">
      <alignment vertical="center"/>
    </xf>
    <xf numFmtId="4" fontId="26" fillId="5" borderId="25" xfId="27" applyNumberFormat="1" applyFont="1" applyFill="1" applyBorder="1" applyAlignment="1">
      <alignment vertical="center"/>
    </xf>
    <xf numFmtId="0" fontId="20" fillId="6" borderId="52" xfId="27" applyFont="1" applyFill="1" applyBorder="1"/>
    <xf numFmtId="0" fontId="20" fillId="0" borderId="23" xfId="27" applyFont="1" applyBorder="1" applyAlignment="1">
      <alignment horizontal="left" vertical="top" wrapText="1"/>
    </xf>
    <xf numFmtId="0" fontId="30" fillId="0" borderId="17" xfId="27" applyFont="1" applyBorder="1" applyAlignment="1">
      <alignment horizontal="left" vertical="top" wrapText="1"/>
    </xf>
    <xf numFmtId="4" fontId="20" fillId="0" borderId="19" xfId="27" applyNumberFormat="1" applyFont="1" applyBorder="1" applyAlignment="1">
      <alignment vertical="center"/>
    </xf>
    <xf numFmtId="4" fontId="20" fillId="0" borderId="17" xfId="27" applyNumberFormat="1" applyFont="1" applyBorder="1" applyAlignment="1">
      <alignment vertical="center"/>
    </xf>
    <xf numFmtId="0" fontId="32" fillId="3" borderId="80" xfId="27" applyFont="1" applyFill="1" applyBorder="1" applyAlignment="1">
      <alignment horizontal="left" vertical="top" wrapText="1"/>
    </xf>
    <xf numFmtId="4" fontId="25" fillId="3" borderId="11" xfId="27" applyNumberFormat="1" applyFont="1" applyFill="1" applyBorder="1" applyAlignment="1">
      <alignment horizontal="right" vertical="top"/>
    </xf>
    <xf numFmtId="4" fontId="25" fillId="3" borderId="51" xfId="27" applyNumberFormat="1" applyFont="1" applyFill="1" applyBorder="1" applyAlignment="1">
      <alignment horizontal="right" vertical="top"/>
    </xf>
    <xf numFmtId="0" fontId="20" fillId="4" borderId="13" xfId="27" applyFont="1" applyFill="1" applyBorder="1" applyAlignment="1">
      <alignment horizontal="left" vertical="top" wrapText="1"/>
    </xf>
    <xf numFmtId="166" fontId="30" fillId="4" borderId="82" xfId="27" applyNumberFormat="1" applyFont="1" applyFill="1" applyBorder="1" applyAlignment="1">
      <alignment horizontal="left" vertical="top" wrapText="1"/>
    </xf>
    <xf numFmtId="4" fontId="31" fillId="4" borderId="13" xfId="27" applyNumberFormat="1" applyFont="1" applyFill="1" applyBorder="1" applyAlignment="1">
      <alignment horizontal="right" vertical="top"/>
    </xf>
    <xf numFmtId="4" fontId="31" fillId="4" borderId="46" xfId="27" applyNumberFormat="1" applyFont="1" applyFill="1" applyBorder="1" applyAlignment="1">
      <alignment horizontal="right" vertical="top"/>
    </xf>
    <xf numFmtId="166" fontId="30" fillId="0" borderId="32" xfId="27" applyNumberFormat="1" applyFont="1" applyBorder="1" applyAlignment="1">
      <alignment horizontal="left" vertical="top" wrapText="1"/>
    </xf>
    <xf numFmtId="0" fontId="30" fillId="0" borderId="32" xfId="27" applyFont="1" applyBorder="1" applyAlignment="1">
      <alignment horizontal="left" vertical="top" wrapText="1"/>
    </xf>
    <xf numFmtId="4" fontId="31" fillId="0" borderId="33" xfId="27" applyNumberFormat="1" applyFont="1" applyBorder="1" applyAlignment="1">
      <alignment horizontal="right" vertical="center"/>
    </xf>
    <xf numFmtId="4" fontId="30" fillId="0" borderId="64" xfId="27" applyNumberFormat="1" applyFont="1" applyBorder="1" applyAlignment="1">
      <alignment horizontal="right" vertical="center" wrapText="1"/>
    </xf>
    <xf numFmtId="4" fontId="31" fillId="0" borderId="32" xfId="27" applyNumberFormat="1" applyFont="1" applyBorder="1" applyAlignment="1">
      <alignment horizontal="right" vertical="center"/>
    </xf>
    <xf numFmtId="0" fontId="24" fillId="0" borderId="83" xfId="27" applyFont="1" applyBorder="1" applyAlignment="1">
      <alignment horizontal="left" vertical="center"/>
    </xf>
    <xf numFmtId="0" fontId="5" fillId="0" borderId="84" xfId="27" applyFont="1" applyBorder="1" applyAlignment="1">
      <alignment horizontal="left" vertical="center"/>
    </xf>
    <xf numFmtId="4" fontId="27" fillId="0" borderId="78" xfId="27" applyNumberFormat="1" applyFont="1" applyBorder="1" applyAlignment="1">
      <alignment vertical="center" wrapText="1"/>
    </xf>
    <xf numFmtId="0" fontId="24" fillId="5" borderId="17" xfId="27" applyFont="1" applyFill="1" applyBorder="1" applyAlignment="1">
      <alignment horizontal="left" vertical="center"/>
    </xf>
    <xf numFmtId="0" fontId="24" fillId="5" borderId="17" xfId="27" applyFont="1" applyFill="1" applyBorder="1" applyAlignment="1">
      <alignment horizontal="left" vertical="center" wrapText="1"/>
    </xf>
    <xf numFmtId="4" fontId="26" fillId="5" borderId="17" xfId="27" applyNumberFormat="1" applyFont="1" applyFill="1" applyBorder="1" applyAlignment="1">
      <alignment horizontal="right" vertical="center" wrapText="1"/>
    </xf>
    <xf numFmtId="0" fontId="24" fillId="6" borderId="17" xfId="27" applyFont="1" applyFill="1" applyBorder="1" applyAlignment="1">
      <alignment horizontal="left" vertical="center"/>
    </xf>
    <xf numFmtId="0" fontId="33" fillId="6" borderId="17" xfId="27" applyFont="1" applyFill="1" applyBorder="1" applyAlignment="1">
      <alignment horizontal="left" vertical="center" wrapText="1"/>
    </xf>
    <xf numFmtId="4" fontId="31" fillId="6" borderId="17" xfId="27" applyNumberFormat="1" applyFont="1" applyFill="1" applyBorder="1" applyAlignment="1">
      <alignment horizontal="right" vertical="center" wrapText="1"/>
    </xf>
    <xf numFmtId="0" fontId="24" fillId="0" borderId="17" xfId="27" applyFont="1" applyBorder="1" applyAlignment="1">
      <alignment horizontal="left" vertical="center"/>
    </xf>
    <xf numFmtId="0" fontId="24" fillId="0" borderId="17" xfId="27" applyFont="1" applyBorder="1" applyAlignment="1">
      <alignment horizontal="left" vertical="center" wrapText="1"/>
    </xf>
    <xf numFmtId="0" fontId="33" fillId="0" borderId="17" xfId="27" applyFont="1" applyBorder="1" applyAlignment="1">
      <alignment horizontal="left" vertical="center" wrapText="1"/>
    </xf>
    <xf numFmtId="4" fontId="31" fillId="0" borderId="17" xfId="27" applyNumberFormat="1" applyFont="1" applyBorder="1" applyAlignment="1">
      <alignment horizontal="right" vertical="center" wrapText="1"/>
    </xf>
    <xf numFmtId="0" fontId="37" fillId="5" borderId="17" xfId="27" applyFont="1" applyFill="1" applyBorder="1" applyAlignment="1">
      <alignment horizontal="left" vertical="center"/>
    </xf>
    <xf numFmtId="0" fontId="37" fillId="5" borderId="17" xfId="27" applyFont="1" applyFill="1" applyBorder="1" applyAlignment="1">
      <alignment horizontal="left" vertical="center" wrapText="1"/>
    </xf>
    <xf numFmtId="0" fontId="34" fillId="5" borderId="17" xfId="27" applyFont="1" applyFill="1" applyBorder="1" applyAlignment="1">
      <alignment horizontal="left" vertical="center" wrapText="1"/>
    </xf>
    <xf numFmtId="4" fontId="25" fillId="5" borderId="17" xfId="27" applyNumberFormat="1" applyFont="1" applyFill="1" applyBorder="1" applyAlignment="1">
      <alignment horizontal="right" vertical="center" wrapText="1"/>
    </xf>
    <xf numFmtId="4" fontId="26" fillId="0" borderId="17" xfId="27" applyNumberFormat="1" applyFont="1" applyBorder="1" applyAlignment="1">
      <alignment vertical="center"/>
    </xf>
    <xf numFmtId="0" fontId="20" fillId="7" borderId="14" xfId="27" applyFont="1" applyFill="1" applyBorder="1" applyAlignment="1">
      <alignment horizontal="center" vertical="center" wrapText="1"/>
    </xf>
    <xf numFmtId="0" fontId="11" fillId="0" borderId="0" xfId="28"/>
    <xf numFmtId="43" fontId="39" fillId="0" borderId="92" xfId="28" applyNumberFormat="1" applyFont="1" applyFill="1" applyBorder="1" applyAlignment="1">
      <alignment horizontal="center" vertical="center" wrapText="1"/>
    </xf>
    <xf numFmtId="43" fontId="39" fillId="0" borderId="93" xfId="28" applyNumberFormat="1" applyFont="1" applyFill="1" applyBorder="1" applyAlignment="1">
      <alignment horizontal="center" vertical="center" wrapText="1"/>
    </xf>
    <xf numFmtId="43" fontId="39" fillId="0" borderId="91" xfId="28" applyNumberFormat="1" applyFont="1" applyFill="1" applyBorder="1" applyAlignment="1">
      <alignment horizontal="center" vertical="center" wrapText="1"/>
    </xf>
    <xf numFmtId="0" fontId="39" fillId="10" borderId="17" xfId="28" quotePrefix="1" applyFont="1" applyFill="1" applyBorder="1" applyAlignment="1">
      <alignment horizontal="center" vertical="top" wrapText="1"/>
    </xf>
    <xf numFmtId="0" fontId="40" fillId="10" borderId="94" xfId="28" applyFont="1" applyFill="1" applyBorder="1" applyAlignment="1">
      <alignment horizontal="center" vertical="top" wrapText="1"/>
    </xf>
    <xf numFmtId="0" fontId="39" fillId="10" borderId="31" xfId="28" applyFont="1" applyFill="1" applyBorder="1" applyAlignment="1">
      <alignment vertical="top" wrapText="1"/>
    </xf>
    <xf numFmtId="4" fontId="39" fillId="10" borderId="14" xfId="28" applyNumberFormat="1" applyFont="1" applyFill="1" applyBorder="1" applyAlignment="1">
      <alignment horizontal="right" vertical="top" wrapText="1"/>
    </xf>
    <xf numFmtId="4" fontId="39" fillId="10" borderId="31" xfId="28" applyNumberFormat="1" applyFont="1" applyFill="1" applyBorder="1" applyAlignment="1">
      <alignment horizontal="right" vertical="top" wrapText="1"/>
    </xf>
    <xf numFmtId="4" fontId="39" fillId="10" borderId="95" xfId="28" applyNumberFormat="1" applyFont="1" applyFill="1" applyBorder="1" applyAlignment="1">
      <alignment horizontal="right" vertical="top" wrapText="1"/>
    </xf>
    <xf numFmtId="0" fontId="40" fillId="0" borderId="32" xfId="28" applyFont="1" applyBorder="1" applyAlignment="1">
      <alignment horizontal="center" vertical="top" wrapText="1"/>
    </xf>
    <xf numFmtId="0" fontId="41" fillId="6" borderId="31" xfId="28" quotePrefix="1" applyFont="1" applyFill="1" applyBorder="1" applyAlignment="1">
      <alignment horizontal="center" vertical="top" wrapText="1"/>
    </xf>
    <xf numFmtId="0" fontId="40" fillId="6" borderId="31" xfId="28" applyFont="1" applyFill="1" applyBorder="1" applyAlignment="1">
      <alignment horizontal="center" vertical="top" wrapText="1"/>
    </xf>
    <xf numFmtId="0" fontId="41" fillId="6" borderId="31" xfId="28" applyFont="1" applyFill="1" applyBorder="1" applyAlignment="1">
      <alignment vertical="top" wrapText="1"/>
    </xf>
    <xf numFmtId="4" fontId="41" fillId="6" borderId="14" xfId="28" applyNumberFormat="1" applyFont="1" applyFill="1" applyBorder="1" applyAlignment="1">
      <alignment horizontal="right" vertical="top" wrapText="1"/>
    </xf>
    <xf numFmtId="4" fontId="41" fillId="6" borderId="31" xfId="28" applyNumberFormat="1" applyFont="1" applyFill="1" applyBorder="1" applyAlignment="1">
      <alignment horizontal="right" vertical="top" wrapText="1"/>
    </xf>
    <xf numFmtId="4" fontId="41" fillId="6" borderId="95" xfId="28" applyNumberFormat="1" applyFont="1" applyFill="1" applyBorder="1" applyAlignment="1">
      <alignment horizontal="right" vertical="top" wrapText="1"/>
    </xf>
    <xf numFmtId="0" fontId="40" fillId="0" borderId="96" xfId="28" applyFont="1" applyBorder="1" applyAlignment="1">
      <alignment horizontal="center" vertical="top" wrapText="1"/>
    </xf>
    <xf numFmtId="0" fontId="42" fillId="0" borderId="31" xfId="28" applyFont="1" applyBorder="1" applyAlignment="1">
      <alignment horizontal="center" vertical="top" wrapText="1"/>
    </xf>
    <xf numFmtId="0" fontId="42" fillId="0" borderId="31" xfId="28" applyFont="1" applyBorder="1" applyAlignment="1">
      <alignment vertical="top" wrapText="1"/>
    </xf>
    <xf numFmtId="4" fontId="42" fillId="0" borderId="14" xfId="28" applyNumberFormat="1" applyFont="1" applyBorder="1" applyAlignment="1">
      <alignment horizontal="right" vertical="top" wrapText="1"/>
    </xf>
    <xf numFmtId="4" fontId="42" fillId="0" borderId="31" xfId="28" applyNumberFormat="1" applyFont="1" applyBorder="1" applyAlignment="1">
      <alignment horizontal="right" vertical="top" wrapText="1"/>
    </xf>
    <xf numFmtId="4" fontId="42" fillId="0" borderId="95" xfId="28" applyNumberFormat="1" applyFont="1" applyBorder="1" applyAlignment="1">
      <alignment horizontal="right" vertical="top" wrapText="1"/>
    </xf>
    <xf numFmtId="4" fontId="42" fillId="0" borderId="96" xfId="28" applyNumberFormat="1" applyFont="1" applyBorder="1" applyAlignment="1">
      <alignment horizontal="right" vertical="top" wrapText="1"/>
    </xf>
    <xf numFmtId="4" fontId="42" fillId="0" borderId="30" xfId="28" applyNumberFormat="1" applyFont="1" applyBorder="1" applyAlignment="1">
      <alignment horizontal="right" vertical="top" wrapText="1"/>
    </xf>
    <xf numFmtId="4" fontId="42" fillId="0" borderId="97" xfId="28" applyNumberFormat="1" applyFont="1" applyBorder="1" applyAlignment="1">
      <alignment horizontal="right" vertical="top" wrapText="1"/>
    </xf>
    <xf numFmtId="4" fontId="42" fillId="0" borderId="94" xfId="28" applyNumberFormat="1" applyFont="1" applyBorder="1" applyAlignment="1">
      <alignment horizontal="right" vertical="top" wrapText="1"/>
    </xf>
    <xf numFmtId="4" fontId="42" fillId="0" borderId="17" xfId="28" applyNumberFormat="1" applyFont="1" applyBorder="1" applyAlignment="1">
      <alignment horizontal="right" vertical="top" wrapText="1"/>
    </xf>
    <xf numFmtId="0" fontId="40" fillId="0" borderId="30" xfId="28" applyFont="1" applyBorder="1" applyAlignment="1">
      <alignment horizontal="center" vertical="top" wrapText="1"/>
    </xf>
    <xf numFmtId="0" fontId="42" fillId="0" borderId="30" xfId="28" applyFont="1" applyBorder="1" applyAlignment="1">
      <alignment vertical="top" wrapText="1"/>
    </xf>
    <xf numFmtId="0" fontId="42" fillId="0" borderId="17" xfId="28" applyFont="1" applyBorder="1" applyAlignment="1">
      <alignment vertical="top" wrapText="1"/>
    </xf>
    <xf numFmtId="0" fontId="39" fillId="10" borderId="17" xfId="28" applyFont="1" applyFill="1" applyBorder="1" applyAlignment="1">
      <alignment horizontal="center" vertical="top" wrapText="1"/>
    </xf>
    <xf numFmtId="0" fontId="41" fillId="6" borderId="31" xfId="28" applyFont="1" applyFill="1" applyBorder="1" applyAlignment="1">
      <alignment horizontal="center" vertical="top" wrapText="1"/>
    </xf>
    <xf numFmtId="0" fontId="42" fillId="0" borderId="30" xfId="28" applyFont="1" applyBorder="1" applyAlignment="1">
      <alignment horizontal="center" vertical="top" wrapText="1"/>
    </xf>
    <xf numFmtId="4" fontId="42" fillId="0" borderId="65" xfId="28" applyNumberFormat="1" applyFont="1" applyBorder="1" applyAlignment="1">
      <alignment horizontal="right" vertical="top" wrapText="1"/>
    </xf>
    <xf numFmtId="0" fontId="43" fillId="11" borderId="17" xfId="28" applyFont="1" applyFill="1" applyBorder="1" applyAlignment="1">
      <alignment horizontal="center" vertical="top" wrapText="1"/>
    </xf>
    <xf numFmtId="0" fontId="43" fillId="11" borderId="17" xfId="28" applyFont="1" applyFill="1" applyBorder="1" applyAlignment="1">
      <alignment vertical="top" wrapText="1"/>
    </xf>
    <xf numFmtId="4" fontId="43" fillId="11" borderId="17" xfId="28" applyNumberFormat="1" applyFont="1" applyFill="1" applyBorder="1" applyAlignment="1">
      <alignment horizontal="right" vertical="top" wrapText="1"/>
    </xf>
    <xf numFmtId="4" fontId="43" fillId="11" borderId="98" xfId="28" applyNumberFormat="1" applyFont="1" applyFill="1" applyBorder="1" applyAlignment="1">
      <alignment horizontal="right" vertical="top" wrapText="1"/>
    </xf>
    <xf numFmtId="4" fontId="43" fillId="11" borderId="94" xfId="28" applyNumberFormat="1" applyFont="1" applyFill="1" applyBorder="1" applyAlignment="1">
      <alignment horizontal="right" vertical="top" wrapText="1"/>
    </xf>
    <xf numFmtId="0" fontId="41" fillId="6" borderId="17" xfId="28" applyFont="1" applyFill="1" applyBorder="1" applyAlignment="1">
      <alignment horizontal="center" vertical="top" wrapText="1"/>
    </xf>
    <xf numFmtId="4" fontId="41" fillId="6" borderId="17" xfId="28" applyNumberFormat="1" applyFont="1" applyFill="1" applyBorder="1" applyAlignment="1">
      <alignment horizontal="right" vertical="top" wrapText="1"/>
    </xf>
    <xf numFmtId="4" fontId="41" fillId="6" borderId="98" xfId="28" applyNumberFormat="1" applyFont="1" applyFill="1" applyBorder="1" applyAlignment="1">
      <alignment horizontal="right" vertical="top" wrapText="1"/>
    </xf>
    <xf numFmtId="4" fontId="41" fillId="6" borderId="94" xfId="28" applyNumberFormat="1" applyFont="1" applyFill="1" applyBorder="1" applyAlignment="1">
      <alignment horizontal="right" vertical="top" wrapText="1"/>
    </xf>
    <xf numFmtId="0" fontId="41" fillId="0" borderId="30" xfId="28" applyFont="1" applyBorder="1" applyAlignment="1">
      <alignment horizontal="center" vertical="top" wrapText="1"/>
    </xf>
    <xf numFmtId="0" fontId="41" fillId="0" borderId="31" xfId="28" applyFont="1" applyBorder="1" applyAlignment="1">
      <alignment horizontal="center" vertical="top" wrapText="1"/>
    </xf>
    <xf numFmtId="4" fontId="41" fillId="0" borderId="17" xfId="28" applyNumberFormat="1" applyFont="1" applyBorder="1" applyAlignment="1">
      <alignment horizontal="right" vertical="top" wrapText="1"/>
    </xf>
    <xf numFmtId="4" fontId="41" fillId="0" borderId="98" xfId="28" applyNumberFormat="1" applyFont="1" applyBorder="1" applyAlignment="1">
      <alignment horizontal="right" vertical="top" wrapText="1"/>
    </xf>
    <xf numFmtId="4" fontId="41" fillId="0" borderId="65" xfId="28" applyNumberFormat="1" applyFont="1" applyBorder="1" applyAlignment="1">
      <alignment horizontal="right" vertical="top" wrapText="1"/>
    </xf>
    <xf numFmtId="4" fontId="41" fillId="0" borderId="96" xfId="28" applyNumberFormat="1" applyFont="1" applyBorder="1" applyAlignment="1">
      <alignment horizontal="right" vertical="top" wrapText="1"/>
    </xf>
    <xf numFmtId="4" fontId="41" fillId="0" borderId="30" xfId="28" applyNumberFormat="1" applyFont="1" applyBorder="1" applyAlignment="1">
      <alignment horizontal="right" vertical="top" wrapText="1"/>
    </xf>
    <xf numFmtId="4" fontId="41" fillId="0" borderId="97" xfId="28" applyNumberFormat="1" applyFont="1" applyBorder="1" applyAlignment="1">
      <alignment horizontal="right" vertical="top" wrapText="1"/>
    </xf>
    <xf numFmtId="0" fontId="41" fillId="0" borderId="30" xfId="28" applyFont="1" applyBorder="1" applyAlignment="1">
      <alignment vertical="top" wrapText="1"/>
    </xf>
    <xf numFmtId="0" fontId="41" fillId="6" borderId="17" xfId="28" applyFont="1" applyFill="1" applyBorder="1" applyAlignment="1">
      <alignment vertical="top" wrapText="1"/>
    </xf>
    <xf numFmtId="0" fontId="44" fillId="0" borderId="17" xfId="27" applyFont="1" applyBorder="1" applyAlignment="1">
      <alignment horizontal="left" vertical="top" wrapText="1"/>
    </xf>
    <xf numFmtId="4" fontId="41" fillId="0" borderId="32" xfId="28" applyNumberFormat="1" applyFont="1" applyBorder="1" applyAlignment="1">
      <alignment horizontal="right" vertical="top" wrapText="1"/>
    </xf>
    <xf numFmtId="4" fontId="41" fillId="0" borderId="99" xfId="28" applyNumberFormat="1" applyFont="1" applyBorder="1" applyAlignment="1">
      <alignment horizontal="right" vertical="top" wrapText="1"/>
    </xf>
    <xf numFmtId="0" fontId="41" fillId="0" borderId="14" xfId="28" applyFont="1" applyBorder="1" applyAlignment="1">
      <alignment horizontal="center" vertical="top" wrapText="1"/>
    </xf>
    <xf numFmtId="0" fontId="41" fillId="0" borderId="31" xfId="28" applyFont="1" applyBorder="1" applyAlignment="1">
      <alignment vertical="top" wrapText="1"/>
    </xf>
    <xf numFmtId="4" fontId="41" fillId="0" borderId="14" xfId="28" applyNumberFormat="1" applyFont="1" applyBorder="1" applyAlignment="1">
      <alignment horizontal="right" vertical="top" wrapText="1"/>
    </xf>
    <xf numFmtId="4" fontId="41" fillId="0" borderId="31" xfId="28" applyNumberFormat="1" applyFont="1" applyBorder="1" applyAlignment="1">
      <alignment horizontal="right" vertical="top" wrapText="1"/>
    </xf>
    <xf numFmtId="4" fontId="41" fillId="0" borderId="95" xfId="28" applyNumberFormat="1" applyFont="1" applyBorder="1" applyAlignment="1">
      <alignment horizontal="right" vertical="top" wrapText="1"/>
    </xf>
    <xf numFmtId="49" fontId="45" fillId="12" borderId="3" xfId="16" applyNumberFormat="1" applyFont="1" applyFill="1" applyBorder="1" applyAlignment="1" applyProtection="1">
      <alignment horizontal="left" vertical="center" wrapText="1"/>
      <protection locked="0"/>
    </xf>
    <xf numFmtId="4" fontId="39" fillId="10" borderId="17" xfId="28" applyNumberFormat="1" applyFont="1" applyFill="1" applyBorder="1" applyAlignment="1">
      <alignment horizontal="right" vertical="top" wrapText="1"/>
    </xf>
    <xf numFmtId="4" fontId="39" fillId="10" borderId="94" xfId="28" applyNumberFormat="1" applyFont="1" applyFill="1" applyBorder="1" applyAlignment="1">
      <alignment horizontal="right" vertical="top" wrapText="1"/>
    </xf>
    <xf numFmtId="4" fontId="39" fillId="10" borderId="98" xfId="28" applyNumberFormat="1" applyFont="1" applyFill="1" applyBorder="1" applyAlignment="1">
      <alignment horizontal="right" vertical="top" wrapText="1"/>
    </xf>
    <xf numFmtId="0" fontId="40" fillId="6" borderId="94" xfId="28" applyFont="1" applyFill="1" applyBorder="1" applyAlignment="1">
      <alignment horizontal="center" vertical="top" wrapText="1"/>
    </xf>
    <xf numFmtId="0" fontId="46" fillId="6" borderId="94" xfId="28" applyFont="1" applyFill="1" applyBorder="1" applyAlignment="1">
      <alignment vertical="top" wrapText="1"/>
    </xf>
    <xf numFmtId="4" fontId="40" fillId="0" borderId="31" xfId="28" applyNumberFormat="1" applyFont="1" applyBorder="1" applyAlignment="1">
      <alignment horizontal="right" vertical="top" wrapText="1"/>
    </xf>
    <xf numFmtId="0" fontId="40" fillId="10" borderId="31" xfId="28" applyFont="1" applyFill="1" applyBorder="1" applyAlignment="1">
      <alignment horizontal="center" vertical="top" wrapText="1"/>
    </xf>
    <xf numFmtId="0" fontId="41" fillId="13" borderId="14" xfId="28" applyFont="1" applyFill="1" applyBorder="1" applyAlignment="1">
      <alignment horizontal="center" vertical="top" wrapText="1"/>
    </xf>
    <xf numFmtId="0" fontId="42" fillId="13" borderId="31" xfId="28" applyFont="1" applyFill="1" applyBorder="1" applyAlignment="1">
      <alignment horizontal="center" vertical="top" wrapText="1"/>
    </xf>
    <xf numFmtId="0" fontId="42" fillId="13" borderId="31" xfId="28" applyFont="1" applyFill="1" applyBorder="1" applyAlignment="1">
      <alignment vertical="top" wrapText="1"/>
    </xf>
    <xf numFmtId="4" fontId="42" fillId="13" borderId="14" xfId="28" applyNumberFormat="1" applyFont="1" applyFill="1" applyBorder="1" applyAlignment="1">
      <alignment horizontal="right" vertical="top" wrapText="1"/>
    </xf>
    <xf numFmtId="4" fontId="42" fillId="13" borderId="31" xfId="28" applyNumberFormat="1" applyFont="1" applyFill="1" applyBorder="1" applyAlignment="1">
      <alignment horizontal="right" vertical="top" wrapText="1"/>
    </xf>
    <xf numFmtId="4" fontId="42" fillId="13" borderId="95" xfId="28" applyNumberFormat="1" applyFont="1" applyFill="1" applyBorder="1" applyAlignment="1">
      <alignment horizontal="right" vertical="top" wrapText="1"/>
    </xf>
    <xf numFmtId="4" fontId="42" fillId="0" borderId="32" xfId="28" applyNumberFormat="1" applyFont="1" applyBorder="1" applyAlignment="1">
      <alignment horizontal="right" vertical="top" wrapText="1"/>
    </xf>
    <xf numFmtId="4" fontId="42" fillId="0" borderId="99" xfId="28" applyNumberFormat="1" applyFont="1" applyBorder="1" applyAlignment="1">
      <alignment horizontal="right" vertical="top" wrapText="1"/>
    </xf>
    <xf numFmtId="0" fontId="40" fillId="0" borderId="14" xfId="28" applyFont="1" applyBorder="1" applyAlignment="1">
      <alignment horizontal="center" vertical="top" wrapText="1"/>
    </xf>
    <xf numFmtId="0" fontId="40" fillId="6" borderId="17" xfId="28" applyFont="1" applyFill="1" applyBorder="1" applyAlignment="1">
      <alignment horizontal="center" vertical="top" wrapText="1"/>
    </xf>
    <xf numFmtId="4" fontId="42" fillId="6" borderId="17" xfId="28" applyNumberFormat="1" applyFont="1" applyFill="1" applyBorder="1" applyAlignment="1">
      <alignment horizontal="right" vertical="top" wrapText="1"/>
    </xf>
    <xf numFmtId="4" fontId="42" fillId="6" borderId="98" xfId="28" applyNumberFormat="1" applyFont="1" applyFill="1" applyBorder="1" applyAlignment="1">
      <alignment horizontal="right" vertical="top" wrapText="1"/>
    </xf>
    <xf numFmtId="4" fontId="42" fillId="6" borderId="94" xfId="28" applyNumberFormat="1" applyFont="1" applyFill="1" applyBorder="1" applyAlignment="1">
      <alignment horizontal="right" vertical="top" wrapText="1"/>
    </xf>
    <xf numFmtId="0" fontId="41" fillId="6" borderId="94" xfId="28" applyFont="1" applyFill="1" applyBorder="1" applyAlignment="1">
      <alignment vertical="top" wrapText="1"/>
    </xf>
    <xf numFmtId="4" fontId="42" fillId="0" borderId="98" xfId="28" applyNumberFormat="1" applyFont="1" applyBorder="1" applyAlignment="1">
      <alignment horizontal="right" vertical="top" wrapText="1"/>
    </xf>
    <xf numFmtId="4" fontId="42" fillId="6" borderId="31" xfId="28" applyNumberFormat="1" applyFont="1" applyFill="1" applyBorder="1" applyAlignment="1">
      <alignment horizontal="right" vertical="top" wrapText="1"/>
    </xf>
    <xf numFmtId="4" fontId="46" fillId="7" borderId="14" xfId="28" applyNumberFormat="1" applyFont="1" applyFill="1" applyBorder="1" applyAlignment="1">
      <alignment horizontal="right" vertical="top" wrapText="1"/>
    </xf>
    <xf numFmtId="4" fontId="46" fillId="7" borderId="31" xfId="28" applyNumberFormat="1" applyFont="1" applyFill="1" applyBorder="1" applyAlignment="1">
      <alignment horizontal="right" vertical="top" wrapText="1"/>
    </xf>
    <xf numFmtId="4" fontId="46" fillId="7" borderId="95" xfId="28" applyNumberFormat="1" applyFont="1" applyFill="1" applyBorder="1" applyAlignment="1">
      <alignment horizontal="right" vertical="top" wrapText="1"/>
    </xf>
    <xf numFmtId="4" fontId="39" fillId="7" borderId="31" xfId="28" applyNumberFormat="1" applyFont="1" applyFill="1" applyBorder="1" applyAlignment="1">
      <alignment horizontal="right" vertical="top" wrapText="1"/>
    </xf>
    <xf numFmtId="4" fontId="39" fillId="7" borderId="96" xfId="28" applyNumberFormat="1" applyFont="1" applyFill="1" applyBorder="1" applyAlignment="1">
      <alignment horizontal="right" vertical="top" wrapText="1"/>
    </xf>
    <xf numFmtId="4" fontId="39" fillId="7" borderId="30" xfId="28" applyNumberFormat="1" applyFont="1" applyFill="1" applyBorder="1" applyAlignment="1">
      <alignment horizontal="right" vertical="top" wrapText="1"/>
    </xf>
    <xf numFmtId="4" fontId="39" fillId="7" borderId="97" xfId="28" applyNumberFormat="1" applyFont="1" applyFill="1" applyBorder="1" applyAlignment="1">
      <alignment horizontal="right" vertical="top" wrapText="1"/>
    </xf>
    <xf numFmtId="0" fontId="42" fillId="0" borderId="17" xfId="28" applyFont="1" applyBorder="1" applyAlignment="1">
      <alignment horizontal="center" vertical="top" wrapText="1"/>
    </xf>
    <xf numFmtId="0" fontId="42" fillId="0" borderId="94" xfId="28" applyFont="1" applyBorder="1" applyAlignment="1">
      <alignment vertical="top" wrapText="1"/>
    </xf>
    <xf numFmtId="0" fontId="42" fillId="7" borderId="31" xfId="28" applyFont="1" applyFill="1" applyBorder="1" applyAlignment="1">
      <alignment horizontal="center" vertical="top" wrapText="1"/>
    </xf>
    <xf numFmtId="4" fontId="39" fillId="7" borderId="14" xfId="28" applyNumberFormat="1" applyFont="1" applyFill="1" applyBorder="1" applyAlignment="1">
      <alignment horizontal="right" vertical="top" wrapText="1"/>
    </xf>
    <xf numFmtId="4" fontId="39" fillId="7" borderId="95" xfId="28" applyNumberFormat="1" applyFont="1" applyFill="1" applyBorder="1" applyAlignment="1">
      <alignment horizontal="right" vertical="top" wrapText="1"/>
    </xf>
    <xf numFmtId="4" fontId="41" fillId="6" borderId="14" xfId="29" applyNumberFormat="1" applyFont="1" applyFill="1" applyBorder="1" applyAlignment="1">
      <alignment horizontal="right" vertical="top" wrapText="1"/>
    </xf>
    <xf numFmtId="4" fontId="41" fillId="6" borderId="98" xfId="29" applyNumberFormat="1" applyFont="1" applyFill="1" applyBorder="1" applyAlignment="1">
      <alignment horizontal="right" vertical="top" wrapText="1"/>
    </xf>
    <xf numFmtId="0" fontId="42" fillId="0" borderId="21" xfId="28" applyFont="1" applyBorder="1" applyAlignment="1">
      <alignment vertical="top" wrapText="1"/>
    </xf>
    <xf numFmtId="4" fontId="41" fillId="6" borderId="17" xfId="29" applyNumberFormat="1" applyFont="1" applyFill="1" applyBorder="1" applyAlignment="1">
      <alignment horizontal="right" vertical="top" wrapText="1"/>
    </xf>
    <xf numFmtId="0" fontId="40" fillId="6" borderId="14" xfId="28" applyFont="1" applyFill="1" applyBorder="1" applyAlignment="1">
      <alignment horizontal="center" vertical="top" wrapText="1"/>
    </xf>
    <xf numFmtId="4" fontId="41" fillId="6" borderId="95" xfId="29" applyNumberFormat="1" applyFont="1" applyFill="1" applyBorder="1" applyAlignment="1">
      <alignment horizontal="right" vertical="top" wrapText="1"/>
    </xf>
    <xf numFmtId="0" fontId="42" fillId="0" borderId="96" xfId="28" applyFont="1" applyBorder="1" applyAlignment="1">
      <alignment horizontal="center" vertical="top" wrapText="1"/>
    </xf>
    <xf numFmtId="0" fontId="11" fillId="0" borderId="17" xfId="28" applyBorder="1" applyAlignment="1">
      <alignment vertical="center"/>
    </xf>
    <xf numFmtId="0" fontId="9" fillId="0" borderId="17" xfId="28" applyFont="1" applyBorder="1" applyAlignment="1">
      <alignment horizontal="right" vertical="center"/>
    </xf>
    <xf numFmtId="4" fontId="9" fillId="0" borderId="17" xfId="28" applyNumberFormat="1" applyFont="1" applyBorder="1" applyAlignment="1">
      <alignment vertical="center"/>
    </xf>
    <xf numFmtId="4" fontId="9" fillId="0" borderId="98" xfId="28" applyNumberFormat="1" applyFont="1" applyBorder="1" applyAlignment="1">
      <alignment vertical="center"/>
    </xf>
    <xf numFmtId="4" fontId="9" fillId="0" borderId="94" xfId="28" applyNumberFormat="1" applyFont="1" applyBorder="1" applyAlignment="1">
      <alignment vertical="center"/>
    </xf>
    <xf numFmtId="0" fontId="10" fillId="0" borderId="0" xfId="28" applyFont="1" applyBorder="1" applyAlignment="1">
      <alignment vertical="center"/>
    </xf>
    <xf numFmtId="0" fontId="11" fillId="0" borderId="0" xfId="28" applyBorder="1" applyAlignment="1">
      <alignment vertical="center"/>
    </xf>
    <xf numFmtId="0" fontId="9" fillId="0" borderId="0" xfId="28" applyFont="1" applyBorder="1" applyAlignment="1">
      <alignment horizontal="right" vertical="center"/>
    </xf>
    <xf numFmtId="4" fontId="9" fillId="0" borderId="0" xfId="28" applyNumberFormat="1" applyFont="1" applyBorder="1" applyAlignment="1">
      <alignment vertical="center"/>
    </xf>
    <xf numFmtId="43" fontId="39" fillId="0" borderId="17" xfId="28" applyNumberFormat="1" applyFont="1" applyFill="1" applyBorder="1" applyAlignment="1">
      <alignment horizontal="center" vertical="center" wrapText="1"/>
    </xf>
    <xf numFmtId="43" fontId="39" fillId="0" borderId="100" xfId="28" applyNumberFormat="1" applyFont="1" applyFill="1" applyBorder="1" applyAlignment="1">
      <alignment horizontal="center" vertical="center" wrapText="1"/>
    </xf>
    <xf numFmtId="43" fontId="39" fillId="0" borderId="94" xfId="28" applyNumberFormat="1" applyFont="1" applyFill="1" applyBorder="1" applyAlignment="1">
      <alignment horizontal="center" vertical="center" wrapText="1"/>
    </xf>
    <xf numFmtId="0" fontId="39" fillId="10" borderId="14" xfId="28" applyFont="1" applyFill="1" applyBorder="1" applyAlignment="1">
      <alignment horizontal="center" vertical="top" wrapText="1"/>
    </xf>
    <xf numFmtId="4" fontId="39" fillId="10" borderId="31" xfId="28" applyNumberFormat="1" applyFont="1" applyFill="1" applyBorder="1" applyAlignment="1">
      <alignment vertical="top" wrapText="1"/>
    </xf>
    <xf numFmtId="4" fontId="39" fillId="10" borderId="101" xfId="28" applyNumberFormat="1" applyFont="1" applyFill="1" applyBorder="1" applyAlignment="1">
      <alignment vertical="top" wrapText="1"/>
    </xf>
    <xf numFmtId="4" fontId="39" fillId="10" borderId="14" xfId="28" applyNumberFormat="1" applyFont="1" applyFill="1" applyBorder="1" applyAlignment="1">
      <alignment vertical="top" wrapText="1"/>
    </xf>
    <xf numFmtId="4" fontId="41" fillId="6" borderId="31" xfId="28" applyNumberFormat="1" applyFont="1" applyFill="1" applyBorder="1" applyAlignment="1">
      <alignment vertical="top" wrapText="1"/>
    </xf>
    <xf numFmtId="4" fontId="41" fillId="6" borderId="101" xfId="28" applyNumberFormat="1" applyFont="1" applyFill="1" applyBorder="1" applyAlignment="1">
      <alignment vertical="top" wrapText="1"/>
    </xf>
    <xf numFmtId="4" fontId="41" fillId="6" borderId="17" xfId="28" applyNumberFormat="1" applyFont="1" applyFill="1" applyBorder="1" applyAlignment="1">
      <alignment vertical="top" wrapText="1"/>
    </xf>
    <xf numFmtId="0" fontId="47" fillId="0" borderId="17" xfId="28" applyFont="1" applyBorder="1" applyAlignment="1">
      <alignment horizontal="center" vertical="center"/>
    </xf>
    <xf numFmtId="49" fontId="48" fillId="14" borderId="3" xfId="5" applyNumberFormat="1" applyFont="1" applyFill="1" applyBorder="1" applyAlignment="1" applyProtection="1">
      <alignment horizontal="left" vertical="center" wrapText="1"/>
      <protection locked="0"/>
    </xf>
    <xf numFmtId="4" fontId="47" fillId="0" borderId="17" xfId="28" applyNumberFormat="1" applyFont="1" applyBorder="1" applyAlignment="1">
      <alignment vertical="center"/>
    </xf>
    <xf numFmtId="4" fontId="47" fillId="0" borderId="98" xfId="28" applyNumberFormat="1" applyFont="1" applyBorder="1" applyAlignment="1">
      <alignment vertical="center"/>
    </xf>
    <xf numFmtId="4" fontId="47" fillId="0" borderId="94" xfId="28" applyNumberFormat="1" applyFont="1" applyBorder="1" applyAlignment="1">
      <alignment vertical="center"/>
    </xf>
    <xf numFmtId="4" fontId="47" fillId="0" borderId="32" xfId="28" applyNumberFormat="1" applyFont="1" applyBorder="1" applyAlignment="1">
      <alignment vertical="center"/>
    </xf>
    <xf numFmtId="4" fontId="47" fillId="0" borderId="99" xfId="28" applyNumberFormat="1" applyFont="1" applyBorder="1" applyAlignment="1">
      <alignment vertical="center"/>
    </xf>
    <xf numFmtId="4" fontId="47" fillId="0" borderId="14" xfId="28" applyNumberFormat="1" applyFont="1" applyBorder="1" applyAlignment="1">
      <alignment vertical="center"/>
    </xf>
    <xf numFmtId="4" fontId="47" fillId="0" borderId="95" xfId="28" applyNumberFormat="1" applyFont="1" applyBorder="1" applyAlignment="1">
      <alignment vertical="center"/>
    </xf>
    <xf numFmtId="0" fontId="49" fillId="0" borderId="17" xfId="28" applyFont="1" applyBorder="1" applyAlignment="1">
      <alignment horizontal="right" vertical="center"/>
    </xf>
    <xf numFmtId="4" fontId="50" fillId="0" borderId="17" xfId="2" applyNumberFormat="1" applyFont="1" applyBorder="1" applyAlignment="1">
      <alignment vertical="center"/>
    </xf>
    <xf numFmtId="4" fontId="50" fillId="0" borderId="98" xfId="2" applyNumberFormat="1" applyFont="1" applyBorder="1" applyAlignment="1">
      <alignment vertical="center"/>
    </xf>
    <xf numFmtId="4" fontId="50" fillId="0" borderId="94" xfId="2" applyNumberFormat="1" applyFont="1" applyBorder="1" applyAlignment="1">
      <alignment vertical="center"/>
    </xf>
    <xf numFmtId="4" fontId="51" fillId="0" borderId="91" xfId="2" applyNumberFormat="1" applyFont="1" applyBorder="1" applyAlignment="1">
      <alignment vertical="center"/>
    </xf>
    <xf numFmtId="4" fontId="51" fillId="0" borderId="104" xfId="2" applyNumberFormat="1" applyFont="1" applyBorder="1" applyAlignment="1">
      <alignment vertical="center"/>
    </xf>
    <xf numFmtId="4" fontId="51" fillId="0" borderId="105" xfId="2" applyNumberFormat="1" applyFont="1" applyBorder="1" applyAlignment="1">
      <alignment vertical="center"/>
    </xf>
    <xf numFmtId="0" fontId="10" fillId="0" borderId="0" xfId="28" applyFont="1" applyAlignment="1">
      <alignment vertical="center"/>
    </xf>
    <xf numFmtId="0" fontId="39" fillId="5" borderId="17" xfId="28" applyFont="1" applyFill="1" applyBorder="1" applyAlignment="1">
      <alignment horizontal="center" vertical="top" wrapText="1"/>
    </xf>
    <xf numFmtId="0" fontId="40" fillId="5" borderId="94" xfId="28" applyFont="1" applyFill="1" applyBorder="1" applyAlignment="1">
      <alignment horizontal="center" vertical="top" wrapText="1"/>
    </xf>
    <xf numFmtId="0" fontId="40" fillId="5" borderId="31" xfId="28" applyFont="1" applyFill="1" applyBorder="1" applyAlignment="1">
      <alignment horizontal="center" vertical="top" wrapText="1"/>
    </xf>
    <xf numFmtId="0" fontId="39" fillId="5" borderId="31" xfId="28" applyFont="1" applyFill="1" applyBorder="1" applyAlignment="1">
      <alignment vertical="top" wrapText="1"/>
    </xf>
    <xf numFmtId="4" fontId="52" fillId="5" borderId="30" xfId="28" applyNumberFormat="1" applyFont="1" applyFill="1" applyBorder="1" applyAlignment="1">
      <alignment horizontal="right" vertical="center" wrapText="1"/>
    </xf>
    <xf numFmtId="0" fontId="39" fillId="0" borderId="96" xfId="28" applyFont="1" applyFill="1" applyBorder="1" applyAlignment="1">
      <alignment horizontal="center" vertical="center" wrapText="1"/>
    </xf>
    <xf numFmtId="4" fontId="53" fillId="6" borderId="94" xfId="28" applyNumberFormat="1" applyFont="1" applyFill="1" applyBorder="1" applyAlignment="1">
      <alignment horizontal="right" vertical="top" wrapText="1"/>
    </xf>
    <xf numFmtId="0" fontId="54" fillId="0" borderId="30" xfId="28" quotePrefix="1" applyFont="1" applyFill="1" applyBorder="1" applyAlignment="1">
      <alignment horizontal="center" vertical="center" wrapText="1"/>
    </xf>
    <xf numFmtId="0" fontId="54" fillId="0" borderId="30" xfId="28" applyFont="1" applyFill="1" applyBorder="1" applyAlignment="1">
      <alignment horizontal="left" vertical="center" wrapText="1"/>
    </xf>
    <xf numFmtId="4" fontId="54" fillId="0" borderId="30" xfId="28" applyNumberFormat="1" applyFont="1" applyFill="1" applyBorder="1" applyAlignment="1">
      <alignment horizontal="right" vertical="center" wrapText="1"/>
    </xf>
    <xf numFmtId="0" fontId="40" fillId="5" borderId="17" xfId="28" applyFont="1" applyFill="1" applyBorder="1" applyAlignment="1">
      <alignment horizontal="center" vertical="top" wrapText="1"/>
    </xf>
    <xf numFmtId="0" fontId="39" fillId="5" borderId="17" xfId="28" applyFont="1" applyFill="1" applyBorder="1" applyAlignment="1">
      <alignment vertical="top" wrapText="1"/>
    </xf>
    <xf numFmtId="4" fontId="52" fillId="5" borderId="17" xfId="28" applyNumberFormat="1" applyFont="1" applyFill="1" applyBorder="1" applyAlignment="1">
      <alignment horizontal="right" vertical="center" wrapText="1"/>
    </xf>
    <xf numFmtId="4" fontId="53" fillId="6" borderId="31" xfId="29" applyNumberFormat="1" applyFont="1" applyFill="1" applyBorder="1" applyAlignment="1">
      <alignment horizontal="right" vertical="top" wrapText="1"/>
    </xf>
    <xf numFmtId="0" fontId="11" fillId="0" borderId="84" xfId="28" applyBorder="1"/>
    <xf numFmtId="0" fontId="11" fillId="0" borderId="32" xfId="28" applyBorder="1"/>
    <xf numFmtId="0" fontId="12" fillId="0" borderId="32" xfId="28" quotePrefix="1" applyFont="1" applyBorder="1" applyAlignment="1">
      <alignment vertical="center" wrapText="1"/>
    </xf>
    <xf numFmtId="0" fontId="12" fillId="0" borderId="32" xfId="28" applyFont="1" applyBorder="1" applyAlignment="1">
      <alignment vertical="center" wrapText="1"/>
    </xf>
    <xf numFmtId="4" fontId="12" fillId="0" borderId="32" xfId="28" applyNumberFormat="1" applyFont="1" applyBorder="1" applyAlignment="1">
      <alignment vertical="center" wrapText="1"/>
    </xf>
    <xf numFmtId="4" fontId="10" fillId="0" borderId="110" xfId="28" applyNumberFormat="1" applyFont="1" applyBorder="1" applyAlignment="1">
      <alignment vertical="center"/>
    </xf>
    <xf numFmtId="43" fontId="39" fillId="0" borderId="98" xfId="28" applyNumberFormat="1" applyFont="1" applyFill="1" applyBorder="1" applyAlignment="1">
      <alignment horizontal="center" vertical="center" wrapText="1"/>
    </xf>
    <xf numFmtId="4" fontId="39" fillId="10" borderId="112" xfId="28" applyNumberFormat="1" applyFont="1" applyFill="1" applyBorder="1" applyAlignment="1">
      <alignment vertical="top" wrapText="1"/>
    </xf>
    <xf numFmtId="4" fontId="41" fillId="6" borderId="112" xfId="28" applyNumberFormat="1" applyFont="1" applyFill="1" applyBorder="1" applyAlignment="1">
      <alignment vertical="top" wrapText="1"/>
    </xf>
    <xf numFmtId="4" fontId="47" fillId="0" borderId="113" xfId="28" applyNumberFormat="1" applyFont="1" applyBorder="1" applyAlignment="1">
      <alignment vertical="center"/>
    </xf>
    <xf numFmtId="4" fontId="50" fillId="0" borderId="113" xfId="2" applyNumberFormat="1" applyFont="1" applyBorder="1" applyAlignment="1">
      <alignment vertical="center"/>
    </xf>
    <xf numFmtId="4" fontId="51" fillId="0" borderId="114" xfId="2" applyNumberFormat="1" applyFont="1" applyBorder="1" applyAlignment="1">
      <alignment vertical="center"/>
    </xf>
    <xf numFmtId="4" fontId="42" fillId="0" borderId="100" xfId="28" applyNumberFormat="1" applyFont="1" applyBorder="1" applyAlignment="1">
      <alignment horizontal="right" vertical="top" wrapText="1"/>
    </xf>
    <xf numFmtId="0" fontId="11" fillId="0" borderId="0" xfId="30"/>
    <xf numFmtId="0" fontId="3" fillId="0" borderId="0" xfId="31" applyFont="1" applyAlignment="1"/>
    <xf numFmtId="0" fontId="56" fillId="0" borderId="0" xfId="30" applyFont="1" applyBorder="1" applyAlignment="1">
      <alignment horizontal="left" vertical="center" wrapText="1"/>
    </xf>
    <xf numFmtId="0" fontId="57" fillId="0" borderId="32" xfId="30" applyFont="1" applyBorder="1" applyAlignment="1">
      <alignment vertical="center"/>
    </xf>
    <xf numFmtId="0" fontId="58" fillId="0" borderId="32" xfId="30" applyFont="1" applyBorder="1" applyAlignment="1">
      <alignment horizontal="center" vertical="center"/>
    </xf>
    <xf numFmtId="0" fontId="58" fillId="0" borderId="32" xfId="30" applyFont="1" applyBorder="1" applyAlignment="1">
      <alignment horizontal="center" vertical="center" wrapText="1"/>
    </xf>
    <xf numFmtId="0" fontId="10" fillId="5" borderId="17" xfId="30" applyFont="1" applyFill="1" applyBorder="1" applyAlignment="1">
      <alignment horizontal="left" vertical="top"/>
    </xf>
    <xf numFmtId="0" fontId="10" fillId="5" borderId="52" xfId="30" applyFont="1" applyFill="1" applyBorder="1" applyAlignment="1">
      <alignment horizontal="left" vertical="top"/>
    </xf>
    <xf numFmtId="0" fontId="10" fillId="5" borderId="94" xfId="30" applyFont="1" applyFill="1" applyBorder="1" applyAlignment="1">
      <alignment horizontal="left" vertical="top"/>
    </xf>
    <xf numFmtId="0" fontId="58" fillId="5" borderId="17" xfId="30" applyFont="1" applyFill="1" applyBorder="1" applyAlignment="1">
      <alignment horizontal="left" vertical="top"/>
    </xf>
    <xf numFmtId="4" fontId="58" fillId="5" borderId="17" xfId="30" applyNumberFormat="1" applyFont="1" applyFill="1" applyBorder="1" applyAlignment="1">
      <alignment horizontal="right" vertical="top"/>
    </xf>
    <xf numFmtId="0" fontId="11" fillId="0" borderId="84" xfId="30" applyBorder="1"/>
    <xf numFmtId="0" fontId="59" fillId="6" borderId="17" xfId="30" applyFont="1" applyFill="1" applyBorder="1" applyAlignment="1">
      <alignment horizontal="left" vertical="top"/>
    </xf>
    <xf numFmtId="0" fontId="59" fillId="6" borderId="17" xfId="30" applyFont="1" applyFill="1" applyBorder="1" applyAlignment="1">
      <alignment horizontal="left" vertical="top" wrapText="1"/>
    </xf>
    <xf numFmtId="4" fontId="59" fillId="6" borderId="17" xfId="30" applyNumberFormat="1" applyFont="1" applyFill="1" applyBorder="1" applyAlignment="1">
      <alignment horizontal="right" vertical="top" wrapText="1"/>
    </xf>
    <xf numFmtId="0" fontId="11" fillId="0" borderId="14" xfId="30" applyBorder="1"/>
    <xf numFmtId="0" fontId="11" fillId="0" borderId="21" xfId="30" applyBorder="1" applyAlignment="1">
      <alignment horizontal="left"/>
    </xf>
    <xf numFmtId="0" fontId="59" fillId="0" borderId="17" xfId="30" quotePrefix="1" applyFont="1" applyBorder="1" applyAlignment="1">
      <alignment horizontal="left"/>
    </xf>
    <xf numFmtId="0" fontId="59" fillId="0" borderId="17" xfId="30" applyFont="1" applyBorder="1" applyAlignment="1">
      <alignment horizontal="left"/>
    </xf>
    <xf numFmtId="4" fontId="59" fillId="0" borderId="17" xfId="30" applyNumberFormat="1" applyFont="1" applyBorder="1" applyAlignment="1">
      <alignment horizontal="right" vertical="top"/>
    </xf>
    <xf numFmtId="0" fontId="11" fillId="0" borderId="14" xfId="30" applyBorder="1" applyAlignment="1">
      <alignment horizontal="left"/>
    </xf>
    <xf numFmtId="0" fontId="59" fillId="0" borderId="14" xfId="30" quotePrefix="1" applyFont="1" applyBorder="1" applyAlignment="1">
      <alignment horizontal="left"/>
    </xf>
    <xf numFmtId="0" fontId="60" fillId="0" borderId="14" xfId="30" applyFont="1" applyBorder="1" applyAlignment="1">
      <alignment horizontal="right"/>
    </xf>
    <xf numFmtId="4" fontId="60" fillId="0" borderId="14" xfId="30" applyNumberFormat="1" applyFont="1" applyBorder="1" applyAlignment="1">
      <alignment horizontal="right"/>
    </xf>
    <xf numFmtId="0" fontId="35" fillId="0" borderId="0" xfId="30" applyFont="1" applyBorder="1" applyAlignment="1">
      <alignment horizontal="left" vertical="center"/>
    </xf>
    <xf numFmtId="0" fontId="58" fillId="0" borderId="32" xfId="30" applyFont="1" applyBorder="1" applyAlignment="1">
      <alignment horizontal="left" vertical="center"/>
    </xf>
    <xf numFmtId="0" fontId="58" fillId="0" borderId="32" xfId="30" applyFont="1" applyBorder="1" applyAlignment="1">
      <alignment vertical="center"/>
    </xf>
    <xf numFmtId="0" fontId="10" fillId="5" borderId="17" xfId="30" applyFont="1" applyFill="1" applyBorder="1" applyAlignment="1">
      <alignment horizontal="left" vertical="top" wrapText="1"/>
    </xf>
    <xf numFmtId="4" fontId="10" fillId="5" borderId="94" xfId="30" applyNumberFormat="1" applyFont="1" applyFill="1" applyBorder="1" applyAlignment="1">
      <alignment horizontal="right" vertical="top"/>
    </xf>
    <xf numFmtId="0" fontId="11" fillId="0" borderId="32" xfId="30" applyBorder="1"/>
    <xf numFmtId="0" fontId="58" fillId="6" borderId="17" xfId="30" applyFont="1" applyFill="1" applyBorder="1" applyAlignment="1">
      <alignment horizontal="left" vertical="top" wrapText="1"/>
    </xf>
    <xf numFmtId="4" fontId="59" fillId="6" borderId="94" xfId="30" applyNumberFormat="1" applyFont="1" applyFill="1" applyBorder="1" applyAlignment="1">
      <alignment horizontal="right" vertical="top"/>
    </xf>
    <xf numFmtId="0" fontId="11" fillId="0" borderId="96" xfId="30" applyBorder="1"/>
    <xf numFmtId="0" fontId="59" fillId="7" borderId="32" xfId="30" applyFont="1" applyFill="1" applyBorder="1" applyAlignment="1">
      <alignment horizontal="left" vertical="top"/>
    </xf>
    <xf numFmtId="4" fontId="59" fillId="7" borderId="65" xfId="30" applyNumberFormat="1" applyFont="1" applyFill="1" applyBorder="1" applyAlignment="1">
      <alignment horizontal="right" vertical="top"/>
    </xf>
    <xf numFmtId="4" fontId="30" fillId="0" borderId="65" xfId="27" applyNumberFormat="1" applyFont="1" applyBorder="1" applyAlignment="1">
      <alignment horizontal="right" vertical="top" wrapText="1"/>
    </xf>
    <xf numFmtId="0" fontId="59" fillId="0" borderId="32" xfId="30" applyFont="1" applyBorder="1" applyAlignment="1">
      <alignment horizontal="left"/>
    </xf>
    <xf numFmtId="0" fontId="59" fillId="0" borderId="32" xfId="30" applyFont="1" applyBorder="1" applyAlignment="1">
      <alignment horizontal="left" wrapText="1"/>
    </xf>
    <xf numFmtId="4" fontId="59" fillId="0" borderId="65" xfId="30" applyNumberFormat="1" applyFont="1" applyBorder="1" applyAlignment="1">
      <alignment horizontal="right" wrapText="1"/>
    </xf>
    <xf numFmtId="0" fontId="31" fillId="0" borderId="17" xfId="27" applyFont="1" applyBorder="1" applyAlignment="1">
      <alignment horizontal="left" vertical="top" wrapText="1"/>
    </xf>
    <xf numFmtId="4" fontId="59" fillId="7" borderId="17" xfId="30" applyNumberFormat="1" applyFont="1" applyFill="1" applyBorder="1" applyAlignment="1">
      <alignment horizontal="right" vertical="top"/>
    </xf>
    <xf numFmtId="4" fontId="59" fillId="0" borderId="65" xfId="30" applyNumberFormat="1" applyFont="1" applyBorder="1" applyAlignment="1">
      <alignment horizontal="right" vertical="top" wrapText="1"/>
    </xf>
    <xf numFmtId="0" fontId="59" fillId="0" borderId="32" xfId="30" applyFont="1" applyFill="1" applyBorder="1" applyAlignment="1">
      <alignment horizontal="left" vertical="top"/>
    </xf>
    <xf numFmtId="4" fontId="59" fillId="0" borderId="65" xfId="30" applyNumberFormat="1" applyFont="1" applyFill="1" applyBorder="1" applyAlignment="1">
      <alignment horizontal="right" vertical="top"/>
    </xf>
    <xf numFmtId="0" fontId="59" fillId="0" borderId="96" xfId="30" applyFont="1" applyBorder="1" applyAlignment="1">
      <alignment horizontal="left"/>
    </xf>
    <xf numFmtId="4" fontId="59" fillId="0" borderId="65" xfId="30" applyNumberFormat="1" applyFont="1" applyBorder="1" applyAlignment="1">
      <alignment horizontal="right" vertical="top"/>
    </xf>
    <xf numFmtId="0" fontId="11" fillId="0" borderId="96" xfId="30" applyBorder="1" applyAlignment="1">
      <alignment horizontal="left"/>
    </xf>
    <xf numFmtId="0" fontId="11" fillId="6" borderId="17" xfId="30" applyFill="1" applyBorder="1" applyAlignment="1">
      <alignment horizontal="left" vertical="top"/>
    </xf>
    <xf numFmtId="0" fontId="11" fillId="0" borderId="32" xfId="30" applyBorder="1" applyAlignment="1">
      <alignment horizontal="left"/>
    </xf>
    <xf numFmtId="0" fontId="59" fillId="0" borderId="17" xfId="30" applyFont="1" applyBorder="1" applyAlignment="1">
      <alignment horizontal="left" wrapText="1"/>
    </xf>
    <xf numFmtId="4" fontId="59" fillId="0" borderId="94" xfId="30" applyNumberFormat="1" applyFont="1" applyBorder="1" applyAlignment="1">
      <alignment horizontal="right" vertical="top"/>
    </xf>
    <xf numFmtId="4" fontId="59" fillId="0" borderId="94" xfId="30" applyNumberFormat="1" applyFont="1" applyBorder="1" applyAlignment="1">
      <alignment horizontal="right" wrapText="1"/>
    </xf>
    <xf numFmtId="0" fontId="11" fillId="6" borderId="14" xfId="30" applyFill="1" applyBorder="1" applyAlignment="1">
      <alignment horizontal="left"/>
    </xf>
    <xf numFmtId="0" fontId="59" fillId="6" borderId="17" xfId="30" applyFont="1" applyFill="1" applyBorder="1" applyAlignment="1">
      <alignment horizontal="left"/>
    </xf>
    <xf numFmtId="0" fontId="59" fillId="6" borderId="17" xfId="30" applyFont="1" applyFill="1" applyBorder="1" applyAlignment="1">
      <alignment horizontal="left" wrapText="1"/>
    </xf>
    <xf numFmtId="0" fontId="59" fillId="6" borderId="14" xfId="30" applyFont="1" applyFill="1" applyBorder="1" applyAlignment="1">
      <alignment horizontal="left" vertical="top"/>
    </xf>
    <xf numFmtId="0" fontId="11" fillId="0" borderId="17" xfId="30" applyBorder="1" applyAlignment="1">
      <alignment horizontal="left"/>
    </xf>
    <xf numFmtId="4" fontId="10" fillId="0" borderId="31" xfId="30" applyNumberFormat="1" applyFont="1" applyBorder="1" applyAlignment="1">
      <alignment horizontal="right"/>
    </xf>
    <xf numFmtId="0" fontId="11" fillId="0" borderId="0" xfId="30" applyBorder="1"/>
    <xf numFmtId="0" fontId="11" fillId="0" borderId="0" xfId="30" applyBorder="1" applyAlignment="1">
      <alignment horizontal="left"/>
    </xf>
    <xf numFmtId="0" fontId="61" fillId="0" borderId="0" xfId="16" applyNumberFormat="1" applyFont="1" applyFill="1" applyBorder="1" applyAlignment="1" applyProtection="1">
      <alignment horizontal="left"/>
      <protection locked="0"/>
    </xf>
    <xf numFmtId="49" fontId="63" fillId="15" borderId="3" xfId="16" applyNumberFormat="1" applyFont="1" applyFill="1" applyBorder="1" applyAlignment="1" applyProtection="1">
      <alignment horizontal="center" vertical="center" wrapText="1"/>
      <protection locked="0"/>
    </xf>
    <xf numFmtId="49" fontId="63" fillId="15" borderId="3" xfId="16" applyNumberFormat="1" applyFont="1" applyFill="1" applyBorder="1" applyAlignment="1" applyProtection="1">
      <alignment horizontal="left" vertical="center" wrapText="1"/>
      <protection locked="0"/>
    </xf>
    <xf numFmtId="49" fontId="63" fillId="15" borderId="3" xfId="16" applyNumberFormat="1" applyFont="1" applyFill="1" applyBorder="1" applyAlignment="1" applyProtection="1">
      <alignment horizontal="right" vertical="center" wrapText="1"/>
      <protection locked="0"/>
    </xf>
    <xf numFmtId="49" fontId="64" fillId="14" borderId="115" xfId="16" applyNumberFormat="1" applyFont="1" applyFill="1" applyBorder="1" applyAlignment="1" applyProtection="1">
      <alignment horizontal="center" vertical="center" wrapText="1"/>
      <protection locked="0"/>
    </xf>
    <xf numFmtId="49" fontId="64" fillId="16" borderId="3" xfId="16" applyNumberFormat="1" applyFont="1" applyFill="1" applyBorder="1" applyAlignment="1" applyProtection="1">
      <alignment horizontal="center" vertical="center" wrapText="1"/>
      <protection locked="0"/>
    </xf>
    <xf numFmtId="49" fontId="65" fillId="16" borderId="3" xfId="16" applyNumberFormat="1" applyFont="1" applyFill="1" applyBorder="1" applyAlignment="1" applyProtection="1">
      <alignment horizontal="left" vertical="center" wrapText="1"/>
      <protection locked="0"/>
    </xf>
    <xf numFmtId="49" fontId="65" fillId="16" borderId="3" xfId="16" applyNumberFormat="1" applyFont="1" applyFill="1" applyBorder="1" applyAlignment="1" applyProtection="1">
      <alignment horizontal="right" vertical="center" wrapText="1"/>
      <protection locked="0"/>
    </xf>
    <xf numFmtId="49" fontId="65" fillId="14" borderId="115" xfId="16" applyNumberFormat="1" applyFont="1" applyFill="1" applyBorder="1" applyAlignment="1" applyProtection="1">
      <alignment horizontal="center" vertical="center" wrapText="1"/>
      <protection locked="0"/>
    </xf>
    <xf numFmtId="49" fontId="65" fillId="14" borderId="3" xfId="16" applyNumberFormat="1" applyFont="1" applyFill="1" applyBorder="1" applyAlignment="1" applyProtection="1">
      <alignment horizontal="center" vertical="center" wrapText="1"/>
      <protection locked="0"/>
    </xf>
    <xf numFmtId="49" fontId="65" fillId="14" borderId="3" xfId="16" applyNumberFormat="1" applyFont="1" applyFill="1" applyBorder="1" applyAlignment="1" applyProtection="1">
      <alignment horizontal="left" vertical="center" wrapText="1"/>
      <protection locked="0"/>
    </xf>
    <xf numFmtId="49" fontId="65" fillId="14" borderId="3" xfId="16" applyNumberFormat="1" applyFont="1" applyFill="1" applyBorder="1" applyAlignment="1" applyProtection="1">
      <alignment horizontal="right" vertical="center" wrapText="1"/>
      <protection locked="0"/>
    </xf>
    <xf numFmtId="49" fontId="66" fillId="14" borderId="36" xfId="16" applyNumberFormat="1" applyFont="1" applyFill="1" applyBorder="1" applyAlignment="1" applyProtection="1">
      <alignment horizontal="right" vertical="center" wrapText="1"/>
      <protection locked="0"/>
    </xf>
    <xf numFmtId="49" fontId="65" fillId="16" borderId="3" xfId="16" applyNumberFormat="1" applyFont="1" applyFill="1" applyBorder="1" applyAlignment="1" applyProtection="1">
      <alignment horizontal="center" vertical="center" wrapText="1"/>
      <protection locked="0"/>
    </xf>
    <xf numFmtId="49" fontId="6" fillId="14" borderId="3" xfId="16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9" applyFont="1" applyAlignment="1">
      <alignment vertical="top"/>
    </xf>
    <xf numFmtId="0" fontId="4" fillId="0" borderId="0" xfId="19" applyFont="1"/>
    <xf numFmtId="0" fontId="16" fillId="0" borderId="0" xfId="19"/>
    <xf numFmtId="0" fontId="6" fillId="0" borderId="0" xfId="19" applyFont="1" applyAlignment="1">
      <alignment horizontal="left" vertical="top"/>
    </xf>
    <xf numFmtId="0" fontId="16" fillId="0" borderId="0" xfId="19" applyBorder="1"/>
    <xf numFmtId="49" fontId="68" fillId="17" borderId="116" xfId="19" applyNumberFormat="1" applyFont="1" applyFill="1" applyBorder="1" applyAlignment="1" applyProtection="1">
      <alignment horizontal="center" vertical="center" wrapText="1"/>
      <protection locked="0"/>
    </xf>
    <xf numFmtId="49" fontId="68" fillId="17" borderId="67" xfId="19" applyNumberFormat="1" applyFont="1" applyFill="1" applyBorder="1" applyAlignment="1" applyProtection="1">
      <alignment horizontal="center" vertical="center" wrapText="1"/>
      <protection locked="0"/>
    </xf>
    <xf numFmtId="0" fontId="4" fillId="0" borderId="17" xfId="19" applyFont="1" applyBorder="1" applyAlignment="1">
      <alignment horizontal="center" vertical="center" wrapText="1"/>
    </xf>
    <xf numFmtId="0" fontId="4" fillId="0" borderId="17" xfId="19" applyFont="1" applyBorder="1" applyAlignment="1">
      <alignment horizontal="center" vertical="center"/>
    </xf>
    <xf numFmtId="49" fontId="69" fillId="18" borderId="117" xfId="19" applyNumberFormat="1" applyFont="1" applyFill="1" applyBorder="1" applyAlignment="1" applyProtection="1">
      <alignment horizontal="center" vertical="center" wrapText="1"/>
      <protection locked="0"/>
    </xf>
    <xf numFmtId="49" fontId="69" fillId="18" borderId="8" xfId="19" applyNumberFormat="1" applyFont="1" applyFill="1" applyBorder="1" applyAlignment="1" applyProtection="1">
      <alignment horizontal="center" vertical="center" wrapText="1"/>
      <protection locked="0"/>
    </xf>
    <xf numFmtId="49" fontId="70" fillId="18" borderId="8" xfId="19" applyNumberFormat="1" applyFont="1" applyFill="1" applyBorder="1" applyAlignment="1" applyProtection="1">
      <alignment horizontal="center" vertical="center" wrapText="1"/>
      <protection locked="0"/>
    </xf>
    <xf numFmtId="49" fontId="69" fillId="18" borderId="8" xfId="19" applyNumberFormat="1" applyFont="1" applyFill="1" applyBorder="1" applyAlignment="1" applyProtection="1">
      <alignment horizontal="left" vertical="center" wrapText="1"/>
      <protection locked="0"/>
    </xf>
    <xf numFmtId="167" fontId="69" fillId="18" borderId="54" xfId="19" applyNumberFormat="1" applyFont="1" applyFill="1" applyBorder="1" applyAlignment="1" applyProtection="1">
      <alignment horizontal="right" vertical="center" wrapText="1"/>
      <protection locked="0"/>
    </xf>
    <xf numFmtId="0" fontId="72" fillId="0" borderId="0" xfId="19" applyFont="1"/>
    <xf numFmtId="49" fontId="69" fillId="19" borderId="8" xfId="19" applyNumberFormat="1" applyFont="1" applyFill="1" applyBorder="1" applyAlignment="1" applyProtection="1">
      <alignment horizontal="center" vertical="center" wrapText="1"/>
      <protection locked="0"/>
    </xf>
    <xf numFmtId="49" fontId="70" fillId="19" borderId="115" xfId="19" applyNumberFormat="1" applyFont="1" applyFill="1" applyBorder="1" applyAlignment="1" applyProtection="1">
      <alignment horizontal="center" vertical="center" wrapText="1"/>
      <protection locked="0"/>
    </xf>
    <xf numFmtId="49" fontId="69" fillId="19" borderId="115" xfId="19" applyNumberFormat="1" applyFont="1" applyFill="1" applyBorder="1" applyAlignment="1" applyProtection="1">
      <alignment horizontal="left" vertical="center" wrapText="1"/>
      <protection locked="0"/>
    </xf>
    <xf numFmtId="167" fontId="69" fillId="19" borderId="119" xfId="19" applyNumberFormat="1" applyFont="1" applyFill="1" applyBorder="1" applyAlignment="1" applyProtection="1">
      <alignment horizontal="right" vertical="center" wrapText="1"/>
      <protection locked="0"/>
    </xf>
    <xf numFmtId="49" fontId="69" fillId="17" borderId="17" xfId="19" applyNumberFormat="1" applyFont="1" applyFill="1" applyBorder="1" applyAlignment="1" applyProtection="1">
      <alignment horizontal="center" vertical="center" wrapText="1"/>
      <protection locked="0"/>
    </xf>
    <xf numFmtId="49" fontId="70" fillId="17" borderId="32" xfId="19" applyNumberFormat="1" applyFont="1" applyFill="1" applyBorder="1" applyAlignment="1" applyProtection="1">
      <alignment horizontal="center" vertical="center" wrapText="1"/>
      <protection locked="0"/>
    </xf>
    <xf numFmtId="49" fontId="69" fillId="17" borderId="13" xfId="19" applyNumberFormat="1" applyFont="1" applyFill="1" applyBorder="1" applyAlignment="1" applyProtection="1">
      <alignment horizontal="left" vertical="center" wrapText="1"/>
      <protection locked="0"/>
    </xf>
    <xf numFmtId="167" fontId="69" fillId="17" borderId="17" xfId="19" applyNumberFormat="1" applyFont="1" applyFill="1" applyBorder="1" applyAlignment="1" applyProtection="1">
      <alignment horizontal="right" vertical="center" wrapText="1"/>
      <protection locked="0"/>
    </xf>
    <xf numFmtId="49" fontId="75" fillId="17" borderId="17" xfId="19" applyNumberFormat="1" applyFont="1" applyFill="1" applyBorder="1" applyAlignment="1" applyProtection="1">
      <alignment horizontal="center" vertical="center" wrapText="1"/>
      <protection locked="0"/>
    </xf>
    <xf numFmtId="49" fontId="75" fillId="17" borderId="17" xfId="19" applyNumberFormat="1" applyFont="1" applyFill="1" applyBorder="1" applyAlignment="1" applyProtection="1">
      <alignment vertical="center" wrapText="1"/>
      <protection locked="0"/>
    </xf>
    <xf numFmtId="167" fontId="75" fillId="17" borderId="14" xfId="19" applyNumberFormat="1" applyFont="1" applyFill="1" applyBorder="1" applyAlignment="1" applyProtection="1">
      <alignment horizontal="right" vertical="center" wrapText="1"/>
      <protection locked="0"/>
    </xf>
    <xf numFmtId="4" fontId="76" fillId="0" borderId="17" xfId="19" applyNumberFormat="1" applyFont="1" applyBorder="1" applyAlignment="1">
      <alignment vertical="center"/>
    </xf>
    <xf numFmtId="167" fontId="55" fillId="0" borderId="17" xfId="19" applyNumberFormat="1" applyFont="1" applyBorder="1" applyAlignment="1">
      <alignment vertical="center"/>
    </xf>
    <xf numFmtId="0" fontId="77" fillId="0" borderId="0" xfId="19" applyFont="1"/>
    <xf numFmtId="49" fontId="75" fillId="17" borderId="14" xfId="19" applyNumberFormat="1" applyFont="1" applyFill="1" applyBorder="1" applyAlignment="1" applyProtection="1">
      <alignment horizontal="center" vertical="center" wrapText="1"/>
      <protection locked="0"/>
    </xf>
    <xf numFmtId="0" fontId="55" fillId="0" borderId="14" xfId="19" applyFont="1" applyBorder="1" applyAlignment="1">
      <alignment vertical="top" wrapText="1"/>
    </xf>
    <xf numFmtId="0" fontId="55" fillId="0" borderId="17" xfId="19" applyFont="1" applyBorder="1" applyAlignment="1">
      <alignment vertical="center" wrapText="1"/>
    </xf>
    <xf numFmtId="167" fontId="75" fillId="17" borderId="17" xfId="19" applyNumberFormat="1" applyFont="1" applyFill="1" applyBorder="1" applyAlignment="1" applyProtection="1">
      <alignment horizontal="right" vertical="center" wrapText="1"/>
      <protection locked="0"/>
    </xf>
    <xf numFmtId="4" fontId="55" fillId="0" borderId="17" xfId="19" applyNumberFormat="1" applyFont="1" applyBorder="1" applyAlignment="1">
      <alignment vertical="center"/>
    </xf>
    <xf numFmtId="49" fontId="69" fillId="17" borderId="8" xfId="19" applyNumberFormat="1" applyFont="1" applyFill="1" applyBorder="1" applyAlignment="1" applyProtection="1">
      <alignment horizontal="center" vertical="center" wrapText="1"/>
      <protection locked="0"/>
    </xf>
    <xf numFmtId="49" fontId="69" fillId="17" borderId="8" xfId="19" applyNumberFormat="1" applyFont="1" applyFill="1" applyBorder="1" applyAlignment="1" applyProtection="1">
      <alignment horizontal="left" vertical="center" wrapText="1"/>
      <protection locked="0"/>
    </xf>
    <xf numFmtId="167" fontId="69" fillId="17" borderId="54" xfId="19" applyNumberFormat="1" applyFont="1" applyFill="1" applyBorder="1" applyAlignment="1" applyProtection="1">
      <alignment horizontal="right" vertical="center" wrapText="1"/>
      <protection locked="0"/>
    </xf>
    <xf numFmtId="49" fontId="74" fillId="17" borderId="17" xfId="19" applyNumberFormat="1" applyFont="1" applyFill="1" applyBorder="1" applyAlignment="1" applyProtection="1">
      <alignment vertical="center" wrapText="1"/>
      <protection locked="0"/>
    </xf>
    <xf numFmtId="167" fontId="70" fillId="17" borderId="54" xfId="19" applyNumberFormat="1" applyFont="1" applyFill="1" applyBorder="1" applyAlignment="1" applyProtection="1">
      <alignment horizontal="right" vertical="center" wrapText="1"/>
      <protection locked="0"/>
    </xf>
    <xf numFmtId="0" fontId="76" fillId="0" borderId="17" xfId="19" applyFont="1" applyBorder="1"/>
    <xf numFmtId="167" fontId="70" fillId="17" borderId="56" xfId="19" applyNumberFormat="1" applyFont="1" applyFill="1" applyBorder="1" applyAlignment="1" applyProtection="1">
      <alignment horizontal="right" vertical="center" wrapText="1"/>
      <protection locked="0"/>
    </xf>
    <xf numFmtId="49" fontId="78" fillId="17" borderId="14" xfId="19" applyNumberFormat="1" applyFont="1" applyFill="1" applyBorder="1" applyAlignment="1" applyProtection="1">
      <alignment horizontal="center" vertical="center" wrapText="1"/>
      <protection locked="0"/>
    </xf>
    <xf numFmtId="49" fontId="70" fillId="17" borderId="60" xfId="19" applyNumberFormat="1" applyFont="1" applyFill="1" applyBorder="1" applyAlignment="1" applyProtection="1">
      <alignment horizontal="center" vertical="center" wrapText="1"/>
      <protection locked="0"/>
    </xf>
    <xf numFmtId="49" fontId="70" fillId="17" borderId="3" xfId="19" applyNumberFormat="1" applyFont="1" applyFill="1" applyBorder="1" applyAlignment="1" applyProtection="1">
      <alignment horizontal="left" vertical="center" wrapText="1"/>
      <protection locked="0"/>
    </xf>
    <xf numFmtId="4" fontId="76" fillId="0" borderId="17" xfId="19" applyNumberFormat="1" applyFont="1" applyBorder="1" applyAlignment="1">
      <alignment vertical="center" wrapText="1"/>
    </xf>
    <xf numFmtId="49" fontId="69" fillId="20" borderId="74" xfId="19" applyNumberFormat="1" applyFont="1" applyFill="1" applyBorder="1" applyAlignment="1" applyProtection="1">
      <alignment horizontal="center" vertical="center" wrapText="1"/>
      <protection locked="0"/>
    </xf>
    <xf numFmtId="49" fontId="69" fillId="20" borderId="3" xfId="19" applyNumberFormat="1" applyFont="1" applyFill="1" applyBorder="1" applyAlignment="1" applyProtection="1">
      <alignment horizontal="center" vertical="center" wrapText="1"/>
      <protection locked="0"/>
    </xf>
    <xf numFmtId="49" fontId="69" fillId="20" borderId="8" xfId="19" applyNumberFormat="1" applyFont="1" applyFill="1" applyBorder="1" applyAlignment="1" applyProtection="1">
      <alignment horizontal="center" vertical="center" wrapText="1"/>
      <protection locked="0"/>
    </xf>
    <xf numFmtId="49" fontId="69" fillId="20" borderId="3" xfId="19" applyNumberFormat="1" applyFont="1" applyFill="1" applyBorder="1" applyAlignment="1" applyProtection="1">
      <alignment horizontal="left" vertical="center" wrapText="1"/>
      <protection locked="0"/>
    </xf>
    <xf numFmtId="167" fontId="69" fillId="20" borderId="37" xfId="19" applyNumberFormat="1" applyFont="1" applyFill="1" applyBorder="1" applyAlignment="1" applyProtection="1">
      <alignment horizontal="right" vertical="center" wrapText="1"/>
      <protection locked="0"/>
    </xf>
    <xf numFmtId="49" fontId="79" fillId="17" borderId="120" xfId="19" applyNumberFormat="1" applyFont="1" applyFill="1" applyBorder="1" applyAlignment="1" applyProtection="1">
      <alignment horizontal="center" vertical="center" wrapText="1"/>
      <protection locked="0"/>
    </xf>
    <xf numFmtId="49" fontId="69" fillId="21" borderId="3" xfId="19" applyNumberFormat="1" applyFont="1" applyFill="1" applyBorder="1" applyAlignment="1" applyProtection="1">
      <alignment horizontal="center" vertical="center" wrapText="1"/>
      <protection locked="0"/>
    </xf>
    <xf numFmtId="49" fontId="80" fillId="21" borderId="3" xfId="19" applyNumberFormat="1" applyFont="1" applyFill="1" applyBorder="1" applyAlignment="1" applyProtection="1">
      <alignment horizontal="center" vertical="center" wrapText="1"/>
      <protection locked="0"/>
    </xf>
    <xf numFmtId="49" fontId="69" fillId="21" borderId="3" xfId="19" applyNumberFormat="1" applyFont="1" applyFill="1" applyBorder="1" applyAlignment="1" applyProtection="1">
      <alignment horizontal="left" vertical="center" wrapText="1"/>
      <protection locked="0"/>
    </xf>
    <xf numFmtId="167" fontId="69" fillId="21" borderId="37" xfId="19" applyNumberFormat="1" applyFont="1" applyFill="1" applyBorder="1" applyAlignment="1" applyProtection="1">
      <alignment horizontal="right" vertical="center" wrapText="1"/>
      <protection locked="0"/>
    </xf>
    <xf numFmtId="49" fontId="70" fillId="17" borderId="120" xfId="19" applyNumberFormat="1" applyFont="1" applyFill="1" applyBorder="1" applyAlignment="1" applyProtection="1">
      <alignment horizontal="center" vertical="center" wrapText="1"/>
      <protection locked="0"/>
    </xf>
    <xf numFmtId="49" fontId="70" fillId="17" borderId="123" xfId="19" applyNumberFormat="1" applyFont="1" applyFill="1" applyBorder="1" applyAlignment="1" applyProtection="1">
      <alignment horizontal="center" vertical="center" wrapText="1"/>
      <protection locked="0"/>
    </xf>
    <xf numFmtId="49" fontId="69" fillId="17" borderId="3" xfId="19" applyNumberFormat="1" applyFont="1" applyFill="1" applyBorder="1" applyAlignment="1" applyProtection="1">
      <alignment horizontal="center" vertical="center" wrapText="1"/>
      <protection locked="0"/>
    </xf>
    <xf numFmtId="49" fontId="69" fillId="17" borderId="3" xfId="19" applyNumberFormat="1" applyFont="1" applyFill="1" applyBorder="1" applyAlignment="1" applyProtection="1">
      <alignment horizontal="left" vertical="center" wrapText="1"/>
      <protection locked="0"/>
    </xf>
    <xf numFmtId="167" fontId="69" fillId="17" borderId="37" xfId="19" applyNumberFormat="1" applyFont="1" applyFill="1" applyBorder="1" applyAlignment="1" applyProtection="1">
      <alignment horizontal="right" vertical="center" wrapText="1"/>
      <protection locked="0"/>
    </xf>
    <xf numFmtId="49" fontId="74" fillId="17" borderId="120" xfId="19" applyNumberFormat="1" applyFont="1" applyFill="1" applyBorder="1" applyAlignment="1" applyProtection="1">
      <alignment horizontal="center" vertical="center" wrapText="1"/>
      <protection locked="0"/>
    </xf>
    <xf numFmtId="49" fontId="74" fillId="17" borderId="123" xfId="19" applyNumberFormat="1" applyFont="1" applyFill="1" applyBorder="1" applyAlignment="1" applyProtection="1">
      <alignment horizontal="center" vertical="center" wrapText="1"/>
      <protection locked="0"/>
    </xf>
    <xf numFmtId="49" fontId="74" fillId="17" borderId="0" xfId="19" applyNumberFormat="1" applyFont="1" applyFill="1" applyBorder="1" applyAlignment="1" applyProtection="1">
      <alignment horizontal="center" vertical="center" wrapText="1"/>
      <protection locked="0"/>
    </xf>
    <xf numFmtId="49" fontId="75" fillId="17" borderId="3" xfId="19" applyNumberFormat="1" applyFont="1" applyFill="1" applyBorder="1" applyAlignment="1" applyProtection="1">
      <alignment horizontal="center" vertical="center" wrapText="1"/>
      <protection locked="0"/>
    </xf>
    <xf numFmtId="49" fontId="75" fillId="17" borderId="3" xfId="19" applyNumberFormat="1" applyFont="1" applyFill="1" applyBorder="1" applyAlignment="1" applyProtection="1">
      <alignment horizontal="left" vertical="center" wrapText="1"/>
      <protection locked="0"/>
    </xf>
    <xf numFmtId="167" fontId="75" fillId="17" borderId="37" xfId="19" applyNumberFormat="1" applyFont="1" applyFill="1" applyBorder="1" applyAlignment="1" applyProtection="1">
      <alignment horizontal="right" vertical="center" wrapText="1"/>
      <protection locked="0"/>
    </xf>
    <xf numFmtId="167" fontId="81" fillId="0" borderId="17" xfId="19" applyNumberFormat="1" applyFont="1" applyBorder="1" applyAlignment="1">
      <alignment vertical="center"/>
    </xf>
    <xf numFmtId="49" fontId="70" fillId="17" borderId="3" xfId="19" applyNumberFormat="1" applyFont="1" applyFill="1" applyBorder="1" applyAlignment="1" applyProtection="1">
      <alignment horizontal="center" vertical="center" wrapText="1"/>
      <protection locked="0"/>
    </xf>
    <xf numFmtId="167" fontId="70" fillId="17" borderId="37" xfId="19" applyNumberFormat="1" applyFont="1" applyFill="1" applyBorder="1" applyAlignment="1" applyProtection="1">
      <alignment horizontal="right" vertical="center" wrapText="1"/>
      <protection locked="0"/>
    </xf>
    <xf numFmtId="4" fontId="75" fillId="17" borderId="37" xfId="19" applyNumberFormat="1" applyFont="1" applyFill="1" applyBorder="1" applyAlignment="1" applyProtection="1">
      <alignment horizontal="right" vertical="center" wrapText="1"/>
      <protection locked="0"/>
    </xf>
    <xf numFmtId="4" fontId="81" fillId="0" borderId="17" xfId="19" applyNumberFormat="1" applyFont="1" applyBorder="1" applyAlignment="1">
      <alignment vertical="center"/>
    </xf>
    <xf numFmtId="49" fontId="73" fillId="17" borderId="0" xfId="19" applyNumberFormat="1" applyFont="1" applyFill="1" applyBorder="1" applyAlignment="1" applyProtection="1">
      <alignment horizontal="center" vertical="center" wrapText="1"/>
      <protection locked="0"/>
    </xf>
    <xf numFmtId="49" fontId="74" fillId="17" borderId="121" xfId="19" applyNumberFormat="1" applyFont="1" applyFill="1" applyBorder="1" applyAlignment="1" applyProtection="1">
      <alignment horizontal="center" vertical="center" wrapText="1"/>
      <protection locked="0"/>
    </xf>
    <xf numFmtId="49" fontId="78" fillId="17" borderId="17" xfId="19" applyNumberFormat="1" applyFont="1" applyFill="1" applyBorder="1" applyAlignment="1" applyProtection="1">
      <alignment horizontal="center" vertical="center" wrapText="1"/>
      <protection locked="0"/>
    </xf>
    <xf numFmtId="49" fontId="78" fillId="17" borderId="36" xfId="19" applyNumberFormat="1" applyFont="1" applyFill="1" applyBorder="1" applyAlignment="1" applyProtection="1">
      <alignment horizontal="center" vertical="center" wrapText="1"/>
      <protection locked="0"/>
    </xf>
    <xf numFmtId="49" fontId="78" fillId="17" borderId="3" xfId="19" applyNumberFormat="1" applyFont="1" applyFill="1" applyBorder="1" applyAlignment="1" applyProtection="1">
      <alignment horizontal="left" vertical="center" wrapText="1"/>
      <protection locked="0"/>
    </xf>
    <xf numFmtId="167" fontId="78" fillId="17" borderId="37" xfId="19" applyNumberFormat="1" applyFont="1" applyFill="1" applyBorder="1" applyAlignment="1" applyProtection="1">
      <alignment horizontal="right" vertical="center" wrapText="1"/>
      <protection locked="0"/>
    </xf>
    <xf numFmtId="168" fontId="3" fillId="0" borderId="17" xfId="19" applyNumberFormat="1" applyFont="1" applyBorder="1" applyAlignment="1">
      <alignment vertical="center"/>
    </xf>
    <xf numFmtId="167" fontId="82" fillId="0" borderId="94" xfId="19" applyNumberFormat="1" applyFont="1" applyBorder="1" applyAlignment="1">
      <alignment vertical="center"/>
    </xf>
    <xf numFmtId="4" fontId="76" fillId="0" borderId="30" xfId="19" applyNumberFormat="1" applyFont="1" applyBorder="1" applyAlignment="1">
      <alignment vertical="center"/>
    </xf>
    <xf numFmtId="4" fontId="81" fillId="0" borderId="30" xfId="19" applyNumberFormat="1" applyFont="1" applyBorder="1" applyAlignment="1">
      <alignment vertical="center"/>
    </xf>
    <xf numFmtId="49" fontId="83" fillId="17" borderId="3" xfId="19" applyNumberFormat="1" applyFont="1" applyFill="1" applyBorder="1" applyAlignment="1" applyProtection="1">
      <alignment horizontal="left" vertical="center" wrapText="1"/>
      <protection locked="0"/>
    </xf>
    <xf numFmtId="49" fontId="69" fillId="17" borderId="0" xfId="19" applyNumberFormat="1" applyFont="1" applyFill="1" applyBorder="1" applyAlignment="1" applyProtection="1">
      <alignment horizontal="center" vertical="center" wrapText="1"/>
      <protection locked="0"/>
    </xf>
    <xf numFmtId="168" fontId="71" fillId="0" borderId="17" xfId="19" applyNumberFormat="1" applyFont="1" applyBorder="1"/>
    <xf numFmtId="167" fontId="84" fillId="0" borderId="17" xfId="19" applyNumberFormat="1" applyFont="1" applyBorder="1" applyAlignment="1">
      <alignment vertical="center"/>
    </xf>
    <xf numFmtId="0" fontId="71" fillId="0" borderId="17" xfId="19" applyFont="1" applyBorder="1"/>
    <xf numFmtId="49" fontId="69" fillId="17" borderId="13" xfId="19" applyNumberFormat="1" applyFont="1" applyFill="1" applyBorder="1" applyAlignment="1" applyProtection="1">
      <alignment horizontal="center" vertical="center" wrapText="1"/>
      <protection locked="0"/>
    </xf>
    <xf numFmtId="49" fontId="75" fillId="17" borderId="45" xfId="19" applyNumberFormat="1" applyFont="1" applyFill="1" applyBorder="1" applyAlignment="1" applyProtection="1">
      <alignment horizontal="center" vertical="center" wrapText="1"/>
      <protection locked="0"/>
    </xf>
    <xf numFmtId="49" fontId="74" fillId="17" borderId="124" xfId="19" applyNumberFormat="1" applyFont="1" applyFill="1" applyBorder="1" applyAlignment="1" applyProtection="1">
      <alignment horizontal="center" vertical="center" wrapText="1"/>
      <protection locked="0"/>
    </xf>
    <xf numFmtId="49" fontId="74" fillId="17" borderId="14" xfId="19" applyNumberFormat="1" applyFont="1" applyFill="1" applyBorder="1" applyAlignment="1" applyProtection="1">
      <alignment horizontal="center" vertical="center" wrapText="1"/>
      <protection locked="0"/>
    </xf>
    <xf numFmtId="49" fontId="75" fillId="17" borderId="94" xfId="19" applyNumberFormat="1" applyFont="1" applyFill="1" applyBorder="1" applyAlignment="1" applyProtection="1">
      <alignment horizontal="center" vertical="center" wrapText="1"/>
      <protection locked="0"/>
    </xf>
    <xf numFmtId="49" fontId="75" fillId="17" borderId="36" xfId="19" applyNumberFormat="1" applyFont="1" applyFill="1" applyBorder="1" applyAlignment="1" applyProtection="1">
      <alignment horizontal="left" vertical="center" wrapText="1"/>
      <protection locked="0"/>
    </xf>
    <xf numFmtId="49" fontId="69" fillId="21" borderId="42" xfId="19" applyNumberFormat="1" applyFont="1" applyFill="1" applyBorder="1" applyAlignment="1" applyProtection="1">
      <alignment horizontal="center" vertical="center" wrapText="1"/>
      <protection locked="0"/>
    </xf>
    <xf numFmtId="49" fontId="80" fillId="21" borderId="36" xfId="19" applyNumberFormat="1" applyFont="1" applyFill="1" applyBorder="1" applyAlignment="1" applyProtection="1">
      <alignment horizontal="center" vertical="center" wrapText="1"/>
      <protection locked="0"/>
    </xf>
    <xf numFmtId="49" fontId="70" fillId="17" borderId="121" xfId="19" applyNumberFormat="1" applyFont="1" applyFill="1" applyBorder="1" applyAlignment="1" applyProtection="1">
      <alignment horizontal="center" vertical="center" wrapText="1"/>
      <protection locked="0"/>
    </xf>
    <xf numFmtId="49" fontId="69" fillId="17" borderId="36" xfId="19" applyNumberFormat="1" applyFont="1" applyFill="1" applyBorder="1" applyAlignment="1" applyProtection="1">
      <alignment horizontal="center" vertical="center" wrapText="1"/>
      <protection locked="0"/>
    </xf>
    <xf numFmtId="49" fontId="73" fillId="17" borderId="123" xfId="19" applyNumberFormat="1" applyFont="1" applyFill="1" applyBorder="1" applyAlignment="1" applyProtection="1">
      <alignment vertical="center" wrapText="1"/>
      <protection locked="0"/>
    </xf>
    <xf numFmtId="168" fontId="76" fillId="0" borderId="17" xfId="19" applyNumberFormat="1" applyFont="1" applyBorder="1" applyAlignment="1">
      <alignment vertical="center"/>
    </xf>
    <xf numFmtId="49" fontId="73" fillId="17" borderId="13" xfId="19" applyNumberFormat="1" applyFont="1" applyFill="1" applyBorder="1" applyAlignment="1" applyProtection="1">
      <alignment horizontal="center" vertical="center" wrapText="1"/>
      <protection locked="0"/>
    </xf>
    <xf numFmtId="168" fontId="55" fillId="0" borderId="17" xfId="19" applyNumberFormat="1" applyFont="1" applyBorder="1"/>
    <xf numFmtId="167" fontId="70" fillId="17" borderId="30" xfId="19" applyNumberFormat="1" applyFont="1" applyFill="1" applyBorder="1" applyAlignment="1" applyProtection="1">
      <alignment horizontal="right" vertical="center" wrapText="1"/>
      <protection locked="0"/>
    </xf>
    <xf numFmtId="49" fontId="85" fillId="17" borderId="120" xfId="19" applyNumberFormat="1" applyFont="1" applyFill="1" applyBorder="1" applyAlignment="1" applyProtection="1">
      <alignment horizontal="center" vertical="center" wrapText="1"/>
      <protection locked="0"/>
    </xf>
    <xf numFmtId="49" fontId="70" fillId="17" borderId="0" xfId="19" applyNumberFormat="1" applyFont="1" applyFill="1" applyBorder="1" applyAlignment="1" applyProtection="1">
      <alignment horizontal="center" vertical="center" wrapText="1"/>
      <protection locked="0"/>
    </xf>
    <xf numFmtId="4" fontId="69" fillId="17" borderId="37" xfId="19" applyNumberFormat="1" applyFont="1" applyFill="1" applyBorder="1" applyAlignment="1" applyProtection="1">
      <alignment horizontal="right" vertical="center" wrapText="1"/>
      <protection locked="0"/>
    </xf>
    <xf numFmtId="0" fontId="55" fillId="0" borderId="17" xfId="19" applyFont="1" applyBorder="1"/>
    <xf numFmtId="167" fontId="78" fillId="21" borderId="37" xfId="19" applyNumberFormat="1" applyFont="1" applyFill="1" applyBorder="1" applyAlignment="1" applyProtection="1">
      <alignment horizontal="right" vertical="center" wrapText="1"/>
      <protection locked="0"/>
    </xf>
    <xf numFmtId="49" fontId="69" fillId="22" borderId="123" xfId="19" applyNumberFormat="1" applyFont="1" applyFill="1" applyBorder="1" applyAlignment="1" applyProtection="1">
      <alignment horizontal="center" vertical="center" wrapText="1"/>
      <protection locked="0"/>
    </xf>
    <xf numFmtId="49" fontId="83" fillId="22" borderId="3" xfId="19" applyNumberFormat="1" applyFont="1" applyFill="1" applyBorder="1" applyAlignment="1" applyProtection="1">
      <alignment horizontal="center" vertical="center" wrapText="1"/>
      <protection locked="0"/>
    </xf>
    <xf numFmtId="49" fontId="83" fillId="22" borderId="3" xfId="19" applyNumberFormat="1" applyFont="1" applyFill="1" applyBorder="1" applyAlignment="1" applyProtection="1">
      <alignment horizontal="left" vertical="center" wrapText="1"/>
      <protection locked="0"/>
    </xf>
    <xf numFmtId="167" fontId="69" fillId="22" borderId="37" xfId="19" applyNumberFormat="1" applyFont="1" applyFill="1" applyBorder="1" applyAlignment="1" applyProtection="1">
      <alignment horizontal="right" vertical="center" wrapText="1"/>
      <protection locked="0"/>
    </xf>
    <xf numFmtId="49" fontId="80" fillId="22" borderId="3" xfId="19" applyNumberFormat="1" applyFont="1" applyFill="1" applyBorder="1" applyAlignment="1" applyProtection="1">
      <alignment horizontal="center" vertical="center" wrapText="1"/>
      <protection locked="0"/>
    </xf>
    <xf numFmtId="49" fontId="84" fillId="22" borderId="3" xfId="19" applyNumberFormat="1" applyFont="1" applyFill="1" applyBorder="1" applyAlignment="1" applyProtection="1">
      <alignment horizontal="center" vertical="center" wrapText="1"/>
      <protection locked="0"/>
    </xf>
    <xf numFmtId="49" fontId="84" fillId="22" borderId="3" xfId="19" applyNumberFormat="1" applyFont="1" applyFill="1" applyBorder="1" applyAlignment="1" applyProtection="1">
      <alignment horizontal="left" vertical="center" wrapText="1"/>
      <protection locked="0"/>
    </xf>
    <xf numFmtId="167" fontId="70" fillId="22" borderId="37" xfId="19" applyNumberFormat="1" applyFont="1" applyFill="1" applyBorder="1" applyAlignment="1" applyProtection="1">
      <alignment horizontal="right" vertical="center" wrapText="1"/>
      <protection locked="0"/>
    </xf>
    <xf numFmtId="167" fontId="81" fillId="0" borderId="17" xfId="19" applyNumberFormat="1" applyFont="1" applyBorder="1"/>
    <xf numFmtId="49" fontId="70" fillId="17" borderId="3" xfId="19" applyNumberFormat="1" applyFont="1" applyFill="1" applyBorder="1" applyAlignment="1" applyProtection="1">
      <alignment horizontal="left" vertical="center"/>
      <protection locked="0"/>
    </xf>
    <xf numFmtId="4" fontId="55" fillId="0" borderId="17" xfId="19" applyNumberFormat="1" applyFont="1" applyBorder="1"/>
    <xf numFmtId="0" fontId="71" fillId="0" borderId="0" xfId="19" applyFont="1" applyBorder="1" applyAlignment="1">
      <alignment vertical="center" wrapText="1"/>
    </xf>
    <xf numFmtId="49" fontId="75" fillId="17" borderId="13" xfId="19" applyNumberFormat="1" applyFont="1" applyFill="1" applyBorder="1" applyAlignment="1" applyProtection="1">
      <alignment horizontal="center" vertical="center" wrapText="1"/>
      <protection locked="0"/>
    </xf>
    <xf numFmtId="49" fontId="75" fillId="17" borderId="13" xfId="19" applyNumberFormat="1" applyFont="1" applyFill="1" applyBorder="1" applyAlignment="1" applyProtection="1">
      <alignment horizontal="left" vertical="center" wrapText="1"/>
      <protection locked="0"/>
    </xf>
    <xf numFmtId="167" fontId="86" fillId="17" borderId="125" xfId="19" applyNumberFormat="1" applyFont="1" applyFill="1" applyBorder="1" applyAlignment="1" applyProtection="1">
      <alignment horizontal="right" vertical="center" wrapText="1"/>
      <protection locked="0"/>
    </xf>
    <xf numFmtId="0" fontId="87" fillId="0" borderId="126" xfId="19" applyFont="1" applyBorder="1" applyAlignment="1">
      <alignment horizontal="center"/>
    </xf>
    <xf numFmtId="0" fontId="4" fillId="0" borderId="32" xfId="19" applyFont="1" applyBorder="1"/>
    <xf numFmtId="0" fontId="87" fillId="0" borderId="0" xfId="19" applyFont="1" applyBorder="1"/>
    <xf numFmtId="167" fontId="88" fillId="0" borderId="30" xfId="19" applyNumberFormat="1" applyFont="1" applyBorder="1"/>
    <xf numFmtId="0" fontId="87" fillId="0" borderId="21" xfId="19" applyFont="1" applyBorder="1"/>
    <xf numFmtId="167" fontId="88" fillId="0" borderId="31" xfId="19" applyNumberFormat="1" applyFont="1" applyBorder="1"/>
    <xf numFmtId="0" fontId="4" fillId="0" borderId="0" xfId="19" applyFont="1" applyBorder="1" applyAlignment="1">
      <alignment vertical="top"/>
    </xf>
    <xf numFmtId="167" fontId="4" fillId="0" borderId="0" xfId="19" applyNumberFormat="1" applyFont="1" applyBorder="1"/>
    <xf numFmtId="167" fontId="4" fillId="0" borderId="0" xfId="19" applyNumberFormat="1" applyFont="1"/>
    <xf numFmtId="0" fontId="25" fillId="0" borderId="17" xfId="32" applyFont="1" applyBorder="1" applyAlignment="1">
      <alignment horizontal="center" vertical="center"/>
    </xf>
    <xf numFmtId="0" fontId="25" fillId="0" borderId="17" xfId="32" applyFont="1" applyBorder="1" applyAlignment="1">
      <alignment vertical="center"/>
    </xf>
    <xf numFmtId="0" fontId="3" fillId="0" borderId="17" xfId="32" applyFont="1" applyBorder="1" applyAlignment="1">
      <alignment horizontal="center" vertical="center" wrapText="1"/>
    </xf>
    <xf numFmtId="0" fontId="25" fillId="0" borderId="17" xfId="32" applyFont="1" applyBorder="1" applyAlignment="1">
      <alignment horizontal="center" vertical="center" wrapText="1"/>
    </xf>
    <xf numFmtId="0" fontId="16" fillId="0" borderId="17" xfId="19" applyBorder="1" applyAlignment="1">
      <alignment horizontal="center" vertical="center" wrapText="1"/>
    </xf>
    <xf numFmtId="0" fontId="26" fillId="0" borderId="32" xfId="32" applyFont="1" applyBorder="1" applyAlignment="1">
      <alignment horizontal="center"/>
    </xf>
    <xf numFmtId="0" fontId="26" fillId="0" borderId="32" xfId="32" applyFont="1" applyBorder="1"/>
    <xf numFmtId="4" fontId="26" fillId="0" borderId="32" xfId="32" applyNumberFormat="1" applyFont="1" applyBorder="1"/>
    <xf numFmtId="0" fontId="16" fillId="0" borderId="122" xfId="32" applyBorder="1" applyAlignment="1">
      <alignment horizontal="center"/>
    </xf>
    <xf numFmtId="0" fontId="89" fillId="0" borderId="122" xfId="32" applyFont="1" applyBorder="1" applyAlignment="1">
      <alignment vertical="center" wrapText="1"/>
    </xf>
    <xf numFmtId="0" fontId="26" fillId="0" borderId="122" xfId="32" applyFont="1" applyBorder="1"/>
    <xf numFmtId="4" fontId="89" fillId="0" borderId="122" xfId="32" applyNumberFormat="1" applyFont="1" applyBorder="1" applyAlignment="1">
      <alignment vertical="top"/>
    </xf>
    <xf numFmtId="4" fontId="55" fillId="0" borderId="122" xfId="19" applyNumberFormat="1" applyFont="1" applyBorder="1"/>
    <xf numFmtId="4" fontId="89" fillId="0" borderId="30" xfId="19" applyNumberFormat="1" applyFont="1" applyBorder="1"/>
    <xf numFmtId="4" fontId="55" fillId="0" borderId="14" xfId="19" applyNumberFormat="1" applyFont="1" applyBorder="1"/>
    <xf numFmtId="4" fontId="89" fillId="0" borderId="14" xfId="19" applyNumberFormat="1" applyFont="1" applyBorder="1"/>
    <xf numFmtId="0" fontId="26" fillId="0" borderId="32" xfId="32" applyFont="1" applyBorder="1" applyAlignment="1">
      <alignment vertical="center" wrapText="1"/>
    </xf>
    <xf numFmtId="0" fontId="16" fillId="0" borderId="122" xfId="19" applyBorder="1"/>
    <xf numFmtId="4" fontId="26" fillId="0" borderId="30" xfId="19" applyNumberFormat="1" applyFont="1" applyBorder="1"/>
    <xf numFmtId="0" fontId="26" fillId="0" borderId="122" xfId="32" applyFont="1" applyBorder="1" applyAlignment="1">
      <alignment horizontal="center"/>
    </xf>
    <xf numFmtId="4" fontId="89" fillId="0" borderId="122" xfId="32" applyNumberFormat="1" applyFont="1" applyBorder="1"/>
    <xf numFmtId="0" fontId="89" fillId="0" borderId="0" xfId="19" applyFont="1" applyAlignment="1">
      <alignment vertical="center" wrapText="1"/>
    </xf>
    <xf numFmtId="0" fontId="89" fillId="0" borderId="122" xfId="32" applyFont="1" applyBorder="1"/>
    <xf numFmtId="0" fontId="16" fillId="0" borderId="14" xfId="19" applyBorder="1"/>
    <xf numFmtId="4" fontId="26" fillId="0" borderId="32" xfId="32" applyNumberFormat="1" applyFont="1" applyBorder="1" applyAlignment="1">
      <alignment vertical="center"/>
    </xf>
    <xf numFmtId="4" fontId="89" fillId="0" borderId="122" xfId="19" applyNumberFormat="1" applyFont="1" applyBorder="1"/>
    <xf numFmtId="0" fontId="89" fillId="0" borderId="122" xfId="32" applyFont="1" applyBorder="1" applyAlignment="1">
      <alignment vertical="top"/>
    </xf>
    <xf numFmtId="4" fontId="89" fillId="0" borderId="30" xfId="19" applyNumberFormat="1" applyFont="1" applyBorder="1" applyAlignment="1">
      <alignment vertical="top"/>
    </xf>
    <xf numFmtId="4" fontId="89" fillId="0" borderId="122" xfId="32" applyNumberFormat="1" applyFont="1" applyBorder="1" applyAlignment="1">
      <alignment vertical="top" wrapText="1"/>
    </xf>
    <xf numFmtId="4" fontId="89" fillId="0" borderId="14" xfId="19" applyNumberFormat="1" applyFont="1" applyBorder="1" applyAlignment="1">
      <alignment vertical="top"/>
    </xf>
    <xf numFmtId="0" fontId="89" fillId="0" borderId="122" xfId="32" applyFont="1" applyBorder="1" applyAlignment="1">
      <alignment horizontal="center"/>
    </xf>
    <xf numFmtId="0" fontId="16" fillId="0" borderId="14" xfId="32" applyBorder="1" applyAlignment="1">
      <alignment horizontal="center"/>
    </xf>
    <xf numFmtId="0" fontId="89" fillId="0" borderId="14" xfId="32" applyFont="1" applyBorder="1" applyAlignment="1">
      <alignment vertical="center" wrapText="1"/>
    </xf>
    <xf numFmtId="0" fontId="89" fillId="0" borderId="14" xfId="32" applyFont="1" applyBorder="1" applyAlignment="1">
      <alignment horizontal="center"/>
    </xf>
    <xf numFmtId="4" fontId="89" fillId="0" borderId="14" xfId="32" applyNumberFormat="1" applyFont="1" applyBorder="1" applyAlignment="1">
      <alignment vertical="top"/>
    </xf>
    <xf numFmtId="0" fontId="87" fillId="0" borderId="14" xfId="32" applyFont="1" applyBorder="1" applyAlignment="1">
      <alignment horizontal="center"/>
    </xf>
    <xf numFmtId="4" fontId="26" fillId="0" borderId="122" xfId="19" applyNumberFormat="1" applyFont="1" applyBorder="1"/>
    <xf numFmtId="0" fontId="89" fillId="0" borderId="122" xfId="33" applyFont="1" applyBorder="1" applyAlignment="1">
      <alignment vertical="center" wrapText="1"/>
    </xf>
    <xf numFmtId="0" fontId="16" fillId="0" borderId="122" xfId="32" applyBorder="1" applyAlignment="1">
      <alignment horizontal="center" vertical="top"/>
    </xf>
    <xf numFmtId="0" fontId="16" fillId="0" borderId="122" xfId="32" applyFont="1" applyBorder="1" applyAlignment="1">
      <alignment horizontal="center" vertical="top"/>
    </xf>
    <xf numFmtId="49" fontId="90" fillId="17" borderId="122" xfId="19" applyNumberFormat="1" applyFont="1" applyFill="1" applyBorder="1" applyAlignment="1" applyProtection="1">
      <alignment horizontal="left" vertical="center" wrapText="1"/>
      <protection locked="0"/>
    </xf>
    <xf numFmtId="4" fontId="89" fillId="0" borderId="122" xfId="19" applyNumberFormat="1" applyFont="1" applyBorder="1" applyAlignment="1">
      <alignment vertical="top"/>
    </xf>
    <xf numFmtId="0" fontId="91" fillId="0" borderId="122" xfId="32" applyFont="1" applyBorder="1" applyAlignment="1">
      <alignment horizontal="center"/>
    </xf>
    <xf numFmtId="0" fontId="89" fillId="0" borderId="122" xfId="32" applyFont="1" applyBorder="1" applyAlignment="1">
      <alignment horizontal="center" vertical="top"/>
    </xf>
    <xf numFmtId="0" fontId="55" fillId="0" borderId="122" xfId="32" applyFont="1" applyBorder="1" applyAlignment="1">
      <alignment horizontal="center" vertical="top"/>
    </xf>
    <xf numFmtId="0" fontId="16" fillId="0" borderId="110" xfId="32" applyBorder="1" applyAlignment="1">
      <alignment horizontal="center"/>
    </xf>
    <xf numFmtId="0" fontId="92" fillId="0" borderId="110" xfId="32" applyFont="1" applyBorder="1" applyAlignment="1">
      <alignment horizontal="right"/>
    </xf>
    <xf numFmtId="0" fontId="92" fillId="0" borderId="110" xfId="32" applyFont="1" applyBorder="1" applyAlignment="1">
      <alignment horizontal="center"/>
    </xf>
    <xf numFmtId="4" fontId="92" fillId="0" borderId="110" xfId="32" applyNumberFormat="1" applyFont="1" applyBorder="1"/>
    <xf numFmtId="49" fontId="69" fillId="22" borderId="120" xfId="19" applyNumberFormat="1" applyFont="1" applyFill="1" applyBorder="1" applyAlignment="1" applyProtection="1">
      <alignment horizontal="center" vertical="center" wrapText="1"/>
      <protection locked="0"/>
    </xf>
    <xf numFmtId="49" fontId="69" fillId="22" borderId="3" xfId="19" applyNumberFormat="1" applyFont="1" applyFill="1" applyBorder="1" applyAlignment="1" applyProtection="1">
      <alignment horizontal="center" vertical="center" wrapText="1"/>
      <protection locked="0"/>
    </xf>
    <xf numFmtId="49" fontId="69" fillId="22" borderId="3" xfId="19" applyNumberFormat="1" applyFont="1" applyFill="1" applyBorder="1" applyAlignment="1" applyProtection="1">
      <alignment horizontal="left" vertical="center" wrapText="1"/>
      <protection locked="0"/>
    </xf>
    <xf numFmtId="0" fontId="77" fillId="7" borderId="0" xfId="19" applyFont="1" applyFill="1"/>
    <xf numFmtId="49" fontId="69" fillId="23" borderId="3" xfId="19" applyNumberFormat="1" applyFont="1" applyFill="1" applyBorder="1" applyAlignment="1" applyProtection="1">
      <alignment horizontal="center" vertical="center" wrapText="1"/>
      <protection locked="0"/>
    </xf>
    <xf numFmtId="49" fontId="69" fillId="23" borderId="3" xfId="19" applyNumberFormat="1" applyFont="1" applyFill="1" applyBorder="1" applyAlignment="1" applyProtection="1">
      <alignment horizontal="left" vertical="center" wrapText="1"/>
      <protection locked="0"/>
    </xf>
    <xf numFmtId="167" fontId="69" fillId="23" borderId="37" xfId="19" applyNumberFormat="1" applyFont="1" applyFill="1" applyBorder="1" applyAlignment="1" applyProtection="1">
      <alignment horizontal="right" vertical="center" wrapText="1"/>
      <protection locked="0"/>
    </xf>
    <xf numFmtId="49" fontId="70" fillId="22" borderId="3" xfId="19" applyNumberFormat="1" applyFont="1" applyFill="1" applyBorder="1" applyAlignment="1" applyProtection="1">
      <alignment horizontal="center" vertical="center" wrapText="1"/>
      <protection locked="0"/>
    </xf>
    <xf numFmtId="49" fontId="70" fillId="22" borderId="3" xfId="19" applyNumberFormat="1" applyFont="1" applyFill="1" applyBorder="1" applyAlignment="1" applyProtection="1">
      <alignment horizontal="left" vertical="center" wrapText="1"/>
      <protection locked="0"/>
    </xf>
    <xf numFmtId="167" fontId="75" fillId="22" borderId="37" xfId="19" applyNumberFormat="1" applyFont="1" applyFill="1" applyBorder="1" applyAlignment="1" applyProtection="1">
      <alignment horizontal="right" vertical="center" wrapText="1"/>
      <protection locked="0"/>
    </xf>
    <xf numFmtId="49" fontId="10" fillId="0" borderId="123" xfId="1" applyNumberFormat="1" applyFont="1" applyBorder="1" applyAlignment="1">
      <alignment horizontal="center" vertical="top"/>
    </xf>
    <xf numFmtId="4" fontId="11" fillId="0" borderId="17" xfId="1" applyNumberFormat="1" applyFont="1" applyBorder="1" applyAlignment="1">
      <alignment horizontal="center" vertical="center"/>
    </xf>
    <xf numFmtId="49" fontId="72" fillId="22" borderId="3" xfId="19" applyNumberFormat="1" applyFont="1" applyFill="1" applyBorder="1" applyAlignment="1" applyProtection="1">
      <alignment horizontal="left" vertical="center" wrapText="1"/>
      <protection locked="0"/>
    </xf>
    <xf numFmtId="49" fontId="72" fillId="22" borderId="36" xfId="19" applyNumberFormat="1" applyFont="1" applyFill="1" applyBorder="1" applyAlignment="1" applyProtection="1">
      <alignment horizontal="left" vertical="top" wrapText="1"/>
      <protection locked="0"/>
    </xf>
    <xf numFmtId="4" fontId="11" fillId="0" borderId="123" xfId="1" applyNumberFormat="1" applyFont="1" applyBorder="1" applyAlignment="1">
      <alignment horizontal="right" vertical="center"/>
    </xf>
    <xf numFmtId="0" fontId="12" fillId="0" borderId="123" xfId="1" applyFont="1" applyBorder="1" applyAlignment="1">
      <alignment horizontal="left" vertical="top" wrapText="1"/>
    </xf>
    <xf numFmtId="4" fontId="11" fillId="0" borderId="123" xfId="1" applyNumberFormat="1" applyFont="1" applyBorder="1" applyAlignment="1">
      <alignment horizontal="center" vertical="center"/>
    </xf>
    <xf numFmtId="0" fontId="6" fillId="0" borderId="0" xfId="19" applyFont="1" applyAlignment="1">
      <alignment vertical="top"/>
    </xf>
    <xf numFmtId="0" fontId="5" fillId="0" borderId="0" xfId="5" applyNumberFormat="1" applyFont="1" applyFill="1" applyBorder="1" applyAlignment="1" applyProtection="1">
      <alignment horizontal="left"/>
      <protection locked="0"/>
    </xf>
    <xf numFmtId="49" fontId="94" fillId="15" borderId="3" xfId="5" applyNumberFormat="1" applyFont="1" applyFill="1" applyBorder="1" applyAlignment="1" applyProtection="1">
      <alignment horizontal="center" vertical="center" wrapText="1"/>
      <protection locked="0"/>
    </xf>
    <xf numFmtId="49" fontId="94" fillId="15" borderId="3" xfId="5" applyNumberFormat="1" applyFont="1" applyFill="1" applyBorder="1" applyAlignment="1" applyProtection="1">
      <alignment horizontal="left" vertical="center" wrapText="1"/>
      <protection locked="0"/>
    </xf>
    <xf numFmtId="49" fontId="94" fillId="15" borderId="3" xfId="5" applyNumberFormat="1" applyFont="1" applyFill="1" applyBorder="1" applyAlignment="1" applyProtection="1">
      <alignment horizontal="right" vertical="center" wrapText="1"/>
      <protection locked="0"/>
    </xf>
    <xf numFmtId="49" fontId="95" fillId="14" borderId="123" xfId="5" applyNumberFormat="1" applyFont="1" applyFill="1" applyBorder="1" applyAlignment="1" applyProtection="1">
      <alignment horizontal="center" vertical="center" wrapText="1"/>
      <protection locked="0"/>
    </xf>
    <xf numFmtId="49" fontId="68" fillId="16" borderId="3" xfId="5" applyNumberFormat="1" applyFont="1" applyFill="1" applyBorder="1" applyAlignment="1" applyProtection="1">
      <alignment horizontal="left" vertical="center" wrapText="1"/>
      <protection locked="0"/>
    </xf>
    <xf numFmtId="49" fontId="68" fillId="16" borderId="3" xfId="5" applyNumberFormat="1" applyFont="1" applyFill="1" applyBorder="1" applyAlignment="1" applyProtection="1">
      <alignment horizontal="right" vertical="center" wrapText="1"/>
      <protection locked="0"/>
    </xf>
    <xf numFmtId="49" fontId="68" fillId="14" borderId="123" xfId="5" applyNumberFormat="1" applyFont="1" applyFill="1" applyBorder="1" applyAlignment="1" applyProtection="1">
      <alignment horizontal="center" vertical="center" wrapText="1"/>
      <protection locked="0"/>
    </xf>
    <xf numFmtId="49" fontId="68" fillId="14" borderId="3" xfId="5" applyNumberFormat="1" applyFont="1" applyFill="1" applyBorder="1" applyAlignment="1" applyProtection="1">
      <alignment horizontal="left" vertical="center" wrapText="1"/>
      <protection locked="0"/>
    </xf>
    <xf numFmtId="49" fontId="68" fillId="14" borderId="3" xfId="5" applyNumberFormat="1" applyFont="1" applyFill="1" applyBorder="1" applyAlignment="1" applyProtection="1">
      <alignment horizontal="right" vertical="center" wrapText="1"/>
      <protection locked="0"/>
    </xf>
    <xf numFmtId="49" fontId="68" fillId="16" borderId="3" xfId="5" applyNumberFormat="1" applyFont="1" applyFill="1" applyBorder="1" applyAlignment="1" applyProtection="1">
      <alignment horizontal="center" vertical="center" wrapText="1"/>
      <protection locked="0"/>
    </xf>
    <xf numFmtId="49" fontId="6" fillId="14" borderId="3" xfId="5" applyNumberFormat="1" applyFont="1" applyFill="1" applyBorder="1" applyAlignment="1" applyProtection="1">
      <alignment horizontal="center" vertical="center" wrapText="1"/>
      <protection locked="0"/>
    </xf>
    <xf numFmtId="49" fontId="95" fillId="16" borderId="3" xfId="5" applyNumberFormat="1" applyFont="1" applyFill="1" applyBorder="1" applyAlignment="1" applyProtection="1">
      <alignment horizontal="center" vertical="center" wrapText="1"/>
      <protection locked="0"/>
    </xf>
    <xf numFmtId="49" fontId="68" fillId="14" borderId="3" xfId="5" applyNumberFormat="1" applyFont="1" applyFill="1" applyBorder="1" applyAlignment="1" applyProtection="1">
      <alignment horizontal="center" vertical="center" wrapText="1"/>
      <protection locked="0"/>
    </xf>
    <xf numFmtId="49" fontId="34" fillId="14" borderId="36" xfId="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5" applyNumberFormat="1" applyFont="1" applyFill="1" applyBorder="1" applyAlignment="1" applyProtection="1">
      <alignment horizontal="left"/>
      <protection locked="0"/>
    </xf>
    <xf numFmtId="0" fontId="55" fillId="0" borderId="17" xfId="19" applyFont="1" applyBorder="1" applyAlignment="1">
      <alignment vertical="top" wrapText="1"/>
    </xf>
    <xf numFmtId="0" fontId="87" fillId="0" borderId="32" xfId="19" applyFont="1" applyBorder="1"/>
    <xf numFmtId="167" fontId="88" fillId="0" borderId="122" xfId="19" applyNumberFormat="1" applyFont="1" applyBorder="1"/>
    <xf numFmtId="167" fontId="88" fillId="0" borderId="14" xfId="19" applyNumberFormat="1" applyFont="1" applyBorder="1"/>
    <xf numFmtId="49" fontId="37" fillId="14" borderId="43" xfId="16" applyNumberFormat="1" applyFont="1" applyFill="1" applyBorder="1" applyAlignment="1" applyProtection="1">
      <alignment horizontal="right" vertical="center" wrapText="1"/>
      <protection locked="0"/>
    </xf>
    <xf numFmtId="49" fontId="62" fillId="14" borderId="3" xfId="16" applyNumberFormat="1" applyFont="1" applyFill="1" applyBorder="1" applyAlignment="1" applyProtection="1">
      <alignment horizontal="right" vertical="center" wrapText="1"/>
      <protection locked="0"/>
    </xf>
    <xf numFmtId="49" fontId="37" fillId="14" borderId="127" xfId="16" applyNumberFormat="1" applyFont="1" applyFill="1" applyBorder="1" applyAlignment="1" applyProtection="1">
      <alignment horizontal="center" vertical="center" wrapText="1"/>
      <protection locked="0"/>
    </xf>
    <xf numFmtId="49" fontId="34" fillId="14" borderId="3" xfId="5" applyNumberFormat="1" applyFont="1" applyFill="1" applyBorder="1" applyAlignment="1" applyProtection="1">
      <alignment horizontal="right" vertical="center" wrapText="1"/>
      <protection locked="0"/>
    </xf>
    <xf numFmtId="49" fontId="37" fillId="14" borderId="43" xfId="5" applyNumberFormat="1" applyFont="1" applyFill="1" applyBorder="1" applyAlignment="1" applyProtection="1">
      <alignment horizontal="right" vertical="top" wrapText="1"/>
      <protection locked="0"/>
    </xf>
    <xf numFmtId="49" fontId="37" fillId="14" borderId="127" xfId="5" applyNumberFormat="1" applyFont="1" applyFill="1" applyBorder="1" applyAlignment="1" applyProtection="1">
      <alignment horizontal="center" vertical="top" wrapText="1"/>
      <protection locked="0"/>
    </xf>
    <xf numFmtId="0" fontId="8" fillId="0" borderId="34" xfId="1" applyFont="1" applyBorder="1" applyAlignment="1">
      <alignment horizontal="right"/>
    </xf>
    <xf numFmtId="0" fontId="8" fillId="0" borderId="35" xfId="1" applyFont="1" applyBorder="1" applyAlignment="1">
      <alignment horizontal="right"/>
    </xf>
    <xf numFmtId="0" fontId="8" fillId="0" borderId="0" xfId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/>
    </xf>
    <xf numFmtId="49" fontId="10" fillId="0" borderId="11" xfId="1" applyNumberFormat="1" applyFont="1" applyBorder="1" applyAlignment="1">
      <alignment horizontal="center" vertical="top"/>
    </xf>
    <xf numFmtId="49" fontId="10" fillId="0" borderId="8" xfId="1" applyNumberFormat="1" applyFont="1" applyBorder="1" applyAlignment="1">
      <alignment horizontal="center" vertical="top"/>
    </xf>
    <xf numFmtId="43" fontId="39" fillId="0" borderId="87" xfId="28" applyNumberFormat="1" applyFont="1" applyFill="1" applyBorder="1" applyAlignment="1">
      <alignment horizontal="center" vertical="center" wrapText="1"/>
    </xf>
    <xf numFmtId="43" fontId="39" fillId="0" borderId="88" xfId="28" applyNumberFormat="1" applyFont="1" applyFill="1" applyBorder="1" applyAlignment="1">
      <alignment horizontal="center" vertical="center" wrapText="1"/>
    </xf>
    <xf numFmtId="43" fontId="39" fillId="0" borderId="89" xfId="28" applyNumberFormat="1" applyFont="1" applyFill="1" applyBorder="1" applyAlignment="1">
      <alignment horizontal="center" vertical="center" wrapText="1"/>
    </xf>
    <xf numFmtId="43" fontId="39" fillId="0" borderId="106" xfId="28" applyNumberFormat="1" applyFont="1" applyFill="1" applyBorder="1" applyAlignment="1">
      <alignment horizontal="center" vertical="center" wrapText="1"/>
    </xf>
    <xf numFmtId="43" fontId="39" fillId="0" borderId="91" xfId="28" applyNumberFormat="1" applyFont="1" applyFill="1" applyBorder="1" applyAlignment="1">
      <alignment horizontal="center" vertical="center" wrapText="1"/>
    </xf>
    <xf numFmtId="0" fontId="10" fillId="0" borderId="107" xfId="28" applyFont="1" applyBorder="1" applyAlignment="1">
      <alignment horizontal="right" vertical="center"/>
    </xf>
    <xf numFmtId="0" fontId="10" fillId="0" borderId="108" xfId="28" applyFont="1" applyBorder="1" applyAlignment="1">
      <alignment horizontal="right" vertical="center"/>
    </xf>
    <xf numFmtId="0" fontId="10" fillId="0" borderId="109" xfId="28" applyFont="1" applyBorder="1" applyAlignment="1">
      <alignment horizontal="right" vertical="center"/>
    </xf>
    <xf numFmtId="0" fontId="40" fillId="0" borderId="32" xfId="28" applyFont="1" applyBorder="1" applyAlignment="1">
      <alignment horizontal="center" vertical="top" wrapText="1"/>
    </xf>
    <xf numFmtId="0" fontId="40" fillId="0" borderId="96" xfId="28" applyFont="1" applyBorder="1" applyAlignment="1">
      <alignment horizontal="center" vertical="top" wrapText="1"/>
    </xf>
    <xf numFmtId="0" fontId="40" fillId="0" borderId="14" xfId="28" applyFont="1" applyBorder="1" applyAlignment="1">
      <alignment horizontal="center" vertical="top" wrapText="1"/>
    </xf>
    <xf numFmtId="0" fontId="11" fillId="0" borderId="32" xfId="28" applyBorder="1" applyAlignment="1">
      <alignment horizontal="center" vertical="center"/>
    </xf>
    <xf numFmtId="0" fontId="11" fillId="0" borderId="96" xfId="28" applyBorder="1" applyAlignment="1">
      <alignment horizontal="center" vertical="center"/>
    </xf>
    <xf numFmtId="0" fontId="11" fillId="0" borderId="14" xfId="28" applyBorder="1" applyAlignment="1">
      <alignment horizontal="center" vertical="center"/>
    </xf>
    <xf numFmtId="0" fontId="43" fillId="0" borderId="102" xfId="28" applyFont="1" applyBorder="1" applyAlignment="1">
      <alignment horizontal="center" vertical="center"/>
    </xf>
    <xf numFmtId="0" fontId="43" fillId="0" borderId="103" xfId="28" applyFont="1" applyBorder="1" applyAlignment="1">
      <alignment horizontal="center" vertical="center"/>
    </xf>
    <xf numFmtId="0" fontId="43" fillId="0" borderId="92" xfId="28" applyFont="1" applyBorder="1" applyAlignment="1">
      <alignment horizontal="center" vertical="center"/>
    </xf>
    <xf numFmtId="0" fontId="39" fillId="0" borderId="86" xfId="28" applyFont="1" applyFill="1" applyBorder="1" applyAlignment="1">
      <alignment horizontal="center" vertical="center" wrapText="1"/>
    </xf>
    <xf numFmtId="0" fontId="39" fillId="0" borderId="91" xfId="28" applyFont="1" applyFill="1" applyBorder="1" applyAlignment="1">
      <alignment horizontal="center" vertical="center" wrapText="1"/>
    </xf>
    <xf numFmtId="43" fontId="39" fillId="0" borderId="111" xfId="28" applyNumberFormat="1" applyFont="1" applyFill="1" applyBorder="1" applyAlignment="1">
      <alignment horizontal="center" vertical="center" wrapText="1"/>
    </xf>
    <xf numFmtId="43" fontId="39" fillId="0" borderId="90" xfId="28" applyNumberFormat="1" applyFont="1" applyFill="1" applyBorder="1" applyAlignment="1">
      <alignment horizontal="center" vertical="center" wrapText="1"/>
    </xf>
    <xf numFmtId="0" fontId="42" fillId="0" borderId="32" xfId="28" applyFont="1" applyBorder="1" applyAlignment="1">
      <alignment horizontal="center" vertical="top" wrapText="1"/>
    </xf>
    <xf numFmtId="0" fontId="42" fillId="0" borderId="14" xfId="28" applyFont="1" applyBorder="1" applyAlignment="1">
      <alignment horizontal="center" vertical="top" wrapText="1"/>
    </xf>
    <xf numFmtId="0" fontId="39" fillId="7" borderId="32" xfId="28" applyFont="1" applyFill="1" applyBorder="1" applyAlignment="1">
      <alignment horizontal="center" vertical="top" wrapText="1"/>
    </xf>
    <xf numFmtId="0" fontId="39" fillId="7" borderId="96" xfId="28" applyFont="1" applyFill="1" applyBorder="1" applyAlignment="1">
      <alignment horizontal="center" vertical="top" wrapText="1"/>
    </xf>
    <xf numFmtId="0" fontId="40" fillId="7" borderId="32" xfId="28" applyFont="1" applyFill="1" applyBorder="1" applyAlignment="1">
      <alignment horizontal="center" vertical="top" wrapText="1"/>
    </xf>
    <xf numFmtId="0" fontId="40" fillId="7" borderId="96" xfId="28" applyFont="1" applyFill="1" applyBorder="1" applyAlignment="1">
      <alignment horizontal="center" vertical="top" wrapText="1"/>
    </xf>
    <xf numFmtId="0" fontId="40" fillId="7" borderId="14" xfId="28" applyFont="1" applyFill="1" applyBorder="1" applyAlignment="1">
      <alignment horizontal="center" vertical="top" wrapText="1"/>
    </xf>
    <xf numFmtId="0" fontId="39" fillId="0" borderId="14" xfId="28" applyFont="1" applyFill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6" fillId="0" borderId="0" xfId="1" applyFont="1" applyAlignment="1">
      <alignment horizontal="left" vertical="top" wrapText="1"/>
    </xf>
    <xf numFmtId="0" fontId="38" fillId="0" borderId="0" xfId="28" applyFont="1" applyAlignment="1">
      <alignment horizontal="center" vertical="top" wrapText="1"/>
    </xf>
    <xf numFmtId="0" fontId="11" fillId="0" borderId="0" xfId="28" applyAlignment="1">
      <alignment horizontal="center" vertical="top"/>
    </xf>
    <xf numFmtId="0" fontId="38" fillId="0" borderId="85" xfId="28" applyFont="1" applyBorder="1" applyAlignment="1">
      <alignment horizontal="left" vertical="center"/>
    </xf>
    <xf numFmtId="0" fontId="11" fillId="0" borderId="0" xfId="28" applyAlignment="1">
      <alignment horizontal="center"/>
    </xf>
    <xf numFmtId="0" fontId="24" fillId="0" borderId="39" xfId="27" applyFont="1" applyBorder="1" applyAlignment="1">
      <alignment horizontal="left" vertical="center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21" fillId="0" borderId="0" xfId="27" applyFont="1" applyBorder="1" applyAlignment="1">
      <alignment horizontal="center" vertical="center"/>
    </xf>
    <xf numFmtId="0" fontId="20" fillId="0" borderId="0" xfId="27" applyFont="1" applyAlignment="1">
      <alignment horizontal="center"/>
    </xf>
    <xf numFmtId="0" fontId="27" fillId="0" borderId="43" xfId="27" applyFont="1" applyFill="1" applyBorder="1" applyAlignment="1">
      <alignment horizontal="left" vertical="center" wrapText="1"/>
    </xf>
    <xf numFmtId="0" fontId="28" fillId="0" borderId="43" xfId="27" applyFont="1" applyBorder="1" applyAlignment="1">
      <alignment horizontal="left" vertical="center" wrapText="1"/>
    </xf>
    <xf numFmtId="0" fontId="20" fillId="0" borderId="13" xfId="27" applyFont="1" applyFill="1" applyBorder="1" applyAlignment="1">
      <alignment horizontal="center" vertical="top" wrapText="1"/>
    </xf>
    <xf numFmtId="0" fontId="20" fillId="0" borderId="11" xfId="27" applyFont="1" applyFill="1" applyBorder="1" applyAlignment="1">
      <alignment horizontal="center" vertical="top" wrapText="1"/>
    </xf>
    <xf numFmtId="0" fontId="20" fillId="0" borderId="40" xfId="27" applyFont="1" applyFill="1" applyBorder="1" applyAlignment="1">
      <alignment horizontal="center" vertical="top" wrapText="1"/>
    </xf>
    <xf numFmtId="0" fontId="27" fillId="0" borderId="0" xfId="27" applyFont="1" applyBorder="1" applyAlignment="1">
      <alignment horizontal="left" vertical="center" wrapText="1"/>
    </xf>
    <xf numFmtId="0" fontId="27" fillId="0" borderId="53" xfId="27" applyFont="1" applyBorder="1" applyAlignment="1">
      <alignment horizontal="center" vertical="center" wrapText="1"/>
    </xf>
    <xf numFmtId="0" fontId="27" fillId="0" borderId="55" xfId="27" applyFont="1" applyBorder="1" applyAlignment="1">
      <alignment horizontal="center" vertical="center" wrapText="1"/>
    </xf>
    <xf numFmtId="0" fontId="25" fillId="7" borderId="57" xfId="27" applyFont="1" applyFill="1" applyBorder="1" applyAlignment="1">
      <alignment horizontal="center" vertical="center" wrapText="1"/>
    </xf>
    <xf numFmtId="0" fontId="25" fillId="7" borderId="12" xfId="27" applyFont="1" applyFill="1" applyBorder="1" applyAlignment="1">
      <alignment horizontal="center" vertical="center" wrapText="1"/>
    </xf>
    <xf numFmtId="0" fontId="25" fillId="7" borderId="42" xfId="27" applyFont="1" applyFill="1" applyBorder="1" applyAlignment="1">
      <alignment horizontal="center" vertical="center" wrapText="1"/>
    </xf>
    <xf numFmtId="0" fontId="32" fillId="8" borderId="5" xfId="27" applyFont="1" applyFill="1" applyBorder="1" applyAlignment="1">
      <alignment horizontal="center" vertical="top" wrapText="1"/>
    </xf>
    <xf numFmtId="0" fontId="32" fillId="8" borderId="12" xfId="27" applyFont="1" applyFill="1" applyBorder="1" applyAlignment="1">
      <alignment horizontal="center" vertical="top" wrapText="1"/>
    </xf>
    <xf numFmtId="0" fontId="32" fillId="8" borderId="10" xfId="27" applyFont="1" applyFill="1" applyBorder="1" applyAlignment="1">
      <alignment horizontal="center" vertical="top" wrapText="1"/>
    </xf>
    <xf numFmtId="0" fontId="27" fillId="0" borderId="23" xfId="27" applyFont="1" applyBorder="1" applyAlignment="1">
      <alignment horizontal="left" vertical="center" wrapText="1"/>
    </xf>
    <xf numFmtId="0" fontId="25" fillId="7" borderId="53" xfId="27" applyFont="1" applyFill="1" applyBorder="1" applyAlignment="1">
      <alignment horizontal="center" vertical="top" wrapText="1"/>
    </xf>
    <xf numFmtId="0" fontId="25" fillId="7" borderId="55" xfId="27" applyFont="1" applyFill="1" applyBorder="1" applyAlignment="1">
      <alignment horizontal="center" vertical="top" wrapText="1"/>
    </xf>
    <xf numFmtId="0" fontId="24" fillId="0" borderId="39" xfId="27" applyFont="1" applyBorder="1" applyAlignment="1">
      <alignment horizontal="left" vertical="center" wrapText="1"/>
    </xf>
    <xf numFmtId="0" fontId="27" fillId="0" borderId="62" xfId="27" applyFont="1" applyFill="1" applyBorder="1" applyAlignment="1">
      <alignment horizontal="left" vertical="center" wrapText="1"/>
    </xf>
    <xf numFmtId="0" fontId="20" fillId="0" borderId="8" xfId="27" applyFont="1" applyFill="1" applyBorder="1" applyAlignment="1">
      <alignment horizontal="center" vertical="top" wrapText="1"/>
    </xf>
    <xf numFmtId="0" fontId="20" fillId="0" borderId="13" xfId="27" applyFont="1" applyFill="1" applyBorder="1" applyAlignment="1">
      <alignment horizontal="left" vertical="top" wrapText="1"/>
    </xf>
    <xf numFmtId="0" fontId="20" fillId="0" borderId="9" xfId="27" applyFont="1" applyFill="1" applyBorder="1" applyAlignment="1">
      <alignment horizontal="left" vertical="top" wrapText="1"/>
    </xf>
    <xf numFmtId="0" fontId="27" fillId="0" borderId="57" xfId="27" applyFont="1" applyFill="1" applyBorder="1" applyAlignment="1">
      <alignment horizontal="center" vertical="center" wrapText="1"/>
    </xf>
    <xf numFmtId="0" fontId="27" fillId="0" borderId="12" xfId="27" applyFont="1" applyFill="1" applyBorder="1" applyAlignment="1">
      <alignment horizontal="center" vertical="center" wrapText="1"/>
    </xf>
    <xf numFmtId="0" fontId="26" fillId="7" borderId="65" xfId="27" applyFont="1" applyFill="1" applyBorder="1" applyAlignment="1">
      <alignment horizontal="center" vertical="center" wrapText="1"/>
    </xf>
    <xf numFmtId="0" fontId="26" fillId="7" borderId="30" xfId="27" applyFont="1" applyFill="1" applyBorder="1" applyAlignment="1">
      <alignment horizontal="center" vertical="center" wrapText="1"/>
    </xf>
    <xf numFmtId="0" fontId="26" fillId="7" borderId="56" xfId="27" applyFont="1" applyFill="1" applyBorder="1" applyAlignment="1">
      <alignment horizontal="center" vertical="center" wrapText="1"/>
    </xf>
    <xf numFmtId="0" fontId="20" fillId="0" borderId="32" xfId="27" applyFont="1" applyBorder="1" applyAlignment="1">
      <alignment horizontal="center" vertical="top" wrapText="1"/>
    </xf>
    <xf numFmtId="0" fontId="20" fillId="0" borderId="14" xfId="27" applyFont="1" applyBorder="1" applyAlignment="1">
      <alignment horizontal="center" vertical="top" wrapText="1"/>
    </xf>
    <xf numFmtId="0" fontId="24" fillId="0" borderId="71" xfId="27" applyFont="1" applyBorder="1" applyAlignment="1">
      <alignment horizontal="right" vertical="center" wrapText="1"/>
    </xf>
    <xf numFmtId="0" fontId="24" fillId="0" borderId="72" xfId="27" applyFont="1" applyBorder="1" applyAlignment="1">
      <alignment horizontal="right" vertical="center" wrapText="1"/>
    </xf>
    <xf numFmtId="0" fontId="27" fillId="0" borderId="77" xfId="27" applyFont="1" applyBorder="1" applyAlignment="1">
      <alignment horizontal="left" vertical="center" wrapText="1"/>
    </xf>
    <xf numFmtId="0" fontId="24" fillId="0" borderId="32" xfId="27" applyFont="1" applyBorder="1" applyAlignment="1">
      <alignment horizontal="center" vertical="center"/>
    </xf>
    <xf numFmtId="0" fontId="24" fillId="0" borderId="16" xfId="27" applyFont="1" applyBorder="1" applyAlignment="1">
      <alignment horizontal="center" vertical="center"/>
    </xf>
    <xf numFmtId="0" fontId="24" fillId="0" borderId="14" xfId="27" applyFont="1" applyBorder="1" applyAlignment="1">
      <alignment horizontal="center" vertical="center"/>
    </xf>
    <xf numFmtId="0" fontId="26" fillId="0" borderId="17" xfId="27" applyFont="1" applyBorder="1" applyAlignment="1">
      <alignment horizontal="right" vertical="center"/>
    </xf>
    <xf numFmtId="0" fontId="27" fillId="0" borderId="32" xfId="27" applyFont="1" applyBorder="1" applyAlignment="1">
      <alignment horizontal="center"/>
    </xf>
    <xf numFmtId="0" fontId="27" fillId="0" borderId="14" xfId="27" applyFont="1" applyBorder="1" applyAlignment="1">
      <alignment horizontal="center"/>
    </xf>
    <xf numFmtId="0" fontId="27" fillId="0" borderId="16" xfId="27" applyFont="1" applyBorder="1" applyAlignment="1">
      <alignment horizontal="center"/>
    </xf>
    <xf numFmtId="0" fontId="27" fillId="0" borderId="79" xfId="27" applyFont="1" applyBorder="1" applyAlignment="1">
      <alignment horizontal="center"/>
    </xf>
    <xf numFmtId="0" fontId="32" fillId="8" borderId="81" xfId="27" applyFont="1" applyFill="1" applyBorder="1" applyAlignment="1">
      <alignment horizontal="center" vertical="top" wrapText="1"/>
    </xf>
    <xf numFmtId="0" fontId="32" fillId="8" borderId="75" xfId="27" applyFont="1" applyFill="1" applyBorder="1" applyAlignment="1">
      <alignment horizontal="center" vertical="top" wrapText="1"/>
    </xf>
    <xf numFmtId="0" fontId="24" fillId="0" borderId="72" xfId="27" applyFont="1" applyBorder="1" applyAlignment="1">
      <alignment horizontal="left" vertical="center" wrapText="1"/>
    </xf>
    <xf numFmtId="0" fontId="59" fillId="7" borderId="32" xfId="30" applyFont="1" applyFill="1" applyBorder="1" applyAlignment="1">
      <alignment horizontal="center" vertical="top"/>
    </xf>
    <xf numFmtId="0" fontId="59" fillId="7" borderId="96" xfId="30" applyFont="1" applyFill="1" applyBorder="1" applyAlignment="1">
      <alignment horizontal="center" vertical="top"/>
    </xf>
    <xf numFmtId="0" fontId="59" fillId="7" borderId="14" xfId="30" applyFont="1" applyFill="1" applyBorder="1" applyAlignment="1">
      <alignment horizontal="center" vertical="top"/>
    </xf>
    <xf numFmtId="0" fontId="3" fillId="0" borderId="0" xfId="31" applyFont="1" applyAlignment="1">
      <alignment horizontal="left" wrapText="1"/>
    </xf>
    <xf numFmtId="0" fontId="56" fillId="0" borderId="0" xfId="30" applyFont="1" applyBorder="1" applyAlignment="1">
      <alignment horizontal="center" vertical="center" wrapText="1"/>
    </xf>
    <xf numFmtId="0" fontId="56" fillId="0" borderId="0" xfId="30" applyFont="1" applyBorder="1" applyAlignment="1">
      <alignment horizontal="left" vertical="center" wrapText="1"/>
    </xf>
    <xf numFmtId="0" fontId="35" fillId="0" borderId="0" xfId="30" applyFont="1" applyBorder="1" applyAlignment="1">
      <alignment horizontal="left" vertical="center"/>
    </xf>
    <xf numFmtId="0" fontId="11" fillId="0" borderId="0" xfId="30" applyAlignment="1">
      <alignment horizontal="center"/>
    </xf>
    <xf numFmtId="0" fontId="4" fillId="0" borderId="0" xfId="19" applyFont="1" applyAlignment="1">
      <alignment horizontal="center" vertical="top"/>
    </xf>
    <xf numFmtId="49" fontId="86" fillId="17" borderId="32" xfId="19" applyNumberFormat="1" applyFont="1" applyFill="1" applyBorder="1" applyAlignment="1" applyProtection="1">
      <alignment horizontal="right" vertical="center" wrapText="1"/>
      <protection locked="0"/>
    </xf>
    <xf numFmtId="0" fontId="87" fillId="0" borderId="64" xfId="19" applyFont="1" applyBorder="1" applyAlignment="1">
      <alignment horizontal="center"/>
    </xf>
    <xf numFmtId="0" fontId="87" fillId="0" borderId="126" xfId="19" applyFont="1" applyBorder="1" applyAlignment="1">
      <alignment horizontal="center"/>
    </xf>
    <xf numFmtId="0" fontId="87" fillId="0" borderId="124" xfId="19" applyFont="1" applyBorder="1" applyAlignment="1">
      <alignment horizontal="center"/>
    </xf>
    <xf numFmtId="0" fontId="87" fillId="0" borderId="0" xfId="19" applyFont="1" applyBorder="1" applyAlignment="1">
      <alignment horizontal="center"/>
    </xf>
    <xf numFmtId="0" fontId="87" fillId="0" borderId="26" xfId="19" applyFont="1" applyBorder="1" applyAlignment="1">
      <alignment horizontal="center"/>
    </xf>
    <xf numFmtId="0" fontId="87" fillId="0" borderId="21" xfId="19" applyFont="1" applyBorder="1" applyAlignment="1">
      <alignment horizontal="center"/>
    </xf>
    <xf numFmtId="0" fontId="67" fillId="0" borderId="0" xfId="19" applyFont="1" applyBorder="1" applyAlignment="1">
      <alignment horizontal="center" vertical="center"/>
    </xf>
    <xf numFmtId="49" fontId="73" fillId="17" borderId="118" xfId="19" applyNumberFormat="1" applyFont="1" applyFill="1" applyBorder="1" applyAlignment="1" applyProtection="1">
      <alignment horizontal="center" vertical="center" wrapText="1"/>
      <protection locked="0"/>
    </xf>
    <xf numFmtId="49" fontId="73" fillId="17" borderId="120" xfId="19" applyNumberFormat="1" applyFont="1" applyFill="1" applyBorder="1" applyAlignment="1" applyProtection="1">
      <alignment horizontal="center" vertical="center" wrapText="1"/>
      <protection locked="0"/>
    </xf>
    <xf numFmtId="49" fontId="73" fillId="17" borderId="117" xfId="19" applyNumberFormat="1" applyFont="1" applyFill="1" applyBorder="1" applyAlignment="1" applyProtection="1">
      <alignment horizontal="center" vertical="center" wrapText="1"/>
      <protection locked="0"/>
    </xf>
    <xf numFmtId="49" fontId="74" fillId="17" borderId="5" xfId="19" applyNumberFormat="1" applyFont="1" applyFill="1" applyBorder="1" applyAlignment="1" applyProtection="1">
      <alignment horizontal="center" vertical="center" wrapText="1"/>
      <protection locked="0"/>
    </xf>
    <xf numFmtId="49" fontId="74" fillId="17" borderId="121" xfId="19" applyNumberFormat="1" applyFont="1" applyFill="1" applyBorder="1" applyAlignment="1" applyProtection="1">
      <alignment horizontal="center" vertical="center" wrapText="1"/>
      <protection locked="0"/>
    </xf>
    <xf numFmtId="49" fontId="74" fillId="17" borderId="42" xfId="19" applyNumberFormat="1" applyFont="1" applyFill="1" applyBorder="1" applyAlignment="1" applyProtection="1">
      <alignment horizontal="center" vertical="center" wrapText="1"/>
      <protection locked="0"/>
    </xf>
    <xf numFmtId="49" fontId="73" fillId="17" borderId="32" xfId="19" applyNumberFormat="1" applyFont="1" applyFill="1" applyBorder="1" applyAlignment="1" applyProtection="1">
      <alignment horizontal="center" vertical="center" wrapText="1"/>
      <protection locked="0"/>
    </xf>
    <xf numFmtId="49" fontId="73" fillId="17" borderId="122" xfId="19" applyNumberFormat="1" applyFont="1" applyFill="1" applyBorder="1" applyAlignment="1" applyProtection="1">
      <alignment horizontal="center" vertical="center" wrapText="1"/>
      <protection locked="0"/>
    </xf>
    <xf numFmtId="49" fontId="73" fillId="17" borderId="14" xfId="19" applyNumberFormat="1" applyFont="1" applyFill="1" applyBorder="1" applyAlignment="1" applyProtection="1">
      <alignment horizontal="center" vertical="center" wrapText="1"/>
      <protection locked="0"/>
    </xf>
    <xf numFmtId="0" fontId="67" fillId="0" borderId="21" xfId="32" applyFont="1" applyBorder="1" applyAlignment="1">
      <alignment horizontal="center" vertical="center" wrapText="1"/>
    </xf>
    <xf numFmtId="0" fontId="25" fillId="0" borderId="0" xfId="32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/>
    </xf>
  </cellXfs>
  <cellStyles count="34">
    <cellStyle name="ConditionalStyle_1" xfId="3"/>
    <cellStyle name="Excel Built-in Normal" xfId="4"/>
    <cellStyle name="Normalny" xfId="0" builtinId="0"/>
    <cellStyle name="Normalny 10" xfId="5"/>
    <cellStyle name="Normalny 11" xfId="6"/>
    <cellStyle name="Normalny 12" xfId="7"/>
    <cellStyle name="Normalny 13" xfId="8"/>
    <cellStyle name="Normalny 14" xfId="9"/>
    <cellStyle name="Normalny 15" xfId="10"/>
    <cellStyle name="Normalny 16" xfId="11"/>
    <cellStyle name="Normalny 17" xfId="2"/>
    <cellStyle name="Normalny 18" xfId="12"/>
    <cellStyle name="Normalny 19" xfId="13"/>
    <cellStyle name="Normalny 2" xfId="14"/>
    <cellStyle name="Normalny 20" xfId="15"/>
    <cellStyle name="Normalny 20 2" xfId="16"/>
    <cellStyle name="Normalny 21" xfId="17"/>
    <cellStyle name="Normalny 3" xfId="18"/>
    <cellStyle name="Normalny 3 2" xfId="19"/>
    <cellStyle name="Normalny 4" xfId="20"/>
    <cellStyle name="Normalny 4 2" xfId="21"/>
    <cellStyle name="Normalny 5" xfId="22"/>
    <cellStyle name="Normalny 6" xfId="23"/>
    <cellStyle name="Normalny 7" xfId="24"/>
    <cellStyle name="Normalny 8" xfId="25"/>
    <cellStyle name="Normalny 9" xfId="26"/>
    <cellStyle name="Normalny_DOCHODY  WYDATKI 2011" xfId="30"/>
    <cellStyle name="Normalny_Przedsiewzięcia FS Zbiorcze 2" xfId="32"/>
    <cellStyle name="Normalny_Załacznik 2010" xfId="31"/>
    <cellStyle name="Normalny_załaczniki maj" xfId="27"/>
    <cellStyle name="Normalny_załaczniki maj_sołectwa - podział środków 2010" xfId="33"/>
    <cellStyle name="Normalny_Załączniki budżet 2010" xfId="28"/>
    <cellStyle name="Normalny_Zeszyt1" xfId="1"/>
    <cellStyle name="Walutowy_Załączniki budżet 2010" xfId="29"/>
  </cellStyles>
  <dxfs count="0"/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showGridLines="0" zoomScale="140" zoomScaleNormal="140" workbookViewId="0">
      <selection sqref="A1:G1"/>
    </sheetView>
  </sheetViews>
  <sheetFormatPr defaultRowHeight="12.75" x14ac:dyDescent="0.2"/>
  <cols>
    <col min="1" max="1" width="6.85546875" style="651" customWidth="1"/>
    <col min="2" max="3" width="8.140625" style="651" customWidth="1"/>
    <col min="4" max="4" width="29.140625" style="651" customWidth="1"/>
    <col min="5" max="5" width="13.28515625" style="651" customWidth="1"/>
    <col min="6" max="6" width="10.7109375" style="651" customWidth="1"/>
    <col min="7" max="7" width="13.85546875" style="651" customWidth="1"/>
    <col min="8" max="250" width="9.140625" style="651"/>
    <col min="251" max="251" width="2.140625" style="651" customWidth="1"/>
    <col min="252" max="252" width="8.7109375" style="651" customWidth="1"/>
    <col min="253" max="253" width="9.85546875" style="651" customWidth="1"/>
    <col min="254" max="254" width="1" style="651" customWidth="1"/>
    <col min="255" max="255" width="10.85546875" style="651" customWidth="1"/>
    <col min="256" max="256" width="54.5703125" style="651" customWidth="1"/>
    <col min="257" max="258" width="22.85546875" style="651" customWidth="1"/>
    <col min="259" max="259" width="9.85546875" style="651" customWidth="1"/>
    <col min="260" max="260" width="13" style="651" customWidth="1"/>
    <col min="261" max="261" width="1" style="651" customWidth="1"/>
    <col min="262" max="506" width="9.140625" style="651"/>
    <col min="507" max="507" width="2.140625" style="651" customWidth="1"/>
    <col min="508" max="508" width="8.7109375" style="651" customWidth="1"/>
    <col min="509" max="509" width="9.85546875" style="651" customWidth="1"/>
    <col min="510" max="510" width="1" style="651" customWidth="1"/>
    <col min="511" max="511" width="10.85546875" style="651" customWidth="1"/>
    <col min="512" max="512" width="54.5703125" style="651" customWidth="1"/>
    <col min="513" max="514" width="22.85546875" style="651" customWidth="1"/>
    <col min="515" max="515" width="9.85546875" style="651" customWidth="1"/>
    <col min="516" max="516" width="13" style="651" customWidth="1"/>
    <col min="517" max="517" width="1" style="651" customWidth="1"/>
    <col min="518" max="762" width="9.140625" style="651"/>
    <col min="763" max="763" width="2.140625" style="651" customWidth="1"/>
    <col min="764" max="764" width="8.7109375" style="651" customWidth="1"/>
    <col min="765" max="765" width="9.85546875" style="651" customWidth="1"/>
    <col min="766" max="766" width="1" style="651" customWidth="1"/>
    <col min="767" max="767" width="10.85546875" style="651" customWidth="1"/>
    <col min="768" max="768" width="54.5703125" style="651" customWidth="1"/>
    <col min="769" max="770" width="22.85546875" style="651" customWidth="1"/>
    <col min="771" max="771" width="9.85546875" style="651" customWidth="1"/>
    <col min="772" max="772" width="13" style="651" customWidth="1"/>
    <col min="773" max="773" width="1" style="651" customWidth="1"/>
    <col min="774" max="1018" width="9.140625" style="651"/>
    <col min="1019" max="1019" width="2.140625" style="651" customWidth="1"/>
    <col min="1020" max="1020" width="8.7109375" style="651" customWidth="1"/>
    <col min="1021" max="1021" width="9.85546875" style="651" customWidth="1"/>
    <col min="1022" max="1022" width="1" style="651" customWidth="1"/>
    <col min="1023" max="1023" width="10.85546875" style="651" customWidth="1"/>
    <col min="1024" max="1024" width="54.5703125" style="651" customWidth="1"/>
    <col min="1025" max="1026" width="22.85546875" style="651" customWidth="1"/>
    <col min="1027" max="1027" width="9.85546875" style="651" customWidth="1"/>
    <col min="1028" max="1028" width="13" style="651" customWidth="1"/>
    <col min="1029" max="1029" width="1" style="651" customWidth="1"/>
    <col min="1030" max="1274" width="9.140625" style="651"/>
    <col min="1275" max="1275" width="2.140625" style="651" customWidth="1"/>
    <col min="1276" max="1276" width="8.7109375" style="651" customWidth="1"/>
    <col min="1277" max="1277" width="9.85546875" style="651" customWidth="1"/>
    <col min="1278" max="1278" width="1" style="651" customWidth="1"/>
    <col min="1279" max="1279" width="10.85546875" style="651" customWidth="1"/>
    <col min="1280" max="1280" width="54.5703125" style="651" customWidth="1"/>
    <col min="1281" max="1282" width="22.85546875" style="651" customWidth="1"/>
    <col min="1283" max="1283" width="9.85546875" style="651" customWidth="1"/>
    <col min="1284" max="1284" width="13" style="651" customWidth="1"/>
    <col min="1285" max="1285" width="1" style="651" customWidth="1"/>
    <col min="1286" max="1530" width="9.140625" style="651"/>
    <col min="1531" max="1531" width="2.140625" style="651" customWidth="1"/>
    <col min="1532" max="1532" width="8.7109375" style="651" customWidth="1"/>
    <col min="1533" max="1533" width="9.85546875" style="651" customWidth="1"/>
    <col min="1534" max="1534" width="1" style="651" customWidth="1"/>
    <col min="1535" max="1535" width="10.85546875" style="651" customWidth="1"/>
    <col min="1536" max="1536" width="54.5703125" style="651" customWidth="1"/>
    <col min="1537" max="1538" width="22.85546875" style="651" customWidth="1"/>
    <col min="1539" max="1539" width="9.85546875" style="651" customWidth="1"/>
    <col min="1540" max="1540" width="13" style="651" customWidth="1"/>
    <col min="1541" max="1541" width="1" style="651" customWidth="1"/>
    <col min="1542" max="1786" width="9.140625" style="651"/>
    <col min="1787" max="1787" width="2.140625" style="651" customWidth="1"/>
    <col min="1788" max="1788" width="8.7109375" style="651" customWidth="1"/>
    <col min="1789" max="1789" width="9.85546875" style="651" customWidth="1"/>
    <col min="1790" max="1790" width="1" style="651" customWidth="1"/>
    <col min="1791" max="1791" width="10.85546875" style="651" customWidth="1"/>
    <col min="1792" max="1792" width="54.5703125" style="651" customWidth="1"/>
    <col min="1793" max="1794" width="22.85546875" style="651" customWidth="1"/>
    <col min="1795" max="1795" width="9.85546875" style="651" customWidth="1"/>
    <col min="1796" max="1796" width="13" style="651" customWidth="1"/>
    <col min="1797" max="1797" width="1" style="651" customWidth="1"/>
    <col min="1798" max="2042" width="9.140625" style="651"/>
    <col min="2043" max="2043" width="2.140625" style="651" customWidth="1"/>
    <col min="2044" max="2044" width="8.7109375" style="651" customWidth="1"/>
    <col min="2045" max="2045" width="9.85546875" style="651" customWidth="1"/>
    <col min="2046" max="2046" width="1" style="651" customWidth="1"/>
    <col min="2047" max="2047" width="10.85546875" style="651" customWidth="1"/>
    <col min="2048" max="2048" width="54.5703125" style="651" customWidth="1"/>
    <col min="2049" max="2050" width="22.85546875" style="651" customWidth="1"/>
    <col min="2051" max="2051" width="9.85546875" style="651" customWidth="1"/>
    <col min="2052" max="2052" width="13" style="651" customWidth="1"/>
    <col min="2053" max="2053" width="1" style="651" customWidth="1"/>
    <col min="2054" max="2298" width="9.140625" style="651"/>
    <col min="2299" max="2299" width="2.140625" style="651" customWidth="1"/>
    <col min="2300" max="2300" width="8.7109375" style="651" customWidth="1"/>
    <col min="2301" max="2301" width="9.85546875" style="651" customWidth="1"/>
    <col min="2302" max="2302" width="1" style="651" customWidth="1"/>
    <col min="2303" max="2303" width="10.85546875" style="651" customWidth="1"/>
    <col min="2304" max="2304" width="54.5703125" style="651" customWidth="1"/>
    <col min="2305" max="2306" width="22.85546875" style="651" customWidth="1"/>
    <col min="2307" max="2307" width="9.85546875" style="651" customWidth="1"/>
    <col min="2308" max="2308" width="13" style="651" customWidth="1"/>
    <col min="2309" max="2309" width="1" style="651" customWidth="1"/>
    <col min="2310" max="2554" width="9.140625" style="651"/>
    <col min="2555" max="2555" width="2.140625" style="651" customWidth="1"/>
    <col min="2556" max="2556" width="8.7109375" style="651" customWidth="1"/>
    <col min="2557" max="2557" width="9.85546875" style="651" customWidth="1"/>
    <col min="2558" max="2558" width="1" style="651" customWidth="1"/>
    <col min="2559" max="2559" width="10.85546875" style="651" customWidth="1"/>
    <col min="2560" max="2560" width="54.5703125" style="651" customWidth="1"/>
    <col min="2561" max="2562" width="22.85546875" style="651" customWidth="1"/>
    <col min="2563" max="2563" width="9.85546875" style="651" customWidth="1"/>
    <col min="2564" max="2564" width="13" style="651" customWidth="1"/>
    <col min="2565" max="2565" width="1" style="651" customWidth="1"/>
    <col min="2566" max="2810" width="9.140625" style="651"/>
    <col min="2811" max="2811" width="2.140625" style="651" customWidth="1"/>
    <col min="2812" max="2812" width="8.7109375" style="651" customWidth="1"/>
    <col min="2813" max="2813" width="9.85546875" style="651" customWidth="1"/>
    <col min="2814" max="2814" width="1" style="651" customWidth="1"/>
    <col min="2815" max="2815" width="10.85546875" style="651" customWidth="1"/>
    <col min="2816" max="2816" width="54.5703125" style="651" customWidth="1"/>
    <col min="2817" max="2818" width="22.85546875" style="651" customWidth="1"/>
    <col min="2819" max="2819" width="9.85546875" style="651" customWidth="1"/>
    <col min="2820" max="2820" width="13" style="651" customWidth="1"/>
    <col min="2821" max="2821" width="1" style="651" customWidth="1"/>
    <col min="2822" max="3066" width="9.140625" style="651"/>
    <col min="3067" max="3067" width="2.140625" style="651" customWidth="1"/>
    <col min="3068" max="3068" width="8.7109375" style="651" customWidth="1"/>
    <col min="3069" max="3069" width="9.85546875" style="651" customWidth="1"/>
    <col min="3070" max="3070" width="1" style="651" customWidth="1"/>
    <col min="3071" max="3071" width="10.85546875" style="651" customWidth="1"/>
    <col min="3072" max="3072" width="54.5703125" style="651" customWidth="1"/>
    <col min="3073" max="3074" width="22.85546875" style="651" customWidth="1"/>
    <col min="3075" max="3075" width="9.85546875" style="651" customWidth="1"/>
    <col min="3076" max="3076" width="13" style="651" customWidth="1"/>
    <col min="3077" max="3077" width="1" style="651" customWidth="1"/>
    <col min="3078" max="3322" width="9.140625" style="651"/>
    <col min="3323" max="3323" width="2.140625" style="651" customWidth="1"/>
    <col min="3324" max="3324" width="8.7109375" style="651" customWidth="1"/>
    <col min="3325" max="3325" width="9.85546875" style="651" customWidth="1"/>
    <col min="3326" max="3326" width="1" style="651" customWidth="1"/>
    <col min="3327" max="3327" width="10.85546875" style="651" customWidth="1"/>
    <col min="3328" max="3328" width="54.5703125" style="651" customWidth="1"/>
    <col min="3329" max="3330" width="22.85546875" style="651" customWidth="1"/>
    <col min="3331" max="3331" width="9.85546875" style="651" customWidth="1"/>
    <col min="3332" max="3332" width="13" style="651" customWidth="1"/>
    <col min="3333" max="3333" width="1" style="651" customWidth="1"/>
    <col min="3334" max="3578" width="9.140625" style="651"/>
    <col min="3579" max="3579" width="2.140625" style="651" customWidth="1"/>
    <col min="3580" max="3580" width="8.7109375" style="651" customWidth="1"/>
    <col min="3581" max="3581" width="9.85546875" style="651" customWidth="1"/>
    <col min="3582" max="3582" width="1" style="651" customWidth="1"/>
    <col min="3583" max="3583" width="10.85546875" style="651" customWidth="1"/>
    <col min="3584" max="3584" width="54.5703125" style="651" customWidth="1"/>
    <col min="3585" max="3586" width="22.85546875" style="651" customWidth="1"/>
    <col min="3587" max="3587" width="9.85546875" style="651" customWidth="1"/>
    <col min="3588" max="3588" width="13" style="651" customWidth="1"/>
    <col min="3589" max="3589" width="1" style="651" customWidth="1"/>
    <col min="3590" max="3834" width="9.140625" style="651"/>
    <col min="3835" max="3835" width="2.140625" style="651" customWidth="1"/>
    <col min="3836" max="3836" width="8.7109375" style="651" customWidth="1"/>
    <col min="3837" max="3837" width="9.85546875" style="651" customWidth="1"/>
    <col min="3838" max="3838" width="1" style="651" customWidth="1"/>
    <col min="3839" max="3839" width="10.85546875" style="651" customWidth="1"/>
    <col min="3840" max="3840" width="54.5703125" style="651" customWidth="1"/>
    <col min="3841" max="3842" width="22.85546875" style="651" customWidth="1"/>
    <col min="3843" max="3843" width="9.85546875" style="651" customWidth="1"/>
    <col min="3844" max="3844" width="13" style="651" customWidth="1"/>
    <col min="3845" max="3845" width="1" style="651" customWidth="1"/>
    <col min="3846" max="4090" width="9.140625" style="651"/>
    <col min="4091" max="4091" width="2.140625" style="651" customWidth="1"/>
    <col min="4092" max="4092" width="8.7109375" style="651" customWidth="1"/>
    <col min="4093" max="4093" width="9.85546875" style="651" customWidth="1"/>
    <col min="4094" max="4094" width="1" style="651" customWidth="1"/>
    <col min="4095" max="4095" width="10.85546875" style="651" customWidth="1"/>
    <col min="4096" max="4096" width="54.5703125" style="651" customWidth="1"/>
    <col min="4097" max="4098" width="22.85546875" style="651" customWidth="1"/>
    <col min="4099" max="4099" width="9.85546875" style="651" customWidth="1"/>
    <col min="4100" max="4100" width="13" style="651" customWidth="1"/>
    <col min="4101" max="4101" width="1" style="651" customWidth="1"/>
    <col min="4102" max="4346" width="9.140625" style="651"/>
    <col min="4347" max="4347" width="2.140625" style="651" customWidth="1"/>
    <col min="4348" max="4348" width="8.7109375" style="651" customWidth="1"/>
    <col min="4349" max="4349" width="9.85546875" style="651" customWidth="1"/>
    <col min="4350" max="4350" width="1" style="651" customWidth="1"/>
    <col min="4351" max="4351" width="10.85546875" style="651" customWidth="1"/>
    <col min="4352" max="4352" width="54.5703125" style="651" customWidth="1"/>
    <col min="4353" max="4354" width="22.85546875" style="651" customWidth="1"/>
    <col min="4355" max="4355" width="9.85546875" style="651" customWidth="1"/>
    <col min="4356" max="4356" width="13" style="651" customWidth="1"/>
    <col min="4357" max="4357" width="1" style="651" customWidth="1"/>
    <col min="4358" max="4602" width="9.140625" style="651"/>
    <col min="4603" max="4603" width="2.140625" style="651" customWidth="1"/>
    <col min="4604" max="4604" width="8.7109375" style="651" customWidth="1"/>
    <col min="4605" max="4605" width="9.85546875" style="651" customWidth="1"/>
    <col min="4606" max="4606" width="1" style="651" customWidth="1"/>
    <col min="4607" max="4607" width="10.85546875" style="651" customWidth="1"/>
    <col min="4608" max="4608" width="54.5703125" style="651" customWidth="1"/>
    <col min="4609" max="4610" width="22.85546875" style="651" customWidth="1"/>
    <col min="4611" max="4611" width="9.85546875" style="651" customWidth="1"/>
    <col min="4612" max="4612" width="13" style="651" customWidth="1"/>
    <col min="4613" max="4613" width="1" style="651" customWidth="1"/>
    <col min="4614" max="4858" width="9.140625" style="651"/>
    <col min="4859" max="4859" width="2.140625" style="651" customWidth="1"/>
    <col min="4860" max="4860" width="8.7109375" style="651" customWidth="1"/>
    <col min="4861" max="4861" width="9.85546875" style="651" customWidth="1"/>
    <col min="4862" max="4862" width="1" style="651" customWidth="1"/>
    <col min="4863" max="4863" width="10.85546875" style="651" customWidth="1"/>
    <col min="4864" max="4864" width="54.5703125" style="651" customWidth="1"/>
    <col min="4865" max="4866" width="22.85546875" style="651" customWidth="1"/>
    <col min="4867" max="4867" width="9.85546875" style="651" customWidth="1"/>
    <col min="4868" max="4868" width="13" style="651" customWidth="1"/>
    <col min="4869" max="4869" width="1" style="651" customWidth="1"/>
    <col min="4870" max="5114" width="9.140625" style="651"/>
    <col min="5115" max="5115" width="2.140625" style="651" customWidth="1"/>
    <col min="5116" max="5116" width="8.7109375" style="651" customWidth="1"/>
    <col min="5117" max="5117" width="9.85546875" style="651" customWidth="1"/>
    <col min="5118" max="5118" width="1" style="651" customWidth="1"/>
    <col min="5119" max="5119" width="10.85546875" style="651" customWidth="1"/>
    <col min="5120" max="5120" width="54.5703125" style="651" customWidth="1"/>
    <col min="5121" max="5122" width="22.85546875" style="651" customWidth="1"/>
    <col min="5123" max="5123" width="9.85546875" style="651" customWidth="1"/>
    <col min="5124" max="5124" width="13" style="651" customWidth="1"/>
    <col min="5125" max="5125" width="1" style="651" customWidth="1"/>
    <col min="5126" max="5370" width="9.140625" style="651"/>
    <col min="5371" max="5371" width="2.140625" style="651" customWidth="1"/>
    <col min="5372" max="5372" width="8.7109375" style="651" customWidth="1"/>
    <col min="5373" max="5373" width="9.85546875" style="651" customWidth="1"/>
    <col min="5374" max="5374" width="1" style="651" customWidth="1"/>
    <col min="5375" max="5375" width="10.85546875" style="651" customWidth="1"/>
    <col min="5376" max="5376" width="54.5703125" style="651" customWidth="1"/>
    <col min="5377" max="5378" width="22.85546875" style="651" customWidth="1"/>
    <col min="5379" max="5379" width="9.85546875" style="651" customWidth="1"/>
    <col min="5380" max="5380" width="13" style="651" customWidth="1"/>
    <col min="5381" max="5381" width="1" style="651" customWidth="1"/>
    <col min="5382" max="5626" width="9.140625" style="651"/>
    <col min="5627" max="5627" width="2.140625" style="651" customWidth="1"/>
    <col min="5628" max="5628" width="8.7109375" style="651" customWidth="1"/>
    <col min="5629" max="5629" width="9.85546875" style="651" customWidth="1"/>
    <col min="5630" max="5630" width="1" style="651" customWidth="1"/>
    <col min="5631" max="5631" width="10.85546875" style="651" customWidth="1"/>
    <col min="5632" max="5632" width="54.5703125" style="651" customWidth="1"/>
    <col min="5633" max="5634" width="22.85546875" style="651" customWidth="1"/>
    <col min="5635" max="5635" width="9.85546875" style="651" customWidth="1"/>
    <col min="5636" max="5636" width="13" style="651" customWidth="1"/>
    <col min="5637" max="5637" width="1" style="651" customWidth="1"/>
    <col min="5638" max="5882" width="9.140625" style="651"/>
    <col min="5883" max="5883" width="2.140625" style="651" customWidth="1"/>
    <col min="5884" max="5884" width="8.7109375" style="651" customWidth="1"/>
    <col min="5885" max="5885" width="9.85546875" style="651" customWidth="1"/>
    <col min="5886" max="5886" width="1" style="651" customWidth="1"/>
    <col min="5887" max="5887" width="10.85546875" style="651" customWidth="1"/>
    <col min="5888" max="5888" width="54.5703125" style="651" customWidth="1"/>
    <col min="5889" max="5890" width="22.85546875" style="651" customWidth="1"/>
    <col min="5891" max="5891" width="9.85546875" style="651" customWidth="1"/>
    <col min="5892" max="5892" width="13" style="651" customWidth="1"/>
    <col min="5893" max="5893" width="1" style="651" customWidth="1"/>
    <col min="5894" max="6138" width="9.140625" style="651"/>
    <col min="6139" max="6139" width="2.140625" style="651" customWidth="1"/>
    <col min="6140" max="6140" width="8.7109375" style="651" customWidth="1"/>
    <col min="6141" max="6141" width="9.85546875" style="651" customWidth="1"/>
    <col min="6142" max="6142" width="1" style="651" customWidth="1"/>
    <col min="6143" max="6143" width="10.85546875" style="651" customWidth="1"/>
    <col min="6144" max="6144" width="54.5703125" style="651" customWidth="1"/>
    <col min="6145" max="6146" width="22.85546875" style="651" customWidth="1"/>
    <col min="6147" max="6147" width="9.85546875" style="651" customWidth="1"/>
    <col min="6148" max="6148" width="13" style="651" customWidth="1"/>
    <col min="6149" max="6149" width="1" style="651" customWidth="1"/>
    <col min="6150" max="6394" width="9.140625" style="651"/>
    <col min="6395" max="6395" width="2.140625" style="651" customWidth="1"/>
    <col min="6396" max="6396" width="8.7109375" style="651" customWidth="1"/>
    <col min="6397" max="6397" width="9.85546875" style="651" customWidth="1"/>
    <col min="6398" max="6398" width="1" style="651" customWidth="1"/>
    <col min="6399" max="6399" width="10.85546875" style="651" customWidth="1"/>
    <col min="6400" max="6400" width="54.5703125" style="651" customWidth="1"/>
    <col min="6401" max="6402" width="22.85546875" style="651" customWidth="1"/>
    <col min="6403" max="6403" width="9.85546875" style="651" customWidth="1"/>
    <col min="6404" max="6404" width="13" style="651" customWidth="1"/>
    <col min="6405" max="6405" width="1" style="651" customWidth="1"/>
    <col min="6406" max="6650" width="9.140625" style="651"/>
    <col min="6651" max="6651" width="2.140625" style="651" customWidth="1"/>
    <col min="6652" max="6652" width="8.7109375" style="651" customWidth="1"/>
    <col min="6653" max="6653" width="9.85546875" style="651" customWidth="1"/>
    <col min="6654" max="6654" width="1" style="651" customWidth="1"/>
    <col min="6655" max="6655" width="10.85546875" style="651" customWidth="1"/>
    <col min="6656" max="6656" width="54.5703125" style="651" customWidth="1"/>
    <col min="6657" max="6658" width="22.85546875" style="651" customWidth="1"/>
    <col min="6659" max="6659" width="9.85546875" style="651" customWidth="1"/>
    <col min="6660" max="6660" width="13" style="651" customWidth="1"/>
    <col min="6661" max="6661" width="1" style="651" customWidth="1"/>
    <col min="6662" max="6906" width="9.140625" style="651"/>
    <col min="6907" max="6907" width="2.140625" style="651" customWidth="1"/>
    <col min="6908" max="6908" width="8.7109375" style="651" customWidth="1"/>
    <col min="6909" max="6909" width="9.85546875" style="651" customWidth="1"/>
    <col min="6910" max="6910" width="1" style="651" customWidth="1"/>
    <col min="6911" max="6911" width="10.85546875" style="651" customWidth="1"/>
    <col min="6912" max="6912" width="54.5703125" style="651" customWidth="1"/>
    <col min="6913" max="6914" width="22.85546875" style="651" customWidth="1"/>
    <col min="6915" max="6915" width="9.85546875" style="651" customWidth="1"/>
    <col min="6916" max="6916" width="13" style="651" customWidth="1"/>
    <col min="6917" max="6917" width="1" style="651" customWidth="1"/>
    <col min="6918" max="7162" width="9.140625" style="651"/>
    <col min="7163" max="7163" width="2.140625" style="651" customWidth="1"/>
    <col min="7164" max="7164" width="8.7109375" style="651" customWidth="1"/>
    <col min="7165" max="7165" width="9.85546875" style="651" customWidth="1"/>
    <col min="7166" max="7166" width="1" style="651" customWidth="1"/>
    <col min="7167" max="7167" width="10.85546875" style="651" customWidth="1"/>
    <col min="7168" max="7168" width="54.5703125" style="651" customWidth="1"/>
    <col min="7169" max="7170" width="22.85546875" style="651" customWidth="1"/>
    <col min="7171" max="7171" width="9.85546875" style="651" customWidth="1"/>
    <col min="7172" max="7172" width="13" style="651" customWidth="1"/>
    <col min="7173" max="7173" width="1" style="651" customWidth="1"/>
    <col min="7174" max="7418" width="9.140625" style="651"/>
    <col min="7419" max="7419" width="2.140625" style="651" customWidth="1"/>
    <col min="7420" max="7420" width="8.7109375" style="651" customWidth="1"/>
    <col min="7421" max="7421" width="9.85546875" style="651" customWidth="1"/>
    <col min="7422" max="7422" width="1" style="651" customWidth="1"/>
    <col min="7423" max="7423" width="10.85546875" style="651" customWidth="1"/>
    <col min="7424" max="7424" width="54.5703125" style="651" customWidth="1"/>
    <col min="7425" max="7426" width="22.85546875" style="651" customWidth="1"/>
    <col min="7427" max="7427" width="9.85546875" style="651" customWidth="1"/>
    <col min="7428" max="7428" width="13" style="651" customWidth="1"/>
    <col min="7429" max="7429" width="1" style="651" customWidth="1"/>
    <col min="7430" max="7674" width="9.140625" style="651"/>
    <col min="7675" max="7675" width="2.140625" style="651" customWidth="1"/>
    <col min="7676" max="7676" width="8.7109375" style="651" customWidth="1"/>
    <col min="7677" max="7677" width="9.85546875" style="651" customWidth="1"/>
    <col min="7678" max="7678" width="1" style="651" customWidth="1"/>
    <col min="7679" max="7679" width="10.85546875" style="651" customWidth="1"/>
    <col min="7680" max="7680" width="54.5703125" style="651" customWidth="1"/>
    <col min="7681" max="7682" width="22.85546875" style="651" customWidth="1"/>
    <col min="7683" max="7683" width="9.85546875" style="651" customWidth="1"/>
    <col min="7684" max="7684" width="13" style="651" customWidth="1"/>
    <col min="7685" max="7685" width="1" style="651" customWidth="1"/>
    <col min="7686" max="7930" width="9.140625" style="651"/>
    <col min="7931" max="7931" width="2.140625" style="651" customWidth="1"/>
    <col min="7932" max="7932" width="8.7109375" style="651" customWidth="1"/>
    <col min="7933" max="7933" width="9.85546875" style="651" customWidth="1"/>
    <col min="7934" max="7934" width="1" style="651" customWidth="1"/>
    <col min="7935" max="7935" width="10.85546875" style="651" customWidth="1"/>
    <col min="7936" max="7936" width="54.5703125" style="651" customWidth="1"/>
    <col min="7937" max="7938" width="22.85546875" style="651" customWidth="1"/>
    <col min="7939" max="7939" width="9.85546875" style="651" customWidth="1"/>
    <col min="7940" max="7940" width="13" style="651" customWidth="1"/>
    <col min="7941" max="7941" width="1" style="651" customWidth="1"/>
    <col min="7942" max="8186" width="9.140625" style="651"/>
    <col min="8187" max="8187" width="2.140625" style="651" customWidth="1"/>
    <col min="8188" max="8188" width="8.7109375" style="651" customWidth="1"/>
    <col min="8189" max="8189" width="9.85546875" style="651" customWidth="1"/>
    <col min="8190" max="8190" width="1" style="651" customWidth="1"/>
    <col min="8191" max="8191" width="10.85546875" style="651" customWidth="1"/>
    <col min="8192" max="8192" width="54.5703125" style="651" customWidth="1"/>
    <col min="8193" max="8194" width="22.85546875" style="651" customWidth="1"/>
    <col min="8195" max="8195" width="9.85546875" style="651" customWidth="1"/>
    <col min="8196" max="8196" width="13" style="651" customWidth="1"/>
    <col min="8197" max="8197" width="1" style="651" customWidth="1"/>
    <col min="8198" max="8442" width="9.140625" style="651"/>
    <col min="8443" max="8443" width="2.140625" style="651" customWidth="1"/>
    <col min="8444" max="8444" width="8.7109375" style="651" customWidth="1"/>
    <col min="8445" max="8445" width="9.85546875" style="651" customWidth="1"/>
    <col min="8446" max="8446" width="1" style="651" customWidth="1"/>
    <col min="8447" max="8447" width="10.85546875" style="651" customWidth="1"/>
    <col min="8448" max="8448" width="54.5703125" style="651" customWidth="1"/>
    <col min="8449" max="8450" width="22.85546875" style="651" customWidth="1"/>
    <col min="8451" max="8451" width="9.85546875" style="651" customWidth="1"/>
    <col min="8452" max="8452" width="13" style="651" customWidth="1"/>
    <col min="8453" max="8453" width="1" style="651" customWidth="1"/>
    <col min="8454" max="8698" width="9.140625" style="651"/>
    <col min="8699" max="8699" width="2.140625" style="651" customWidth="1"/>
    <col min="8700" max="8700" width="8.7109375" style="651" customWidth="1"/>
    <col min="8701" max="8701" width="9.85546875" style="651" customWidth="1"/>
    <col min="8702" max="8702" width="1" style="651" customWidth="1"/>
    <col min="8703" max="8703" width="10.85546875" style="651" customWidth="1"/>
    <col min="8704" max="8704" width="54.5703125" style="651" customWidth="1"/>
    <col min="8705" max="8706" width="22.85546875" style="651" customWidth="1"/>
    <col min="8707" max="8707" width="9.85546875" style="651" customWidth="1"/>
    <col min="8708" max="8708" width="13" style="651" customWidth="1"/>
    <col min="8709" max="8709" width="1" style="651" customWidth="1"/>
    <col min="8710" max="8954" width="9.140625" style="651"/>
    <col min="8955" max="8955" width="2.140625" style="651" customWidth="1"/>
    <col min="8956" max="8956" width="8.7109375" style="651" customWidth="1"/>
    <col min="8957" max="8957" width="9.85546875" style="651" customWidth="1"/>
    <col min="8958" max="8958" width="1" style="651" customWidth="1"/>
    <col min="8959" max="8959" width="10.85546875" style="651" customWidth="1"/>
    <col min="8960" max="8960" width="54.5703125" style="651" customWidth="1"/>
    <col min="8961" max="8962" width="22.85546875" style="651" customWidth="1"/>
    <col min="8963" max="8963" width="9.85546875" style="651" customWidth="1"/>
    <col min="8964" max="8964" width="13" style="651" customWidth="1"/>
    <col min="8965" max="8965" width="1" style="651" customWidth="1"/>
    <col min="8966" max="9210" width="9.140625" style="651"/>
    <col min="9211" max="9211" width="2.140625" style="651" customWidth="1"/>
    <col min="9212" max="9212" width="8.7109375" style="651" customWidth="1"/>
    <col min="9213" max="9213" width="9.85546875" style="651" customWidth="1"/>
    <col min="9214" max="9214" width="1" style="651" customWidth="1"/>
    <col min="9215" max="9215" width="10.85546875" style="651" customWidth="1"/>
    <col min="9216" max="9216" width="54.5703125" style="651" customWidth="1"/>
    <col min="9217" max="9218" width="22.85546875" style="651" customWidth="1"/>
    <col min="9219" max="9219" width="9.85546875" style="651" customWidth="1"/>
    <col min="9220" max="9220" width="13" style="651" customWidth="1"/>
    <col min="9221" max="9221" width="1" style="651" customWidth="1"/>
    <col min="9222" max="9466" width="9.140625" style="651"/>
    <col min="9467" max="9467" width="2.140625" style="651" customWidth="1"/>
    <col min="9468" max="9468" width="8.7109375" style="651" customWidth="1"/>
    <col min="9469" max="9469" width="9.85546875" style="651" customWidth="1"/>
    <col min="9470" max="9470" width="1" style="651" customWidth="1"/>
    <col min="9471" max="9471" width="10.85546875" style="651" customWidth="1"/>
    <col min="9472" max="9472" width="54.5703125" style="651" customWidth="1"/>
    <col min="9473" max="9474" width="22.85546875" style="651" customWidth="1"/>
    <col min="9475" max="9475" width="9.85546875" style="651" customWidth="1"/>
    <col min="9476" max="9476" width="13" style="651" customWidth="1"/>
    <col min="9477" max="9477" width="1" style="651" customWidth="1"/>
    <col min="9478" max="9722" width="9.140625" style="651"/>
    <col min="9723" max="9723" width="2.140625" style="651" customWidth="1"/>
    <col min="9724" max="9724" width="8.7109375" style="651" customWidth="1"/>
    <col min="9725" max="9725" width="9.85546875" style="651" customWidth="1"/>
    <col min="9726" max="9726" width="1" style="651" customWidth="1"/>
    <col min="9727" max="9727" width="10.85546875" style="651" customWidth="1"/>
    <col min="9728" max="9728" width="54.5703125" style="651" customWidth="1"/>
    <col min="9729" max="9730" width="22.85546875" style="651" customWidth="1"/>
    <col min="9731" max="9731" width="9.85546875" style="651" customWidth="1"/>
    <col min="9732" max="9732" width="13" style="651" customWidth="1"/>
    <col min="9733" max="9733" width="1" style="651" customWidth="1"/>
    <col min="9734" max="9978" width="9.140625" style="651"/>
    <col min="9979" max="9979" width="2.140625" style="651" customWidth="1"/>
    <col min="9980" max="9980" width="8.7109375" style="651" customWidth="1"/>
    <col min="9981" max="9981" width="9.85546875" style="651" customWidth="1"/>
    <col min="9982" max="9982" width="1" style="651" customWidth="1"/>
    <col min="9983" max="9983" width="10.85546875" style="651" customWidth="1"/>
    <col min="9984" max="9984" width="54.5703125" style="651" customWidth="1"/>
    <col min="9985" max="9986" width="22.85546875" style="651" customWidth="1"/>
    <col min="9987" max="9987" width="9.85546875" style="651" customWidth="1"/>
    <col min="9988" max="9988" width="13" style="651" customWidth="1"/>
    <col min="9989" max="9989" width="1" style="651" customWidth="1"/>
    <col min="9990" max="10234" width="9.140625" style="651"/>
    <col min="10235" max="10235" width="2.140625" style="651" customWidth="1"/>
    <col min="10236" max="10236" width="8.7109375" style="651" customWidth="1"/>
    <col min="10237" max="10237" width="9.85546875" style="651" customWidth="1"/>
    <col min="10238" max="10238" width="1" style="651" customWidth="1"/>
    <col min="10239" max="10239" width="10.85546875" style="651" customWidth="1"/>
    <col min="10240" max="10240" width="54.5703125" style="651" customWidth="1"/>
    <col min="10241" max="10242" width="22.85546875" style="651" customWidth="1"/>
    <col min="10243" max="10243" width="9.85546875" style="651" customWidth="1"/>
    <col min="10244" max="10244" width="13" style="651" customWidth="1"/>
    <col min="10245" max="10245" width="1" style="651" customWidth="1"/>
    <col min="10246" max="10490" width="9.140625" style="651"/>
    <col min="10491" max="10491" width="2.140625" style="651" customWidth="1"/>
    <col min="10492" max="10492" width="8.7109375" style="651" customWidth="1"/>
    <col min="10493" max="10493" width="9.85546875" style="651" customWidth="1"/>
    <col min="10494" max="10494" width="1" style="651" customWidth="1"/>
    <col min="10495" max="10495" width="10.85546875" style="651" customWidth="1"/>
    <col min="10496" max="10496" width="54.5703125" style="651" customWidth="1"/>
    <col min="10497" max="10498" width="22.85546875" style="651" customWidth="1"/>
    <col min="10499" max="10499" width="9.85546875" style="651" customWidth="1"/>
    <col min="10500" max="10500" width="13" style="651" customWidth="1"/>
    <col min="10501" max="10501" width="1" style="651" customWidth="1"/>
    <col min="10502" max="10746" width="9.140625" style="651"/>
    <col min="10747" max="10747" width="2.140625" style="651" customWidth="1"/>
    <col min="10748" max="10748" width="8.7109375" style="651" customWidth="1"/>
    <col min="10749" max="10749" width="9.85546875" style="651" customWidth="1"/>
    <col min="10750" max="10750" width="1" style="651" customWidth="1"/>
    <col min="10751" max="10751" width="10.85546875" style="651" customWidth="1"/>
    <col min="10752" max="10752" width="54.5703125" style="651" customWidth="1"/>
    <col min="10753" max="10754" width="22.85546875" style="651" customWidth="1"/>
    <col min="10755" max="10755" width="9.85546875" style="651" customWidth="1"/>
    <col min="10756" max="10756" width="13" style="651" customWidth="1"/>
    <col min="10757" max="10757" width="1" style="651" customWidth="1"/>
    <col min="10758" max="11002" width="9.140625" style="651"/>
    <col min="11003" max="11003" width="2.140625" style="651" customWidth="1"/>
    <col min="11004" max="11004" width="8.7109375" style="651" customWidth="1"/>
    <col min="11005" max="11005" width="9.85546875" style="651" customWidth="1"/>
    <col min="11006" max="11006" width="1" style="651" customWidth="1"/>
    <col min="11007" max="11007" width="10.85546875" style="651" customWidth="1"/>
    <col min="11008" max="11008" width="54.5703125" style="651" customWidth="1"/>
    <col min="11009" max="11010" width="22.85546875" style="651" customWidth="1"/>
    <col min="11011" max="11011" width="9.85546875" style="651" customWidth="1"/>
    <col min="11012" max="11012" width="13" style="651" customWidth="1"/>
    <col min="11013" max="11013" width="1" style="651" customWidth="1"/>
    <col min="11014" max="11258" width="9.140625" style="651"/>
    <col min="11259" max="11259" width="2.140625" style="651" customWidth="1"/>
    <col min="11260" max="11260" width="8.7109375" style="651" customWidth="1"/>
    <col min="11261" max="11261" width="9.85546875" style="651" customWidth="1"/>
    <col min="11262" max="11262" width="1" style="651" customWidth="1"/>
    <col min="11263" max="11263" width="10.85546875" style="651" customWidth="1"/>
    <col min="11264" max="11264" width="54.5703125" style="651" customWidth="1"/>
    <col min="11265" max="11266" width="22.85546875" style="651" customWidth="1"/>
    <col min="11267" max="11267" width="9.85546875" style="651" customWidth="1"/>
    <col min="11268" max="11268" width="13" style="651" customWidth="1"/>
    <col min="11269" max="11269" width="1" style="651" customWidth="1"/>
    <col min="11270" max="11514" width="9.140625" style="651"/>
    <col min="11515" max="11515" width="2.140625" style="651" customWidth="1"/>
    <col min="11516" max="11516" width="8.7109375" style="651" customWidth="1"/>
    <col min="11517" max="11517" width="9.85546875" style="651" customWidth="1"/>
    <col min="11518" max="11518" width="1" style="651" customWidth="1"/>
    <col min="11519" max="11519" width="10.85546875" style="651" customWidth="1"/>
    <col min="11520" max="11520" width="54.5703125" style="651" customWidth="1"/>
    <col min="11521" max="11522" width="22.85546875" style="651" customWidth="1"/>
    <col min="11523" max="11523" width="9.85546875" style="651" customWidth="1"/>
    <col min="11524" max="11524" width="13" style="651" customWidth="1"/>
    <col min="11525" max="11525" width="1" style="651" customWidth="1"/>
    <col min="11526" max="11770" width="9.140625" style="651"/>
    <col min="11771" max="11771" width="2.140625" style="651" customWidth="1"/>
    <col min="11772" max="11772" width="8.7109375" style="651" customWidth="1"/>
    <col min="11773" max="11773" width="9.85546875" style="651" customWidth="1"/>
    <col min="11774" max="11774" width="1" style="651" customWidth="1"/>
    <col min="11775" max="11775" width="10.85546875" style="651" customWidth="1"/>
    <col min="11776" max="11776" width="54.5703125" style="651" customWidth="1"/>
    <col min="11777" max="11778" width="22.85546875" style="651" customWidth="1"/>
    <col min="11779" max="11779" width="9.85546875" style="651" customWidth="1"/>
    <col min="11780" max="11780" width="13" style="651" customWidth="1"/>
    <col min="11781" max="11781" width="1" style="651" customWidth="1"/>
    <col min="11782" max="12026" width="9.140625" style="651"/>
    <col min="12027" max="12027" width="2.140625" style="651" customWidth="1"/>
    <col min="12028" max="12028" width="8.7109375" style="651" customWidth="1"/>
    <col min="12029" max="12029" width="9.85546875" style="651" customWidth="1"/>
    <col min="12030" max="12030" width="1" style="651" customWidth="1"/>
    <col min="12031" max="12031" width="10.85546875" style="651" customWidth="1"/>
    <col min="12032" max="12032" width="54.5703125" style="651" customWidth="1"/>
    <col min="12033" max="12034" width="22.85546875" style="651" customWidth="1"/>
    <col min="12035" max="12035" width="9.85546875" style="651" customWidth="1"/>
    <col min="12036" max="12036" width="13" style="651" customWidth="1"/>
    <col min="12037" max="12037" width="1" style="651" customWidth="1"/>
    <col min="12038" max="12282" width="9.140625" style="651"/>
    <col min="12283" max="12283" width="2.140625" style="651" customWidth="1"/>
    <col min="12284" max="12284" width="8.7109375" style="651" customWidth="1"/>
    <col min="12285" max="12285" width="9.85546875" style="651" customWidth="1"/>
    <col min="12286" max="12286" width="1" style="651" customWidth="1"/>
    <col min="12287" max="12287" width="10.85546875" style="651" customWidth="1"/>
    <col min="12288" max="12288" width="54.5703125" style="651" customWidth="1"/>
    <col min="12289" max="12290" width="22.85546875" style="651" customWidth="1"/>
    <col min="12291" max="12291" width="9.85546875" style="651" customWidth="1"/>
    <col min="12292" max="12292" width="13" style="651" customWidth="1"/>
    <col min="12293" max="12293" width="1" style="651" customWidth="1"/>
    <col min="12294" max="12538" width="9.140625" style="651"/>
    <col min="12539" max="12539" width="2.140625" style="651" customWidth="1"/>
    <col min="12540" max="12540" width="8.7109375" style="651" customWidth="1"/>
    <col min="12541" max="12541" width="9.85546875" style="651" customWidth="1"/>
    <col min="12542" max="12542" width="1" style="651" customWidth="1"/>
    <col min="12543" max="12543" width="10.85546875" style="651" customWidth="1"/>
    <col min="12544" max="12544" width="54.5703125" style="651" customWidth="1"/>
    <col min="12545" max="12546" width="22.85546875" style="651" customWidth="1"/>
    <col min="12547" max="12547" width="9.85546875" style="651" customWidth="1"/>
    <col min="12548" max="12548" width="13" style="651" customWidth="1"/>
    <col min="12549" max="12549" width="1" style="651" customWidth="1"/>
    <col min="12550" max="12794" width="9.140625" style="651"/>
    <col min="12795" max="12795" width="2.140625" style="651" customWidth="1"/>
    <col min="12796" max="12796" width="8.7109375" style="651" customWidth="1"/>
    <col min="12797" max="12797" width="9.85546875" style="651" customWidth="1"/>
    <col min="12798" max="12798" width="1" style="651" customWidth="1"/>
    <col min="12799" max="12799" width="10.85546875" style="651" customWidth="1"/>
    <col min="12800" max="12800" width="54.5703125" style="651" customWidth="1"/>
    <col min="12801" max="12802" width="22.85546875" style="651" customWidth="1"/>
    <col min="12803" max="12803" width="9.85546875" style="651" customWidth="1"/>
    <col min="12804" max="12804" width="13" style="651" customWidth="1"/>
    <col min="12805" max="12805" width="1" style="651" customWidth="1"/>
    <col min="12806" max="13050" width="9.140625" style="651"/>
    <col min="13051" max="13051" width="2.140625" style="651" customWidth="1"/>
    <col min="13052" max="13052" width="8.7109375" style="651" customWidth="1"/>
    <col min="13053" max="13053" width="9.85546875" style="651" customWidth="1"/>
    <col min="13054" max="13054" width="1" style="651" customWidth="1"/>
    <col min="13055" max="13055" width="10.85546875" style="651" customWidth="1"/>
    <col min="13056" max="13056" width="54.5703125" style="651" customWidth="1"/>
    <col min="13057" max="13058" width="22.85546875" style="651" customWidth="1"/>
    <col min="13059" max="13059" width="9.85546875" style="651" customWidth="1"/>
    <col min="13060" max="13060" width="13" style="651" customWidth="1"/>
    <col min="13061" max="13061" width="1" style="651" customWidth="1"/>
    <col min="13062" max="13306" width="9.140625" style="651"/>
    <col min="13307" max="13307" width="2.140625" style="651" customWidth="1"/>
    <col min="13308" max="13308" width="8.7109375" style="651" customWidth="1"/>
    <col min="13309" max="13309" width="9.85546875" style="651" customWidth="1"/>
    <col min="13310" max="13310" width="1" style="651" customWidth="1"/>
    <col min="13311" max="13311" width="10.85546875" style="651" customWidth="1"/>
    <col min="13312" max="13312" width="54.5703125" style="651" customWidth="1"/>
    <col min="13313" max="13314" width="22.85546875" style="651" customWidth="1"/>
    <col min="13315" max="13315" width="9.85546875" style="651" customWidth="1"/>
    <col min="13316" max="13316" width="13" style="651" customWidth="1"/>
    <col min="13317" max="13317" width="1" style="651" customWidth="1"/>
    <col min="13318" max="13562" width="9.140625" style="651"/>
    <col min="13563" max="13563" width="2.140625" style="651" customWidth="1"/>
    <col min="13564" max="13564" width="8.7109375" style="651" customWidth="1"/>
    <col min="13565" max="13565" width="9.85546875" style="651" customWidth="1"/>
    <col min="13566" max="13566" width="1" style="651" customWidth="1"/>
    <col min="13567" max="13567" width="10.85546875" style="651" customWidth="1"/>
    <col min="13568" max="13568" width="54.5703125" style="651" customWidth="1"/>
    <col min="13569" max="13570" width="22.85546875" style="651" customWidth="1"/>
    <col min="13571" max="13571" width="9.85546875" style="651" customWidth="1"/>
    <col min="13572" max="13572" width="13" style="651" customWidth="1"/>
    <col min="13573" max="13573" width="1" style="651" customWidth="1"/>
    <col min="13574" max="13818" width="9.140625" style="651"/>
    <col min="13819" max="13819" width="2.140625" style="651" customWidth="1"/>
    <col min="13820" max="13820" width="8.7109375" style="651" customWidth="1"/>
    <col min="13821" max="13821" width="9.85546875" style="651" customWidth="1"/>
    <col min="13822" max="13822" width="1" style="651" customWidth="1"/>
    <col min="13823" max="13823" width="10.85546875" style="651" customWidth="1"/>
    <col min="13824" max="13824" width="54.5703125" style="651" customWidth="1"/>
    <col min="13825" max="13826" width="22.85546875" style="651" customWidth="1"/>
    <col min="13827" max="13827" width="9.85546875" style="651" customWidth="1"/>
    <col min="13828" max="13828" width="13" style="651" customWidth="1"/>
    <col min="13829" max="13829" width="1" style="651" customWidth="1"/>
    <col min="13830" max="14074" width="9.140625" style="651"/>
    <col min="14075" max="14075" width="2.140625" style="651" customWidth="1"/>
    <col min="14076" max="14076" width="8.7109375" style="651" customWidth="1"/>
    <col min="14077" max="14077" width="9.85546875" style="651" customWidth="1"/>
    <col min="14078" max="14078" width="1" style="651" customWidth="1"/>
    <col min="14079" max="14079" width="10.85546875" style="651" customWidth="1"/>
    <col min="14080" max="14080" width="54.5703125" style="651" customWidth="1"/>
    <col min="14081" max="14082" width="22.85546875" style="651" customWidth="1"/>
    <col min="14083" max="14083" width="9.85546875" style="651" customWidth="1"/>
    <col min="14084" max="14084" width="13" style="651" customWidth="1"/>
    <col min="14085" max="14085" width="1" style="651" customWidth="1"/>
    <col min="14086" max="14330" width="9.140625" style="651"/>
    <col min="14331" max="14331" width="2.140625" style="651" customWidth="1"/>
    <col min="14332" max="14332" width="8.7109375" style="651" customWidth="1"/>
    <col min="14333" max="14333" width="9.85546875" style="651" customWidth="1"/>
    <col min="14334" max="14334" width="1" style="651" customWidth="1"/>
    <col min="14335" max="14335" width="10.85546875" style="651" customWidth="1"/>
    <col min="14336" max="14336" width="54.5703125" style="651" customWidth="1"/>
    <col min="14337" max="14338" width="22.85546875" style="651" customWidth="1"/>
    <col min="14339" max="14339" width="9.85546875" style="651" customWidth="1"/>
    <col min="14340" max="14340" width="13" style="651" customWidth="1"/>
    <col min="14341" max="14341" width="1" style="651" customWidth="1"/>
    <col min="14342" max="14586" width="9.140625" style="651"/>
    <col min="14587" max="14587" width="2.140625" style="651" customWidth="1"/>
    <col min="14588" max="14588" width="8.7109375" style="651" customWidth="1"/>
    <col min="14589" max="14589" width="9.85546875" style="651" customWidth="1"/>
    <col min="14590" max="14590" width="1" style="651" customWidth="1"/>
    <col min="14591" max="14591" width="10.85546875" style="651" customWidth="1"/>
    <col min="14592" max="14592" width="54.5703125" style="651" customWidth="1"/>
    <col min="14593" max="14594" width="22.85546875" style="651" customWidth="1"/>
    <col min="14595" max="14595" width="9.85546875" style="651" customWidth="1"/>
    <col min="14596" max="14596" width="13" style="651" customWidth="1"/>
    <col min="14597" max="14597" width="1" style="651" customWidth="1"/>
    <col min="14598" max="14842" width="9.140625" style="651"/>
    <col min="14843" max="14843" width="2.140625" style="651" customWidth="1"/>
    <col min="14844" max="14844" width="8.7109375" style="651" customWidth="1"/>
    <col min="14845" max="14845" width="9.85546875" style="651" customWidth="1"/>
    <col min="14846" max="14846" width="1" style="651" customWidth="1"/>
    <col min="14847" max="14847" width="10.85546875" style="651" customWidth="1"/>
    <col min="14848" max="14848" width="54.5703125" style="651" customWidth="1"/>
    <col min="14849" max="14850" width="22.85546875" style="651" customWidth="1"/>
    <col min="14851" max="14851" width="9.85546875" style="651" customWidth="1"/>
    <col min="14852" max="14852" width="13" style="651" customWidth="1"/>
    <col min="14853" max="14853" width="1" style="651" customWidth="1"/>
    <col min="14854" max="15098" width="9.140625" style="651"/>
    <col min="15099" max="15099" width="2.140625" style="651" customWidth="1"/>
    <col min="15100" max="15100" width="8.7109375" style="651" customWidth="1"/>
    <col min="15101" max="15101" width="9.85546875" style="651" customWidth="1"/>
    <col min="15102" max="15102" width="1" style="651" customWidth="1"/>
    <col min="15103" max="15103" width="10.85546875" style="651" customWidth="1"/>
    <col min="15104" max="15104" width="54.5703125" style="651" customWidth="1"/>
    <col min="15105" max="15106" width="22.85546875" style="651" customWidth="1"/>
    <col min="15107" max="15107" width="9.85546875" style="651" customWidth="1"/>
    <col min="15108" max="15108" width="13" style="651" customWidth="1"/>
    <col min="15109" max="15109" width="1" style="651" customWidth="1"/>
    <col min="15110" max="15354" width="9.140625" style="651"/>
    <col min="15355" max="15355" width="2.140625" style="651" customWidth="1"/>
    <col min="15356" max="15356" width="8.7109375" style="651" customWidth="1"/>
    <col min="15357" max="15357" width="9.85546875" style="651" customWidth="1"/>
    <col min="15358" max="15358" width="1" style="651" customWidth="1"/>
    <col min="15359" max="15359" width="10.85546875" style="651" customWidth="1"/>
    <col min="15360" max="15360" width="54.5703125" style="651" customWidth="1"/>
    <col min="15361" max="15362" width="22.85546875" style="651" customWidth="1"/>
    <col min="15363" max="15363" width="9.85546875" style="651" customWidth="1"/>
    <col min="15364" max="15364" width="13" style="651" customWidth="1"/>
    <col min="15365" max="15365" width="1" style="651" customWidth="1"/>
    <col min="15366" max="15610" width="9.140625" style="651"/>
    <col min="15611" max="15611" width="2.140625" style="651" customWidth="1"/>
    <col min="15612" max="15612" width="8.7109375" style="651" customWidth="1"/>
    <col min="15613" max="15613" width="9.85546875" style="651" customWidth="1"/>
    <col min="15614" max="15614" width="1" style="651" customWidth="1"/>
    <col min="15615" max="15615" width="10.85546875" style="651" customWidth="1"/>
    <col min="15616" max="15616" width="54.5703125" style="651" customWidth="1"/>
    <col min="15617" max="15618" width="22.85546875" style="651" customWidth="1"/>
    <col min="15619" max="15619" width="9.85546875" style="651" customWidth="1"/>
    <col min="15620" max="15620" width="13" style="651" customWidth="1"/>
    <col min="15621" max="15621" width="1" style="651" customWidth="1"/>
    <col min="15622" max="15866" width="9.140625" style="651"/>
    <col min="15867" max="15867" width="2.140625" style="651" customWidth="1"/>
    <col min="15868" max="15868" width="8.7109375" style="651" customWidth="1"/>
    <col min="15869" max="15869" width="9.85546875" style="651" customWidth="1"/>
    <col min="15870" max="15870" width="1" style="651" customWidth="1"/>
    <col min="15871" max="15871" width="10.85546875" style="651" customWidth="1"/>
    <col min="15872" max="15872" width="54.5703125" style="651" customWidth="1"/>
    <col min="15873" max="15874" width="22.85546875" style="651" customWidth="1"/>
    <col min="15875" max="15875" width="9.85546875" style="651" customWidth="1"/>
    <col min="15876" max="15876" width="13" style="651" customWidth="1"/>
    <col min="15877" max="15877" width="1" style="651" customWidth="1"/>
    <col min="15878" max="16122" width="9.140625" style="651"/>
    <col min="16123" max="16123" width="2.140625" style="651" customWidth="1"/>
    <col min="16124" max="16124" width="8.7109375" style="651" customWidth="1"/>
    <col min="16125" max="16125" width="9.85546875" style="651" customWidth="1"/>
    <col min="16126" max="16126" width="1" style="651" customWidth="1"/>
    <col min="16127" max="16127" width="10.85546875" style="651" customWidth="1"/>
    <col min="16128" max="16128" width="54.5703125" style="651" customWidth="1"/>
    <col min="16129" max="16130" width="22.85546875" style="651" customWidth="1"/>
    <col min="16131" max="16131" width="9.85546875" style="651" customWidth="1"/>
    <col min="16132" max="16132" width="13" style="651" customWidth="1"/>
    <col min="16133" max="16133" width="1" style="651" customWidth="1"/>
    <col min="16134" max="16384" width="9.140625" style="651"/>
  </cols>
  <sheetData>
    <row r="1" spans="1:7" ht="42" customHeight="1" x14ac:dyDescent="0.2">
      <c r="A1" s="883" t="s">
        <v>1553</v>
      </c>
      <c r="B1" s="883"/>
      <c r="C1" s="883"/>
      <c r="D1" s="883"/>
      <c r="E1" s="883"/>
      <c r="F1" s="883"/>
      <c r="G1" s="883"/>
    </row>
    <row r="2" spans="1:7" ht="21" customHeight="1" x14ac:dyDescent="0.2">
      <c r="A2" s="885" t="s">
        <v>1270</v>
      </c>
      <c r="B2" s="885"/>
      <c r="C2" s="885"/>
      <c r="D2" s="885"/>
      <c r="E2" s="885"/>
      <c r="F2" s="885"/>
      <c r="G2" s="885"/>
    </row>
    <row r="3" spans="1:7" x14ac:dyDescent="0.2">
      <c r="A3" s="665" t="s">
        <v>207</v>
      </c>
      <c r="B3" s="665" t="s">
        <v>4</v>
      </c>
      <c r="C3" s="665" t="s">
        <v>5</v>
      </c>
      <c r="D3" s="665" t="s">
        <v>209</v>
      </c>
      <c r="E3" s="665" t="s">
        <v>343</v>
      </c>
      <c r="F3" s="665" t="s">
        <v>8</v>
      </c>
      <c r="G3" s="665" t="s">
        <v>344</v>
      </c>
    </row>
    <row r="4" spans="1:7" x14ac:dyDescent="0.2">
      <c r="A4" s="652" t="s">
        <v>18</v>
      </c>
      <c r="B4" s="652"/>
      <c r="C4" s="652"/>
      <c r="D4" s="653" t="s">
        <v>254</v>
      </c>
      <c r="E4" s="654" t="s">
        <v>345</v>
      </c>
      <c r="F4" s="654" t="s">
        <v>346</v>
      </c>
      <c r="G4" s="654" t="s">
        <v>345</v>
      </c>
    </row>
    <row r="5" spans="1:7" ht="22.5" x14ac:dyDescent="0.2">
      <c r="A5" s="655"/>
      <c r="B5" s="664" t="s">
        <v>347</v>
      </c>
      <c r="C5" s="656"/>
      <c r="D5" s="657" t="s">
        <v>348</v>
      </c>
      <c r="E5" s="658" t="s">
        <v>349</v>
      </c>
      <c r="F5" s="658" t="s">
        <v>346</v>
      </c>
      <c r="G5" s="658" t="s">
        <v>349</v>
      </c>
    </row>
    <row r="6" spans="1:7" ht="67.5" x14ac:dyDescent="0.2">
      <c r="A6" s="659"/>
      <c r="B6" s="659"/>
      <c r="C6" s="660" t="s">
        <v>25</v>
      </c>
      <c r="D6" s="661" t="s">
        <v>350</v>
      </c>
      <c r="E6" s="662" t="s">
        <v>349</v>
      </c>
      <c r="F6" s="662" t="s">
        <v>346</v>
      </c>
      <c r="G6" s="662" t="s">
        <v>349</v>
      </c>
    </row>
    <row r="7" spans="1:7" ht="15" x14ac:dyDescent="0.2">
      <c r="A7" s="655"/>
      <c r="B7" s="664" t="s">
        <v>19</v>
      </c>
      <c r="C7" s="656"/>
      <c r="D7" s="657" t="s">
        <v>264</v>
      </c>
      <c r="E7" s="658" t="s">
        <v>351</v>
      </c>
      <c r="F7" s="658" t="s">
        <v>346</v>
      </c>
      <c r="G7" s="658" t="s">
        <v>351</v>
      </c>
    </row>
    <row r="8" spans="1:7" ht="71.25" customHeight="1" x14ac:dyDescent="0.2">
      <c r="A8" s="659"/>
      <c r="B8" s="659"/>
      <c r="C8" s="660" t="s">
        <v>352</v>
      </c>
      <c r="D8" s="661" t="s">
        <v>353</v>
      </c>
      <c r="E8" s="662" t="s">
        <v>354</v>
      </c>
      <c r="F8" s="662" t="s">
        <v>346</v>
      </c>
      <c r="G8" s="662" t="s">
        <v>354</v>
      </c>
    </row>
    <row r="9" spans="1:7" ht="67.5" x14ac:dyDescent="0.2">
      <c r="A9" s="659"/>
      <c r="B9" s="659"/>
      <c r="C9" s="660" t="s">
        <v>355</v>
      </c>
      <c r="D9" s="661" t="s">
        <v>356</v>
      </c>
      <c r="E9" s="662" t="s">
        <v>357</v>
      </c>
      <c r="F9" s="662" t="s">
        <v>346</v>
      </c>
      <c r="G9" s="662" t="s">
        <v>357</v>
      </c>
    </row>
    <row r="10" spans="1:7" x14ac:dyDescent="0.2">
      <c r="A10" s="652" t="s">
        <v>358</v>
      </c>
      <c r="B10" s="652"/>
      <c r="C10" s="652"/>
      <c r="D10" s="653" t="s">
        <v>359</v>
      </c>
      <c r="E10" s="654" t="s">
        <v>360</v>
      </c>
      <c r="F10" s="654" t="s">
        <v>346</v>
      </c>
      <c r="G10" s="654" t="s">
        <v>360</v>
      </c>
    </row>
    <row r="11" spans="1:7" ht="15" x14ac:dyDescent="0.2">
      <c r="A11" s="655"/>
      <c r="B11" s="664" t="s">
        <v>361</v>
      </c>
      <c r="C11" s="656"/>
      <c r="D11" s="657" t="s">
        <v>264</v>
      </c>
      <c r="E11" s="658" t="s">
        <v>360</v>
      </c>
      <c r="F11" s="658" t="s">
        <v>346</v>
      </c>
      <c r="G11" s="658" t="s">
        <v>360</v>
      </c>
    </row>
    <row r="12" spans="1:7" x14ac:dyDescent="0.2">
      <c r="A12" s="659"/>
      <c r="B12" s="659"/>
      <c r="C12" s="660" t="s">
        <v>338</v>
      </c>
      <c r="D12" s="661" t="s">
        <v>339</v>
      </c>
      <c r="E12" s="662" t="s">
        <v>360</v>
      </c>
      <c r="F12" s="662" t="s">
        <v>346</v>
      </c>
      <c r="G12" s="662" t="s">
        <v>360</v>
      </c>
    </row>
    <row r="13" spans="1:7" x14ac:dyDescent="0.2">
      <c r="A13" s="652" t="s">
        <v>23</v>
      </c>
      <c r="B13" s="652"/>
      <c r="C13" s="652"/>
      <c r="D13" s="653" t="s">
        <v>362</v>
      </c>
      <c r="E13" s="654" t="s">
        <v>363</v>
      </c>
      <c r="F13" s="654" t="s">
        <v>346</v>
      </c>
      <c r="G13" s="654" t="s">
        <v>363</v>
      </c>
    </row>
    <row r="14" spans="1:7" ht="15" x14ac:dyDescent="0.2">
      <c r="A14" s="655"/>
      <c r="B14" s="664" t="s">
        <v>32</v>
      </c>
      <c r="C14" s="656"/>
      <c r="D14" s="657" t="s">
        <v>364</v>
      </c>
      <c r="E14" s="658" t="s">
        <v>363</v>
      </c>
      <c r="F14" s="658" t="s">
        <v>346</v>
      </c>
      <c r="G14" s="658" t="s">
        <v>363</v>
      </c>
    </row>
    <row r="15" spans="1:7" ht="45" x14ac:dyDescent="0.2">
      <c r="A15" s="659"/>
      <c r="B15" s="659"/>
      <c r="C15" s="660" t="s">
        <v>365</v>
      </c>
      <c r="D15" s="661" t="s">
        <v>366</v>
      </c>
      <c r="E15" s="662" t="s">
        <v>363</v>
      </c>
      <c r="F15" s="662" t="s">
        <v>346</v>
      </c>
      <c r="G15" s="662" t="s">
        <v>363</v>
      </c>
    </row>
    <row r="16" spans="1:7" x14ac:dyDescent="0.2">
      <c r="A16" s="652" t="s">
        <v>80</v>
      </c>
      <c r="B16" s="652"/>
      <c r="C16" s="652"/>
      <c r="D16" s="653" t="s">
        <v>242</v>
      </c>
      <c r="E16" s="654" t="s">
        <v>367</v>
      </c>
      <c r="F16" s="654" t="s">
        <v>346</v>
      </c>
      <c r="G16" s="654" t="s">
        <v>367</v>
      </c>
    </row>
    <row r="17" spans="1:7" ht="22.5" x14ac:dyDescent="0.2">
      <c r="A17" s="655"/>
      <c r="B17" s="664" t="s">
        <v>81</v>
      </c>
      <c r="C17" s="656"/>
      <c r="D17" s="657" t="s">
        <v>368</v>
      </c>
      <c r="E17" s="658" t="s">
        <v>367</v>
      </c>
      <c r="F17" s="658" t="s">
        <v>346</v>
      </c>
      <c r="G17" s="658" t="s">
        <v>367</v>
      </c>
    </row>
    <row r="18" spans="1:7" ht="22.5" x14ac:dyDescent="0.2">
      <c r="A18" s="659"/>
      <c r="B18" s="659"/>
      <c r="C18" s="660" t="s">
        <v>369</v>
      </c>
      <c r="D18" s="661" t="s">
        <v>370</v>
      </c>
      <c r="E18" s="662" t="s">
        <v>371</v>
      </c>
      <c r="F18" s="662" t="s">
        <v>346</v>
      </c>
      <c r="G18" s="662" t="s">
        <v>371</v>
      </c>
    </row>
    <row r="19" spans="1:7" ht="22.5" x14ac:dyDescent="0.2">
      <c r="A19" s="659"/>
      <c r="B19" s="659"/>
      <c r="C19" s="660" t="s">
        <v>372</v>
      </c>
      <c r="D19" s="661" t="s">
        <v>373</v>
      </c>
      <c r="E19" s="662" t="s">
        <v>374</v>
      </c>
      <c r="F19" s="662" t="s">
        <v>346</v>
      </c>
      <c r="G19" s="662" t="s">
        <v>374</v>
      </c>
    </row>
    <row r="20" spans="1:7" ht="72" customHeight="1" x14ac:dyDescent="0.2">
      <c r="A20" s="659"/>
      <c r="B20" s="659"/>
      <c r="C20" s="660" t="s">
        <v>352</v>
      </c>
      <c r="D20" s="661" t="s">
        <v>353</v>
      </c>
      <c r="E20" s="662" t="s">
        <v>375</v>
      </c>
      <c r="F20" s="662" t="s">
        <v>346</v>
      </c>
      <c r="G20" s="662" t="s">
        <v>375</v>
      </c>
    </row>
    <row r="21" spans="1:7" ht="45" x14ac:dyDescent="0.2">
      <c r="A21" s="659"/>
      <c r="B21" s="659"/>
      <c r="C21" s="660" t="s">
        <v>376</v>
      </c>
      <c r="D21" s="661" t="s">
        <v>377</v>
      </c>
      <c r="E21" s="662" t="s">
        <v>378</v>
      </c>
      <c r="F21" s="662" t="s">
        <v>346</v>
      </c>
      <c r="G21" s="662" t="s">
        <v>378</v>
      </c>
    </row>
    <row r="22" spans="1:7" ht="45" x14ac:dyDescent="0.2">
      <c r="A22" s="659"/>
      <c r="B22" s="659"/>
      <c r="C22" s="660" t="s">
        <v>379</v>
      </c>
      <c r="D22" s="661" t="s">
        <v>380</v>
      </c>
      <c r="E22" s="662" t="s">
        <v>381</v>
      </c>
      <c r="F22" s="662" t="s">
        <v>346</v>
      </c>
      <c r="G22" s="662" t="s">
        <v>381</v>
      </c>
    </row>
    <row r="23" spans="1:7" ht="22.5" x14ac:dyDescent="0.2">
      <c r="A23" s="659"/>
      <c r="B23" s="659"/>
      <c r="C23" s="660" t="s">
        <v>382</v>
      </c>
      <c r="D23" s="661" t="s">
        <v>383</v>
      </c>
      <c r="E23" s="662" t="s">
        <v>384</v>
      </c>
      <c r="F23" s="662" t="s">
        <v>346</v>
      </c>
      <c r="G23" s="662" t="s">
        <v>384</v>
      </c>
    </row>
    <row r="24" spans="1:7" x14ac:dyDescent="0.2">
      <c r="A24" s="659"/>
      <c r="B24" s="659"/>
      <c r="C24" s="660" t="s">
        <v>385</v>
      </c>
      <c r="D24" s="661" t="s">
        <v>386</v>
      </c>
      <c r="E24" s="662" t="s">
        <v>387</v>
      </c>
      <c r="F24" s="662" t="s">
        <v>346</v>
      </c>
      <c r="G24" s="662" t="s">
        <v>387</v>
      </c>
    </row>
    <row r="25" spans="1:7" x14ac:dyDescent="0.2">
      <c r="A25" s="652" t="s">
        <v>388</v>
      </c>
      <c r="B25" s="652"/>
      <c r="C25" s="652"/>
      <c r="D25" s="653" t="s">
        <v>320</v>
      </c>
      <c r="E25" s="654" t="s">
        <v>389</v>
      </c>
      <c r="F25" s="654" t="s">
        <v>346</v>
      </c>
      <c r="G25" s="654" t="s">
        <v>389</v>
      </c>
    </row>
    <row r="26" spans="1:7" ht="15" x14ac:dyDescent="0.2">
      <c r="A26" s="655"/>
      <c r="B26" s="664" t="s">
        <v>390</v>
      </c>
      <c r="C26" s="656"/>
      <c r="D26" s="657" t="s">
        <v>321</v>
      </c>
      <c r="E26" s="658" t="s">
        <v>389</v>
      </c>
      <c r="F26" s="658" t="s">
        <v>346</v>
      </c>
      <c r="G26" s="658" t="s">
        <v>389</v>
      </c>
    </row>
    <row r="27" spans="1:7" ht="56.25" x14ac:dyDescent="0.2">
      <c r="A27" s="659"/>
      <c r="B27" s="659"/>
      <c r="C27" s="660" t="s">
        <v>391</v>
      </c>
      <c r="D27" s="661" t="s">
        <v>322</v>
      </c>
      <c r="E27" s="662" t="s">
        <v>389</v>
      </c>
      <c r="F27" s="662" t="s">
        <v>346</v>
      </c>
      <c r="G27" s="662" t="s">
        <v>389</v>
      </c>
    </row>
    <row r="28" spans="1:7" x14ac:dyDescent="0.2">
      <c r="A28" s="652" t="s">
        <v>90</v>
      </c>
      <c r="B28" s="652"/>
      <c r="C28" s="652"/>
      <c r="D28" s="653" t="s">
        <v>297</v>
      </c>
      <c r="E28" s="654" t="s">
        <v>392</v>
      </c>
      <c r="F28" s="654" t="s">
        <v>393</v>
      </c>
      <c r="G28" s="654" t="s">
        <v>394</v>
      </c>
    </row>
    <row r="29" spans="1:7" ht="15" x14ac:dyDescent="0.2">
      <c r="A29" s="655"/>
      <c r="B29" s="664" t="s">
        <v>395</v>
      </c>
      <c r="C29" s="656"/>
      <c r="D29" s="657" t="s">
        <v>298</v>
      </c>
      <c r="E29" s="658" t="s">
        <v>396</v>
      </c>
      <c r="F29" s="658" t="s">
        <v>393</v>
      </c>
      <c r="G29" s="658" t="s">
        <v>397</v>
      </c>
    </row>
    <row r="30" spans="1:7" ht="67.5" x14ac:dyDescent="0.2">
      <c r="A30" s="659"/>
      <c r="B30" s="659"/>
      <c r="C30" s="660" t="s">
        <v>355</v>
      </c>
      <c r="D30" s="661" t="s">
        <v>356</v>
      </c>
      <c r="E30" s="662" t="s">
        <v>396</v>
      </c>
      <c r="F30" s="662" t="s">
        <v>393</v>
      </c>
      <c r="G30" s="662" t="s">
        <v>397</v>
      </c>
    </row>
    <row r="31" spans="1:7" ht="22.5" x14ac:dyDescent="0.2">
      <c r="A31" s="655"/>
      <c r="B31" s="664" t="s">
        <v>91</v>
      </c>
      <c r="C31" s="656"/>
      <c r="D31" s="657" t="s">
        <v>398</v>
      </c>
      <c r="E31" s="658" t="s">
        <v>399</v>
      </c>
      <c r="F31" s="658" t="s">
        <v>346</v>
      </c>
      <c r="G31" s="658" t="s">
        <v>399</v>
      </c>
    </row>
    <row r="32" spans="1:7" ht="33.75" x14ac:dyDescent="0.2">
      <c r="A32" s="659"/>
      <c r="B32" s="659"/>
      <c r="C32" s="660" t="s">
        <v>400</v>
      </c>
      <c r="D32" s="661" t="s">
        <v>401</v>
      </c>
      <c r="E32" s="662" t="s">
        <v>402</v>
      </c>
      <c r="F32" s="662" t="s">
        <v>346</v>
      </c>
      <c r="G32" s="662" t="s">
        <v>402</v>
      </c>
    </row>
    <row r="33" spans="1:7" x14ac:dyDescent="0.2">
      <c r="A33" s="659"/>
      <c r="B33" s="659"/>
      <c r="C33" s="660" t="s">
        <v>403</v>
      </c>
      <c r="D33" s="661" t="s">
        <v>404</v>
      </c>
      <c r="E33" s="662" t="s">
        <v>405</v>
      </c>
      <c r="F33" s="662" t="s">
        <v>346</v>
      </c>
      <c r="G33" s="662" t="s">
        <v>405</v>
      </c>
    </row>
    <row r="34" spans="1:7" ht="22.5" x14ac:dyDescent="0.2">
      <c r="A34" s="655"/>
      <c r="B34" s="664" t="s">
        <v>406</v>
      </c>
      <c r="C34" s="656"/>
      <c r="D34" s="657" t="s">
        <v>407</v>
      </c>
      <c r="E34" s="658" t="s">
        <v>408</v>
      </c>
      <c r="F34" s="658" t="s">
        <v>346</v>
      </c>
      <c r="G34" s="658" t="s">
        <v>408</v>
      </c>
    </row>
    <row r="35" spans="1:7" ht="72" customHeight="1" x14ac:dyDescent="0.2">
      <c r="A35" s="659"/>
      <c r="B35" s="659"/>
      <c r="C35" s="660" t="s">
        <v>409</v>
      </c>
      <c r="D35" s="661" t="s">
        <v>410</v>
      </c>
      <c r="E35" s="662" t="s">
        <v>408</v>
      </c>
      <c r="F35" s="662" t="s">
        <v>346</v>
      </c>
      <c r="G35" s="662" t="s">
        <v>408</v>
      </c>
    </row>
    <row r="36" spans="1:7" ht="33.75" x14ac:dyDescent="0.2">
      <c r="A36" s="652" t="s">
        <v>411</v>
      </c>
      <c r="B36" s="652"/>
      <c r="C36" s="652"/>
      <c r="D36" s="653" t="s">
        <v>412</v>
      </c>
      <c r="E36" s="654" t="s">
        <v>413</v>
      </c>
      <c r="F36" s="654" t="s">
        <v>346</v>
      </c>
      <c r="G36" s="654" t="s">
        <v>413</v>
      </c>
    </row>
    <row r="37" spans="1:7" ht="22.5" x14ac:dyDescent="0.2">
      <c r="A37" s="655"/>
      <c r="B37" s="664" t="s">
        <v>414</v>
      </c>
      <c r="C37" s="656"/>
      <c r="D37" s="657" t="s">
        <v>415</v>
      </c>
      <c r="E37" s="658" t="s">
        <v>413</v>
      </c>
      <c r="F37" s="658" t="s">
        <v>346</v>
      </c>
      <c r="G37" s="658" t="s">
        <v>413</v>
      </c>
    </row>
    <row r="38" spans="1:7" ht="67.5" x14ac:dyDescent="0.2">
      <c r="A38" s="659"/>
      <c r="B38" s="659"/>
      <c r="C38" s="660" t="s">
        <v>355</v>
      </c>
      <c r="D38" s="661" t="s">
        <v>356</v>
      </c>
      <c r="E38" s="662" t="s">
        <v>413</v>
      </c>
      <c r="F38" s="662" t="s">
        <v>346</v>
      </c>
      <c r="G38" s="662" t="s">
        <v>413</v>
      </c>
    </row>
    <row r="39" spans="1:7" ht="22.5" x14ac:dyDescent="0.2">
      <c r="A39" s="652" t="s">
        <v>98</v>
      </c>
      <c r="B39" s="652"/>
      <c r="C39" s="652"/>
      <c r="D39" s="653" t="s">
        <v>258</v>
      </c>
      <c r="E39" s="654" t="s">
        <v>416</v>
      </c>
      <c r="F39" s="654" t="s">
        <v>346</v>
      </c>
      <c r="G39" s="654" t="s">
        <v>416</v>
      </c>
    </row>
    <row r="40" spans="1:7" ht="15" x14ac:dyDescent="0.2">
      <c r="A40" s="655"/>
      <c r="B40" s="664" t="s">
        <v>104</v>
      </c>
      <c r="C40" s="656"/>
      <c r="D40" s="657" t="s">
        <v>259</v>
      </c>
      <c r="E40" s="658" t="s">
        <v>416</v>
      </c>
      <c r="F40" s="658" t="s">
        <v>346</v>
      </c>
      <c r="G40" s="658" t="s">
        <v>416</v>
      </c>
    </row>
    <row r="41" spans="1:7" x14ac:dyDescent="0.2">
      <c r="A41" s="659"/>
      <c r="B41" s="659"/>
      <c r="C41" s="660" t="s">
        <v>327</v>
      </c>
      <c r="D41" s="661" t="s">
        <v>328</v>
      </c>
      <c r="E41" s="662" t="s">
        <v>416</v>
      </c>
      <c r="F41" s="662" t="s">
        <v>346</v>
      </c>
      <c r="G41" s="662" t="s">
        <v>416</v>
      </c>
    </row>
    <row r="42" spans="1:7" ht="56.25" x14ac:dyDescent="0.2">
      <c r="A42" s="652" t="s">
        <v>417</v>
      </c>
      <c r="B42" s="652"/>
      <c r="C42" s="652"/>
      <c r="D42" s="653" t="s">
        <v>418</v>
      </c>
      <c r="E42" s="654" t="s">
        <v>419</v>
      </c>
      <c r="F42" s="654" t="s">
        <v>346</v>
      </c>
      <c r="G42" s="654" t="s">
        <v>419</v>
      </c>
    </row>
    <row r="43" spans="1:7" ht="22.5" x14ac:dyDescent="0.2">
      <c r="A43" s="655"/>
      <c r="B43" s="664" t="s">
        <v>420</v>
      </c>
      <c r="C43" s="656"/>
      <c r="D43" s="657" t="s">
        <v>421</v>
      </c>
      <c r="E43" s="658" t="s">
        <v>422</v>
      </c>
      <c r="F43" s="658" t="s">
        <v>346</v>
      </c>
      <c r="G43" s="658" t="s">
        <v>422</v>
      </c>
    </row>
    <row r="44" spans="1:7" ht="33.75" x14ac:dyDescent="0.2">
      <c r="A44" s="659"/>
      <c r="B44" s="659"/>
      <c r="C44" s="660" t="s">
        <v>423</v>
      </c>
      <c r="D44" s="661" t="s">
        <v>424</v>
      </c>
      <c r="E44" s="662" t="s">
        <v>422</v>
      </c>
      <c r="F44" s="662" t="s">
        <v>346</v>
      </c>
      <c r="G44" s="662" t="s">
        <v>422</v>
      </c>
    </row>
    <row r="45" spans="1:7" ht="56.25" x14ac:dyDescent="0.2">
      <c r="A45" s="655"/>
      <c r="B45" s="664" t="s">
        <v>425</v>
      </c>
      <c r="C45" s="656"/>
      <c r="D45" s="657" t="s">
        <v>426</v>
      </c>
      <c r="E45" s="658" t="s">
        <v>427</v>
      </c>
      <c r="F45" s="658" t="s">
        <v>346</v>
      </c>
      <c r="G45" s="658" t="s">
        <v>427</v>
      </c>
    </row>
    <row r="46" spans="1:7" x14ac:dyDescent="0.2">
      <c r="A46" s="659"/>
      <c r="B46" s="659"/>
      <c r="C46" s="660" t="s">
        <v>428</v>
      </c>
      <c r="D46" s="661" t="s">
        <v>429</v>
      </c>
      <c r="E46" s="662" t="s">
        <v>430</v>
      </c>
      <c r="F46" s="662" t="s">
        <v>346</v>
      </c>
      <c r="G46" s="662" t="s">
        <v>430</v>
      </c>
    </row>
    <row r="47" spans="1:7" x14ac:dyDescent="0.2">
      <c r="A47" s="659"/>
      <c r="B47" s="659"/>
      <c r="C47" s="660" t="s">
        <v>431</v>
      </c>
      <c r="D47" s="661" t="s">
        <v>432</v>
      </c>
      <c r="E47" s="662" t="s">
        <v>433</v>
      </c>
      <c r="F47" s="662" t="s">
        <v>346</v>
      </c>
      <c r="G47" s="662" t="s">
        <v>433</v>
      </c>
    </row>
    <row r="48" spans="1:7" x14ac:dyDescent="0.2">
      <c r="A48" s="659"/>
      <c r="B48" s="659"/>
      <c r="C48" s="660" t="s">
        <v>434</v>
      </c>
      <c r="D48" s="661" t="s">
        <v>435</v>
      </c>
      <c r="E48" s="662" t="s">
        <v>436</v>
      </c>
      <c r="F48" s="662" t="s">
        <v>346</v>
      </c>
      <c r="G48" s="662" t="s">
        <v>436</v>
      </c>
    </row>
    <row r="49" spans="1:7" ht="22.5" x14ac:dyDescent="0.2">
      <c r="A49" s="659"/>
      <c r="B49" s="659"/>
      <c r="C49" s="660" t="s">
        <v>437</v>
      </c>
      <c r="D49" s="661" t="s">
        <v>438</v>
      </c>
      <c r="E49" s="662" t="s">
        <v>439</v>
      </c>
      <c r="F49" s="662" t="s">
        <v>346</v>
      </c>
      <c r="G49" s="662" t="s">
        <v>439</v>
      </c>
    </row>
    <row r="50" spans="1:7" ht="22.5" x14ac:dyDescent="0.2">
      <c r="A50" s="659"/>
      <c r="B50" s="659"/>
      <c r="C50" s="660" t="s">
        <v>440</v>
      </c>
      <c r="D50" s="661" t="s">
        <v>441</v>
      </c>
      <c r="E50" s="662" t="s">
        <v>442</v>
      </c>
      <c r="F50" s="662" t="s">
        <v>346</v>
      </c>
      <c r="G50" s="662" t="s">
        <v>442</v>
      </c>
    </row>
    <row r="51" spans="1:7" ht="22.5" x14ac:dyDescent="0.2">
      <c r="A51" s="659"/>
      <c r="B51" s="659"/>
      <c r="C51" s="660" t="s">
        <v>382</v>
      </c>
      <c r="D51" s="661" t="s">
        <v>383</v>
      </c>
      <c r="E51" s="662" t="s">
        <v>443</v>
      </c>
      <c r="F51" s="662" t="s">
        <v>346</v>
      </c>
      <c r="G51" s="662" t="s">
        <v>443</v>
      </c>
    </row>
    <row r="52" spans="1:7" ht="22.5" x14ac:dyDescent="0.2">
      <c r="A52" s="659"/>
      <c r="B52" s="659"/>
      <c r="C52" s="660" t="s">
        <v>444</v>
      </c>
      <c r="D52" s="661" t="s">
        <v>445</v>
      </c>
      <c r="E52" s="662" t="s">
        <v>446</v>
      </c>
      <c r="F52" s="662" t="s">
        <v>346</v>
      </c>
      <c r="G52" s="662" t="s">
        <v>446</v>
      </c>
    </row>
    <row r="53" spans="1:7" ht="56.25" x14ac:dyDescent="0.2">
      <c r="A53" s="655"/>
      <c r="B53" s="664" t="s">
        <v>447</v>
      </c>
      <c r="C53" s="656"/>
      <c r="D53" s="657" t="s">
        <v>448</v>
      </c>
      <c r="E53" s="658" t="s">
        <v>449</v>
      </c>
      <c r="F53" s="658" t="s">
        <v>346</v>
      </c>
      <c r="G53" s="658" t="s">
        <v>449</v>
      </c>
    </row>
    <row r="54" spans="1:7" x14ac:dyDescent="0.2">
      <c r="A54" s="659"/>
      <c r="B54" s="659"/>
      <c r="C54" s="660" t="s">
        <v>428</v>
      </c>
      <c r="D54" s="661" t="s">
        <v>429</v>
      </c>
      <c r="E54" s="662" t="s">
        <v>450</v>
      </c>
      <c r="F54" s="662" t="s">
        <v>346</v>
      </c>
      <c r="G54" s="662" t="s">
        <v>450</v>
      </c>
    </row>
    <row r="55" spans="1:7" x14ac:dyDescent="0.2">
      <c r="A55" s="659"/>
      <c r="B55" s="659"/>
      <c r="C55" s="660" t="s">
        <v>431</v>
      </c>
      <c r="D55" s="661" t="s">
        <v>432</v>
      </c>
      <c r="E55" s="662" t="s">
        <v>451</v>
      </c>
      <c r="F55" s="662" t="s">
        <v>346</v>
      </c>
      <c r="G55" s="662" t="s">
        <v>451</v>
      </c>
    </row>
    <row r="56" spans="1:7" x14ac:dyDescent="0.2">
      <c r="A56" s="659"/>
      <c r="B56" s="659"/>
      <c r="C56" s="660" t="s">
        <v>434</v>
      </c>
      <c r="D56" s="661" t="s">
        <v>435</v>
      </c>
      <c r="E56" s="662" t="s">
        <v>452</v>
      </c>
      <c r="F56" s="662" t="s">
        <v>346</v>
      </c>
      <c r="G56" s="662" t="s">
        <v>452</v>
      </c>
    </row>
    <row r="57" spans="1:7" ht="22.5" x14ac:dyDescent="0.2">
      <c r="A57" s="659"/>
      <c r="B57" s="659"/>
      <c r="C57" s="660" t="s">
        <v>437</v>
      </c>
      <c r="D57" s="661" t="s">
        <v>438</v>
      </c>
      <c r="E57" s="662" t="s">
        <v>453</v>
      </c>
      <c r="F57" s="662" t="s">
        <v>346</v>
      </c>
      <c r="G57" s="662" t="s">
        <v>453</v>
      </c>
    </row>
    <row r="58" spans="1:7" ht="22.5" x14ac:dyDescent="0.2">
      <c r="A58" s="659"/>
      <c r="B58" s="659"/>
      <c r="C58" s="660" t="s">
        <v>454</v>
      </c>
      <c r="D58" s="661" t="s">
        <v>455</v>
      </c>
      <c r="E58" s="662" t="s">
        <v>456</v>
      </c>
      <c r="F58" s="662" t="s">
        <v>346</v>
      </c>
      <c r="G58" s="662" t="s">
        <v>456</v>
      </c>
    </row>
    <row r="59" spans="1:7" x14ac:dyDescent="0.2">
      <c r="A59" s="659"/>
      <c r="B59" s="659"/>
      <c r="C59" s="660" t="s">
        <v>457</v>
      </c>
      <c r="D59" s="661" t="s">
        <v>458</v>
      </c>
      <c r="E59" s="662" t="s">
        <v>459</v>
      </c>
      <c r="F59" s="662" t="s">
        <v>346</v>
      </c>
      <c r="G59" s="662" t="s">
        <v>459</v>
      </c>
    </row>
    <row r="60" spans="1:7" ht="22.5" x14ac:dyDescent="0.2">
      <c r="A60" s="659"/>
      <c r="B60" s="659"/>
      <c r="C60" s="660" t="s">
        <v>440</v>
      </c>
      <c r="D60" s="661" t="s">
        <v>441</v>
      </c>
      <c r="E60" s="662" t="s">
        <v>460</v>
      </c>
      <c r="F60" s="662" t="s">
        <v>346</v>
      </c>
      <c r="G60" s="662" t="s">
        <v>460</v>
      </c>
    </row>
    <row r="61" spans="1:7" ht="33.75" x14ac:dyDescent="0.2">
      <c r="A61" s="659"/>
      <c r="B61" s="659"/>
      <c r="C61" s="660" t="s">
        <v>461</v>
      </c>
      <c r="D61" s="661" t="s">
        <v>462</v>
      </c>
      <c r="E61" s="662" t="s">
        <v>442</v>
      </c>
      <c r="F61" s="662" t="s">
        <v>346</v>
      </c>
      <c r="G61" s="662" t="s">
        <v>442</v>
      </c>
    </row>
    <row r="62" spans="1:7" x14ac:dyDescent="0.2">
      <c r="A62" s="659"/>
      <c r="B62" s="659"/>
      <c r="C62" s="660" t="s">
        <v>338</v>
      </c>
      <c r="D62" s="661" t="s">
        <v>339</v>
      </c>
      <c r="E62" s="662" t="s">
        <v>346</v>
      </c>
      <c r="F62" s="662" t="s">
        <v>346</v>
      </c>
      <c r="G62" s="662" t="s">
        <v>346</v>
      </c>
    </row>
    <row r="63" spans="1:7" ht="22.5" x14ac:dyDescent="0.2">
      <c r="A63" s="659"/>
      <c r="B63" s="659"/>
      <c r="C63" s="660" t="s">
        <v>382</v>
      </c>
      <c r="D63" s="661" t="s">
        <v>383</v>
      </c>
      <c r="E63" s="662" t="s">
        <v>456</v>
      </c>
      <c r="F63" s="662" t="s">
        <v>346</v>
      </c>
      <c r="G63" s="662" t="s">
        <v>456</v>
      </c>
    </row>
    <row r="64" spans="1:7" ht="33.75" x14ac:dyDescent="0.2">
      <c r="A64" s="655"/>
      <c r="B64" s="664" t="s">
        <v>463</v>
      </c>
      <c r="C64" s="656"/>
      <c r="D64" s="657" t="s">
        <v>464</v>
      </c>
      <c r="E64" s="658" t="s">
        <v>465</v>
      </c>
      <c r="F64" s="658" t="s">
        <v>346</v>
      </c>
      <c r="G64" s="658" t="s">
        <v>465</v>
      </c>
    </row>
    <row r="65" spans="1:7" x14ac:dyDescent="0.2">
      <c r="A65" s="659"/>
      <c r="B65" s="659"/>
      <c r="C65" s="660" t="s">
        <v>466</v>
      </c>
      <c r="D65" s="661" t="s">
        <v>467</v>
      </c>
      <c r="E65" s="662" t="s">
        <v>459</v>
      </c>
      <c r="F65" s="662" t="s">
        <v>346</v>
      </c>
      <c r="G65" s="662" t="s">
        <v>459</v>
      </c>
    </row>
    <row r="66" spans="1:7" ht="22.5" x14ac:dyDescent="0.2">
      <c r="A66" s="659"/>
      <c r="B66" s="659"/>
      <c r="C66" s="660" t="s">
        <v>468</v>
      </c>
      <c r="D66" s="661" t="s">
        <v>469</v>
      </c>
      <c r="E66" s="662" t="s">
        <v>470</v>
      </c>
      <c r="F66" s="662" t="s">
        <v>346</v>
      </c>
      <c r="G66" s="662" t="s">
        <v>470</v>
      </c>
    </row>
    <row r="67" spans="1:7" ht="45" x14ac:dyDescent="0.2">
      <c r="A67" s="659"/>
      <c r="B67" s="659"/>
      <c r="C67" s="660" t="s">
        <v>365</v>
      </c>
      <c r="D67" s="661" t="s">
        <v>366</v>
      </c>
      <c r="E67" s="662" t="s">
        <v>471</v>
      </c>
      <c r="F67" s="662" t="s">
        <v>346</v>
      </c>
      <c r="G67" s="662" t="s">
        <v>471</v>
      </c>
    </row>
    <row r="68" spans="1:7" ht="33.75" x14ac:dyDescent="0.2">
      <c r="A68" s="655"/>
      <c r="B68" s="664" t="s">
        <v>472</v>
      </c>
      <c r="C68" s="656"/>
      <c r="D68" s="657" t="s">
        <v>473</v>
      </c>
      <c r="E68" s="658" t="s">
        <v>474</v>
      </c>
      <c r="F68" s="658" t="s">
        <v>346</v>
      </c>
      <c r="G68" s="658" t="s">
        <v>474</v>
      </c>
    </row>
    <row r="69" spans="1:7" ht="22.5" x14ac:dyDescent="0.2">
      <c r="A69" s="659"/>
      <c r="B69" s="659"/>
      <c r="C69" s="660" t="s">
        <v>475</v>
      </c>
      <c r="D69" s="661" t="s">
        <v>421</v>
      </c>
      <c r="E69" s="662" t="s">
        <v>476</v>
      </c>
      <c r="F69" s="662" t="s">
        <v>346</v>
      </c>
      <c r="G69" s="662" t="s">
        <v>476</v>
      </c>
    </row>
    <row r="70" spans="1:7" ht="22.5" x14ac:dyDescent="0.2">
      <c r="A70" s="659"/>
      <c r="B70" s="659"/>
      <c r="C70" s="660" t="s">
        <v>477</v>
      </c>
      <c r="D70" s="661" t="s">
        <v>478</v>
      </c>
      <c r="E70" s="662" t="s">
        <v>479</v>
      </c>
      <c r="F70" s="662" t="s">
        <v>346</v>
      </c>
      <c r="G70" s="662" t="s">
        <v>479</v>
      </c>
    </row>
    <row r="71" spans="1:7" x14ac:dyDescent="0.2">
      <c r="A71" s="652" t="s">
        <v>480</v>
      </c>
      <c r="B71" s="652"/>
      <c r="C71" s="652"/>
      <c r="D71" s="653" t="s">
        <v>481</v>
      </c>
      <c r="E71" s="654" t="s">
        <v>482</v>
      </c>
      <c r="F71" s="654" t="s">
        <v>346</v>
      </c>
      <c r="G71" s="654" t="s">
        <v>482</v>
      </c>
    </row>
    <row r="72" spans="1:7" ht="22.5" x14ac:dyDescent="0.2">
      <c r="A72" s="655"/>
      <c r="B72" s="664" t="s">
        <v>483</v>
      </c>
      <c r="C72" s="656"/>
      <c r="D72" s="657" t="s">
        <v>484</v>
      </c>
      <c r="E72" s="658" t="s">
        <v>485</v>
      </c>
      <c r="F72" s="658" t="s">
        <v>346</v>
      </c>
      <c r="G72" s="658" t="s">
        <v>485</v>
      </c>
    </row>
    <row r="73" spans="1:7" x14ac:dyDescent="0.2">
      <c r="A73" s="659"/>
      <c r="B73" s="659"/>
      <c r="C73" s="660" t="s">
        <v>486</v>
      </c>
      <c r="D73" s="661" t="s">
        <v>487</v>
      </c>
      <c r="E73" s="662" t="s">
        <v>485</v>
      </c>
      <c r="F73" s="662" t="s">
        <v>346</v>
      </c>
      <c r="G73" s="662" t="s">
        <v>485</v>
      </c>
    </row>
    <row r="74" spans="1:7" ht="22.5" x14ac:dyDescent="0.2">
      <c r="A74" s="655"/>
      <c r="B74" s="664" t="s">
        <v>488</v>
      </c>
      <c r="C74" s="656"/>
      <c r="D74" s="657" t="s">
        <v>489</v>
      </c>
      <c r="E74" s="658" t="s">
        <v>490</v>
      </c>
      <c r="F74" s="658" t="s">
        <v>346</v>
      </c>
      <c r="G74" s="658" t="s">
        <v>490</v>
      </c>
    </row>
    <row r="75" spans="1:7" x14ac:dyDescent="0.2">
      <c r="A75" s="659"/>
      <c r="B75" s="659"/>
      <c r="C75" s="660" t="s">
        <v>486</v>
      </c>
      <c r="D75" s="661" t="s">
        <v>487</v>
      </c>
      <c r="E75" s="662" t="s">
        <v>490</v>
      </c>
      <c r="F75" s="662" t="s">
        <v>346</v>
      </c>
      <c r="G75" s="662" t="s">
        <v>490</v>
      </c>
    </row>
    <row r="76" spans="1:7" ht="15" x14ac:dyDescent="0.2">
      <c r="A76" s="655"/>
      <c r="B76" s="664" t="s">
        <v>491</v>
      </c>
      <c r="C76" s="656"/>
      <c r="D76" s="657" t="s">
        <v>492</v>
      </c>
      <c r="E76" s="658" t="s">
        <v>493</v>
      </c>
      <c r="F76" s="658" t="s">
        <v>346</v>
      </c>
      <c r="G76" s="658" t="s">
        <v>493</v>
      </c>
    </row>
    <row r="77" spans="1:7" x14ac:dyDescent="0.2">
      <c r="A77" s="659"/>
      <c r="B77" s="659"/>
      <c r="C77" s="660" t="s">
        <v>385</v>
      </c>
      <c r="D77" s="661" t="s">
        <v>386</v>
      </c>
      <c r="E77" s="662" t="s">
        <v>494</v>
      </c>
      <c r="F77" s="662" t="s">
        <v>346</v>
      </c>
      <c r="G77" s="662" t="s">
        <v>494</v>
      </c>
    </row>
    <row r="78" spans="1:7" x14ac:dyDescent="0.2">
      <c r="A78" s="659"/>
      <c r="B78" s="659"/>
      <c r="C78" s="660" t="s">
        <v>403</v>
      </c>
      <c r="D78" s="661" t="s">
        <v>404</v>
      </c>
      <c r="E78" s="662" t="s">
        <v>495</v>
      </c>
      <c r="F78" s="662" t="s">
        <v>346</v>
      </c>
      <c r="G78" s="662" t="s">
        <v>495</v>
      </c>
    </row>
    <row r="79" spans="1:7" ht="45" x14ac:dyDescent="0.2">
      <c r="A79" s="659"/>
      <c r="B79" s="659"/>
      <c r="C79" s="660" t="s">
        <v>496</v>
      </c>
      <c r="D79" s="661" t="s">
        <v>497</v>
      </c>
      <c r="E79" s="662" t="s">
        <v>498</v>
      </c>
      <c r="F79" s="662" t="s">
        <v>346</v>
      </c>
      <c r="G79" s="662" t="s">
        <v>498</v>
      </c>
    </row>
    <row r="80" spans="1:7" ht="56.25" x14ac:dyDescent="0.2">
      <c r="A80" s="659"/>
      <c r="B80" s="659"/>
      <c r="C80" s="660" t="s">
        <v>499</v>
      </c>
      <c r="D80" s="661" t="s">
        <v>500</v>
      </c>
      <c r="E80" s="662" t="s">
        <v>501</v>
      </c>
      <c r="F80" s="662" t="s">
        <v>346</v>
      </c>
      <c r="G80" s="662" t="s">
        <v>501</v>
      </c>
    </row>
    <row r="81" spans="1:7" ht="22.5" x14ac:dyDescent="0.2">
      <c r="A81" s="655"/>
      <c r="B81" s="664" t="s">
        <v>502</v>
      </c>
      <c r="C81" s="656"/>
      <c r="D81" s="657" t="s">
        <v>503</v>
      </c>
      <c r="E81" s="658" t="s">
        <v>504</v>
      </c>
      <c r="F81" s="658" t="s">
        <v>346</v>
      </c>
      <c r="G81" s="658" t="s">
        <v>504</v>
      </c>
    </row>
    <row r="82" spans="1:7" x14ac:dyDescent="0.2">
      <c r="A82" s="659"/>
      <c r="B82" s="659"/>
      <c r="C82" s="660" t="s">
        <v>486</v>
      </c>
      <c r="D82" s="661" t="s">
        <v>487</v>
      </c>
      <c r="E82" s="662" t="s">
        <v>504</v>
      </c>
      <c r="F82" s="662" t="s">
        <v>346</v>
      </c>
      <c r="G82" s="662" t="s">
        <v>504</v>
      </c>
    </row>
    <row r="83" spans="1:7" x14ac:dyDescent="0.2">
      <c r="A83" s="652" t="s">
        <v>123</v>
      </c>
      <c r="B83" s="652"/>
      <c r="C83" s="652"/>
      <c r="D83" s="653" t="s">
        <v>226</v>
      </c>
      <c r="E83" s="654" t="s">
        <v>505</v>
      </c>
      <c r="F83" s="654" t="s">
        <v>1282</v>
      </c>
      <c r="G83" s="654" t="s">
        <v>1284</v>
      </c>
    </row>
    <row r="84" spans="1:7" ht="15" x14ac:dyDescent="0.2">
      <c r="A84" s="655"/>
      <c r="B84" s="664" t="s">
        <v>124</v>
      </c>
      <c r="C84" s="656"/>
      <c r="D84" s="657" t="s">
        <v>227</v>
      </c>
      <c r="E84" s="658" t="s">
        <v>506</v>
      </c>
      <c r="F84" s="658" t="s">
        <v>1283</v>
      </c>
      <c r="G84" s="658" t="s">
        <v>1285</v>
      </c>
    </row>
    <row r="85" spans="1:7" ht="72" customHeight="1" x14ac:dyDescent="0.2">
      <c r="A85" s="659"/>
      <c r="B85" s="659"/>
      <c r="C85" s="660" t="s">
        <v>352</v>
      </c>
      <c r="D85" s="661" t="s">
        <v>353</v>
      </c>
      <c r="E85" s="662" t="s">
        <v>456</v>
      </c>
      <c r="F85" s="662" t="s">
        <v>346</v>
      </c>
      <c r="G85" s="662" t="s">
        <v>456</v>
      </c>
    </row>
    <row r="86" spans="1:7" x14ac:dyDescent="0.2">
      <c r="A86" s="659"/>
      <c r="B86" s="659"/>
      <c r="C86" s="660" t="s">
        <v>403</v>
      </c>
      <c r="D86" s="661" t="s">
        <v>404</v>
      </c>
      <c r="E86" s="662" t="s">
        <v>405</v>
      </c>
      <c r="F86" s="662" t="s">
        <v>402</v>
      </c>
      <c r="G86" s="662" t="s">
        <v>399</v>
      </c>
    </row>
    <row r="87" spans="1:7" ht="67.5" x14ac:dyDescent="0.2">
      <c r="A87" s="659"/>
      <c r="B87" s="659"/>
      <c r="C87" s="660" t="s">
        <v>355</v>
      </c>
      <c r="D87" s="661" t="s">
        <v>356</v>
      </c>
      <c r="E87" s="662" t="s">
        <v>507</v>
      </c>
      <c r="F87" s="662" t="s">
        <v>1286</v>
      </c>
      <c r="G87" s="662" t="s">
        <v>1287</v>
      </c>
    </row>
    <row r="88" spans="1:7" ht="45" x14ac:dyDescent="0.2">
      <c r="A88" s="659"/>
      <c r="B88" s="659"/>
      <c r="C88" s="660" t="s">
        <v>496</v>
      </c>
      <c r="D88" s="661" t="s">
        <v>497</v>
      </c>
      <c r="E88" s="662" t="s">
        <v>508</v>
      </c>
      <c r="F88" s="662" t="s">
        <v>346</v>
      </c>
      <c r="G88" s="662" t="s">
        <v>508</v>
      </c>
    </row>
    <row r="89" spans="1:7" ht="22.5" x14ac:dyDescent="0.2">
      <c r="A89" s="655"/>
      <c r="B89" s="664" t="s">
        <v>509</v>
      </c>
      <c r="C89" s="656"/>
      <c r="D89" s="657" t="s">
        <v>228</v>
      </c>
      <c r="E89" s="658" t="s">
        <v>510</v>
      </c>
      <c r="F89" s="658" t="s">
        <v>346</v>
      </c>
      <c r="G89" s="658" t="s">
        <v>510</v>
      </c>
    </row>
    <row r="90" spans="1:7" ht="45" x14ac:dyDescent="0.2">
      <c r="A90" s="659"/>
      <c r="B90" s="659"/>
      <c r="C90" s="660" t="s">
        <v>496</v>
      </c>
      <c r="D90" s="661" t="s">
        <v>497</v>
      </c>
      <c r="E90" s="662" t="s">
        <v>510</v>
      </c>
      <c r="F90" s="662" t="s">
        <v>346</v>
      </c>
      <c r="G90" s="662" t="s">
        <v>510</v>
      </c>
    </row>
    <row r="91" spans="1:7" ht="15" x14ac:dyDescent="0.2">
      <c r="A91" s="655"/>
      <c r="B91" s="664" t="s">
        <v>128</v>
      </c>
      <c r="C91" s="656"/>
      <c r="D91" s="657" t="s">
        <v>511</v>
      </c>
      <c r="E91" s="658" t="s">
        <v>512</v>
      </c>
      <c r="F91" s="658" t="s">
        <v>346</v>
      </c>
      <c r="G91" s="658" t="s">
        <v>512</v>
      </c>
    </row>
    <row r="92" spans="1:7" ht="22.5" x14ac:dyDescent="0.2">
      <c r="A92" s="659"/>
      <c r="B92" s="659"/>
      <c r="C92" s="660" t="s">
        <v>513</v>
      </c>
      <c r="D92" s="661" t="s">
        <v>514</v>
      </c>
      <c r="E92" s="662" t="s">
        <v>515</v>
      </c>
      <c r="F92" s="662" t="s">
        <v>346</v>
      </c>
      <c r="G92" s="662" t="s">
        <v>515</v>
      </c>
    </row>
    <row r="93" spans="1:7" ht="45" x14ac:dyDescent="0.2">
      <c r="A93" s="659"/>
      <c r="B93" s="659"/>
      <c r="C93" s="660" t="s">
        <v>516</v>
      </c>
      <c r="D93" s="661" t="s">
        <v>517</v>
      </c>
      <c r="E93" s="662" t="s">
        <v>518</v>
      </c>
      <c r="F93" s="662" t="s">
        <v>346</v>
      </c>
      <c r="G93" s="662" t="s">
        <v>518</v>
      </c>
    </row>
    <row r="94" spans="1:7" ht="72" customHeight="1" x14ac:dyDescent="0.2">
      <c r="A94" s="659"/>
      <c r="B94" s="659"/>
      <c r="C94" s="660" t="s">
        <v>352</v>
      </c>
      <c r="D94" s="661" t="s">
        <v>353</v>
      </c>
      <c r="E94" s="662" t="s">
        <v>519</v>
      </c>
      <c r="F94" s="662" t="s">
        <v>346</v>
      </c>
      <c r="G94" s="662" t="s">
        <v>519</v>
      </c>
    </row>
    <row r="95" spans="1:7" x14ac:dyDescent="0.2">
      <c r="A95" s="659"/>
      <c r="B95" s="659"/>
      <c r="C95" s="660" t="s">
        <v>403</v>
      </c>
      <c r="D95" s="661" t="s">
        <v>404</v>
      </c>
      <c r="E95" s="662" t="s">
        <v>520</v>
      </c>
      <c r="F95" s="662" t="s">
        <v>346</v>
      </c>
      <c r="G95" s="662" t="s">
        <v>520</v>
      </c>
    </row>
    <row r="96" spans="1:7" ht="45" x14ac:dyDescent="0.2">
      <c r="A96" s="659"/>
      <c r="B96" s="659"/>
      <c r="C96" s="660" t="s">
        <v>496</v>
      </c>
      <c r="D96" s="661" t="s">
        <v>497</v>
      </c>
      <c r="E96" s="662" t="s">
        <v>521</v>
      </c>
      <c r="F96" s="662" t="s">
        <v>346</v>
      </c>
      <c r="G96" s="662" t="s">
        <v>521</v>
      </c>
    </row>
    <row r="97" spans="1:7" ht="45" x14ac:dyDescent="0.2">
      <c r="A97" s="659"/>
      <c r="B97" s="659"/>
      <c r="C97" s="660" t="s">
        <v>522</v>
      </c>
      <c r="D97" s="661" t="s">
        <v>523</v>
      </c>
      <c r="E97" s="662" t="s">
        <v>524</v>
      </c>
      <c r="F97" s="662" t="s">
        <v>346</v>
      </c>
      <c r="G97" s="662" t="s">
        <v>524</v>
      </c>
    </row>
    <row r="98" spans="1:7" ht="15" x14ac:dyDescent="0.2">
      <c r="A98" s="655"/>
      <c r="B98" s="664" t="s">
        <v>525</v>
      </c>
      <c r="C98" s="656"/>
      <c r="D98" s="657" t="s">
        <v>230</v>
      </c>
      <c r="E98" s="658" t="s">
        <v>526</v>
      </c>
      <c r="F98" s="658" t="s">
        <v>1288</v>
      </c>
      <c r="G98" s="658" t="s">
        <v>1289</v>
      </c>
    </row>
    <row r="99" spans="1:7" ht="74.25" customHeight="1" x14ac:dyDescent="0.2">
      <c r="A99" s="659"/>
      <c r="B99" s="659"/>
      <c r="C99" s="660" t="s">
        <v>352</v>
      </c>
      <c r="D99" s="661" t="s">
        <v>353</v>
      </c>
      <c r="E99" s="662" t="s">
        <v>527</v>
      </c>
      <c r="F99" s="662" t="s">
        <v>346</v>
      </c>
      <c r="G99" s="662" t="s">
        <v>527</v>
      </c>
    </row>
    <row r="100" spans="1:7" ht="67.5" x14ac:dyDescent="0.2">
      <c r="A100" s="659"/>
      <c r="B100" s="659"/>
      <c r="C100" s="660" t="s">
        <v>355</v>
      </c>
      <c r="D100" s="661" t="s">
        <v>356</v>
      </c>
      <c r="E100" s="662" t="s">
        <v>528</v>
      </c>
      <c r="F100" s="662" t="s">
        <v>1288</v>
      </c>
      <c r="G100" s="662" t="s">
        <v>1290</v>
      </c>
    </row>
    <row r="101" spans="1:7" ht="15" x14ac:dyDescent="0.2">
      <c r="A101" s="655"/>
      <c r="B101" s="664" t="s">
        <v>529</v>
      </c>
      <c r="C101" s="656"/>
      <c r="D101" s="657" t="s">
        <v>530</v>
      </c>
      <c r="E101" s="658" t="s">
        <v>531</v>
      </c>
      <c r="F101" s="658" t="s">
        <v>346</v>
      </c>
      <c r="G101" s="658" t="s">
        <v>531</v>
      </c>
    </row>
    <row r="102" spans="1:7" x14ac:dyDescent="0.2">
      <c r="A102" s="659"/>
      <c r="B102" s="659"/>
      <c r="C102" s="660" t="s">
        <v>327</v>
      </c>
      <c r="D102" s="661" t="s">
        <v>328</v>
      </c>
      <c r="E102" s="662" t="s">
        <v>532</v>
      </c>
      <c r="F102" s="662" t="s">
        <v>346</v>
      </c>
      <c r="G102" s="662" t="s">
        <v>532</v>
      </c>
    </row>
    <row r="103" spans="1:7" ht="74.25" customHeight="1" x14ac:dyDescent="0.2">
      <c r="A103" s="659"/>
      <c r="B103" s="659"/>
      <c r="C103" s="660" t="s">
        <v>409</v>
      </c>
      <c r="D103" s="661" t="s">
        <v>410</v>
      </c>
      <c r="E103" s="662" t="s">
        <v>533</v>
      </c>
      <c r="F103" s="662" t="s">
        <v>346</v>
      </c>
      <c r="G103" s="662" t="s">
        <v>533</v>
      </c>
    </row>
    <row r="104" spans="1:7" ht="78.75" x14ac:dyDescent="0.2">
      <c r="A104" s="655"/>
      <c r="B104" s="664" t="s">
        <v>534</v>
      </c>
      <c r="C104" s="656"/>
      <c r="D104" s="657" t="s">
        <v>300</v>
      </c>
      <c r="E104" s="658" t="s">
        <v>535</v>
      </c>
      <c r="F104" s="658" t="s">
        <v>346</v>
      </c>
      <c r="G104" s="658" t="s">
        <v>535</v>
      </c>
    </row>
    <row r="105" spans="1:7" ht="67.5" x14ac:dyDescent="0.2">
      <c r="A105" s="659"/>
      <c r="B105" s="659"/>
      <c r="C105" s="660" t="s">
        <v>355</v>
      </c>
      <c r="D105" s="661" t="s">
        <v>356</v>
      </c>
      <c r="E105" s="662" t="s">
        <v>535</v>
      </c>
      <c r="F105" s="662" t="s">
        <v>346</v>
      </c>
      <c r="G105" s="662" t="s">
        <v>535</v>
      </c>
    </row>
    <row r="106" spans="1:7" ht="15" x14ac:dyDescent="0.2">
      <c r="A106" s="655"/>
      <c r="B106" s="664" t="s">
        <v>536</v>
      </c>
      <c r="C106" s="656"/>
      <c r="D106" s="657" t="s">
        <v>264</v>
      </c>
      <c r="E106" s="658" t="s">
        <v>537</v>
      </c>
      <c r="F106" s="658" t="s">
        <v>346</v>
      </c>
      <c r="G106" s="658" t="s">
        <v>537</v>
      </c>
    </row>
    <row r="107" spans="1:7" x14ac:dyDescent="0.2">
      <c r="A107" s="659"/>
      <c r="B107" s="659"/>
      <c r="C107" s="660" t="s">
        <v>538</v>
      </c>
      <c r="D107" s="661" t="s">
        <v>328</v>
      </c>
      <c r="E107" s="662" t="s">
        <v>539</v>
      </c>
      <c r="F107" s="662" t="s">
        <v>346</v>
      </c>
      <c r="G107" s="662" t="s">
        <v>539</v>
      </c>
    </row>
    <row r="108" spans="1:7" ht="90" x14ac:dyDescent="0.2">
      <c r="A108" s="659"/>
      <c r="B108" s="659"/>
      <c r="C108" s="660" t="s">
        <v>540</v>
      </c>
      <c r="D108" s="661" t="s">
        <v>541</v>
      </c>
      <c r="E108" s="662" t="s">
        <v>346</v>
      </c>
      <c r="F108" s="662" t="s">
        <v>542</v>
      </c>
      <c r="G108" s="662" t="s">
        <v>542</v>
      </c>
    </row>
    <row r="109" spans="1:7" ht="90" x14ac:dyDescent="0.2">
      <c r="A109" s="659"/>
      <c r="B109" s="659"/>
      <c r="C109" s="660" t="s">
        <v>543</v>
      </c>
      <c r="D109" s="661" t="s">
        <v>541</v>
      </c>
      <c r="E109" s="662" t="s">
        <v>346</v>
      </c>
      <c r="F109" s="662" t="s">
        <v>544</v>
      </c>
      <c r="G109" s="662" t="s">
        <v>544</v>
      </c>
    </row>
    <row r="110" spans="1:7" ht="84" customHeight="1" x14ac:dyDescent="0.2">
      <c r="A110" s="659"/>
      <c r="B110" s="659"/>
      <c r="C110" s="660" t="s">
        <v>545</v>
      </c>
      <c r="D110" s="661" t="s">
        <v>546</v>
      </c>
      <c r="E110" s="662" t="s">
        <v>547</v>
      </c>
      <c r="F110" s="662" t="s">
        <v>548</v>
      </c>
      <c r="G110" s="662" t="s">
        <v>549</v>
      </c>
    </row>
    <row r="111" spans="1:7" ht="83.25" customHeight="1" x14ac:dyDescent="0.2">
      <c r="A111" s="659"/>
      <c r="B111" s="659"/>
      <c r="C111" s="660" t="s">
        <v>550</v>
      </c>
      <c r="D111" s="661" t="s">
        <v>546</v>
      </c>
      <c r="E111" s="662" t="s">
        <v>551</v>
      </c>
      <c r="F111" s="662" t="s">
        <v>552</v>
      </c>
      <c r="G111" s="662" t="s">
        <v>553</v>
      </c>
    </row>
    <row r="112" spans="1:7" x14ac:dyDescent="0.2">
      <c r="A112" s="652" t="s">
        <v>144</v>
      </c>
      <c r="B112" s="652"/>
      <c r="C112" s="652"/>
      <c r="D112" s="653" t="s">
        <v>245</v>
      </c>
      <c r="E112" s="654" t="s">
        <v>554</v>
      </c>
      <c r="F112" s="654" t="s">
        <v>346</v>
      </c>
      <c r="G112" s="654" t="s">
        <v>554</v>
      </c>
    </row>
    <row r="113" spans="1:7" ht="67.5" x14ac:dyDescent="0.2">
      <c r="A113" s="655"/>
      <c r="B113" s="664" t="s">
        <v>555</v>
      </c>
      <c r="C113" s="656"/>
      <c r="D113" s="657" t="s">
        <v>556</v>
      </c>
      <c r="E113" s="658" t="s">
        <v>557</v>
      </c>
      <c r="F113" s="658" t="s">
        <v>346</v>
      </c>
      <c r="G113" s="658" t="s">
        <v>557</v>
      </c>
    </row>
    <row r="114" spans="1:7" ht="67.5" x14ac:dyDescent="0.2">
      <c r="A114" s="659"/>
      <c r="B114" s="659"/>
      <c r="C114" s="660" t="s">
        <v>355</v>
      </c>
      <c r="D114" s="661" t="s">
        <v>356</v>
      </c>
      <c r="E114" s="662" t="s">
        <v>558</v>
      </c>
      <c r="F114" s="662" t="s">
        <v>346</v>
      </c>
      <c r="G114" s="662" t="s">
        <v>558</v>
      </c>
    </row>
    <row r="115" spans="1:7" ht="45" x14ac:dyDescent="0.2">
      <c r="A115" s="659"/>
      <c r="B115" s="659"/>
      <c r="C115" s="660" t="s">
        <v>496</v>
      </c>
      <c r="D115" s="661" t="s">
        <v>497</v>
      </c>
      <c r="E115" s="662" t="s">
        <v>559</v>
      </c>
      <c r="F115" s="662" t="s">
        <v>346</v>
      </c>
      <c r="G115" s="662" t="s">
        <v>559</v>
      </c>
    </row>
    <row r="116" spans="1:7" ht="78.75" x14ac:dyDescent="0.2">
      <c r="A116" s="659"/>
      <c r="B116" s="659"/>
      <c r="C116" s="660" t="s">
        <v>560</v>
      </c>
      <c r="D116" s="661" t="s">
        <v>561</v>
      </c>
      <c r="E116" s="662" t="s">
        <v>562</v>
      </c>
      <c r="F116" s="662" t="s">
        <v>346</v>
      </c>
      <c r="G116" s="662" t="s">
        <v>562</v>
      </c>
    </row>
    <row r="117" spans="1:7" ht="33.75" x14ac:dyDescent="0.2">
      <c r="A117" s="659"/>
      <c r="B117" s="659"/>
      <c r="C117" s="660" t="s">
        <v>563</v>
      </c>
      <c r="D117" s="661" t="s">
        <v>564</v>
      </c>
      <c r="E117" s="662" t="s">
        <v>346</v>
      </c>
      <c r="F117" s="662" t="s">
        <v>346</v>
      </c>
      <c r="G117" s="662" t="s">
        <v>346</v>
      </c>
    </row>
    <row r="118" spans="1:7" ht="33.75" x14ac:dyDescent="0.2">
      <c r="A118" s="655"/>
      <c r="B118" s="664" t="s">
        <v>565</v>
      </c>
      <c r="C118" s="656"/>
      <c r="D118" s="657" t="s">
        <v>566</v>
      </c>
      <c r="E118" s="658" t="s">
        <v>567</v>
      </c>
      <c r="F118" s="658" t="s">
        <v>346</v>
      </c>
      <c r="G118" s="658" t="s">
        <v>567</v>
      </c>
    </row>
    <row r="119" spans="1:7" ht="33.75" x14ac:dyDescent="0.2">
      <c r="A119" s="659"/>
      <c r="B119" s="659"/>
      <c r="C119" s="660" t="s">
        <v>568</v>
      </c>
      <c r="D119" s="661" t="s">
        <v>569</v>
      </c>
      <c r="E119" s="662" t="s">
        <v>456</v>
      </c>
      <c r="F119" s="662" t="s">
        <v>346</v>
      </c>
      <c r="G119" s="662" t="s">
        <v>456</v>
      </c>
    </row>
    <row r="120" spans="1:7" ht="45" x14ac:dyDescent="0.2">
      <c r="A120" s="659"/>
      <c r="B120" s="659"/>
      <c r="C120" s="660" t="s">
        <v>496</v>
      </c>
      <c r="D120" s="661" t="s">
        <v>497</v>
      </c>
      <c r="E120" s="662" t="s">
        <v>570</v>
      </c>
      <c r="F120" s="662" t="s">
        <v>346</v>
      </c>
      <c r="G120" s="662" t="s">
        <v>570</v>
      </c>
    </row>
    <row r="121" spans="1:7" ht="15" x14ac:dyDescent="0.2">
      <c r="A121" s="655"/>
      <c r="B121" s="664" t="s">
        <v>571</v>
      </c>
      <c r="C121" s="656"/>
      <c r="D121" s="657" t="s">
        <v>302</v>
      </c>
      <c r="E121" s="658" t="s">
        <v>572</v>
      </c>
      <c r="F121" s="658" t="s">
        <v>346</v>
      </c>
      <c r="G121" s="658" t="s">
        <v>572</v>
      </c>
    </row>
    <row r="122" spans="1:7" ht="67.5" x14ac:dyDescent="0.2">
      <c r="A122" s="659"/>
      <c r="B122" s="659"/>
      <c r="C122" s="660" t="s">
        <v>355</v>
      </c>
      <c r="D122" s="661" t="s">
        <v>356</v>
      </c>
      <c r="E122" s="662" t="s">
        <v>572</v>
      </c>
      <c r="F122" s="662" t="s">
        <v>346</v>
      </c>
      <c r="G122" s="662" t="s">
        <v>572</v>
      </c>
    </row>
    <row r="123" spans="1:7" ht="15" x14ac:dyDescent="0.2">
      <c r="A123" s="655"/>
      <c r="B123" s="664" t="s">
        <v>573</v>
      </c>
      <c r="C123" s="656"/>
      <c r="D123" s="657" t="s">
        <v>574</v>
      </c>
      <c r="E123" s="658" t="s">
        <v>575</v>
      </c>
      <c r="F123" s="658" t="s">
        <v>346</v>
      </c>
      <c r="G123" s="658" t="s">
        <v>575</v>
      </c>
    </row>
    <row r="124" spans="1:7" ht="45" x14ac:dyDescent="0.2">
      <c r="A124" s="659"/>
      <c r="B124" s="659"/>
      <c r="C124" s="660" t="s">
        <v>496</v>
      </c>
      <c r="D124" s="661" t="s">
        <v>497</v>
      </c>
      <c r="E124" s="662" t="s">
        <v>576</v>
      </c>
      <c r="F124" s="662" t="s">
        <v>346</v>
      </c>
      <c r="G124" s="662" t="s">
        <v>576</v>
      </c>
    </row>
    <row r="125" spans="1:7" ht="73.5" customHeight="1" x14ac:dyDescent="0.2">
      <c r="A125" s="659"/>
      <c r="B125" s="659"/>
      <c r="C125" s="660" t="s">
        <v>560</v>
      </c>
      <c r="D125" s="661" t="s">
        <v>561</v>
      </c>
      <c r="E125" s="662" t="s">
        <v>577</v>
      </c>
      <c r="F125" s="662" t="s">
        <v>346</v>
      </c>
      <c r="G125" s="662" t="s">
        <v>577</v>
      </c>
    </row>
    <row r="126" spans="1:7" ht="33.75" x14ac:dyDescent="0.2">
      <c r="A126" s="659"/>
      <c r="B126" s="659"/>
      <c r="C126" s="660" t="s">
        <v>563</v>
      </c>
      <c r="D126" s="661" t="s">
        <v>564</v>
      </c>
      <c r="E126" s="662" t="s">
        <v>346</v>
      </c>
      <c r="F126" s="662" t="s">
        <v>346</v>
      </c>
      <c r="G126" s="662" t="s">
        <v>346</v>
      </c>
    </row>
    <row r="127" spans="1:7" ht="15" x14ac:dyDescent="0.2">
      <c r="A127" s="655"/>
      <c r="B127" s="664" t="s">
        <v>145</v>
      </c>
      <c r="C127" s="656"/>
      <c r="D127" s="657" t="s">
        <v>578</v>
      </c>
      <c r="E127" s="658" t="s">
        <v>579</v>
      </c>
      <c r="F127" s="658" t="s">
        <v>346</v>
      </c>
      <c r="G127" s="658" t="s">
        <v>579</v>
      </c>
    </row>
    <row r="128" spans="1:7" ht="45" x14ac:dyDescent="0.2">
      <c r="A128" s="659"/>
      <c r="B128" s="659"/>
      <c r="C128" s="660" t="s">
        <v>496</v>
      </c>
      <c r="D128" s="661" t="s">
        <v>497</v>
      </c>
      <c r="E128" s="662" t="s">
        <v>579</v>
      </c>
      <c r="F128" s="662" t="s">
        <v>346</v>
      </c>
      <c r="G128" s="662" t="s">
        <v>579</v>
      </c>
    </row>
    <row r="129" spans="1:7" ht="22.5" x14ac:dyDescent="0.2">
      <c r="A129" s="655"/>
      <c r="B129" s="664" t="s">
        <v>580</v>
      </c>
      <c r="C129" s="656"/>
      <c r="D129" s="657" t="s">
        <v>306</v>
      </c>
      <c r="E129" s="658" t="s">
        <v>581</v>
      </c>
      <c r="F129" s="658" t="s">
        <v>346</v>
      </c>
      <c r="G129" s="658" t="s">
        <v>581</v>
      </c>
    </row>
    <row r="130" spans="1:7" x14ac:dyDescent="0.2">
      <c r="A130" s="659"/>
      <c r="B130" s="659"/>
      <c r="C130" s="660" t="s">
        <v>327</v>
      </c>
      <c r="D130" s="661" t="s">
        <v>328</v>
      </c>
      <c r="E130" s="662" t="s">
        <v>582</v>
      </c>
      <c r="F130" s="662" t="s">
        <v>346</v>
      </c>
      <c r="G130" s="662" t="s">
        <v>582</v>
      </c>
    </row>
    <row r="131" spans="1:7" ht="67.5" x14ac:dyDescent="0.2">
      <c r="A131" s="659"/>
      <c r="B131" s="659"/>
      <c r="C131" s="660" t="s">
        <v>355</v>
      </c>
      <c r="D131" s="661" t="s">
        <v>356</v>
      </c>
      <c r="E131" s="662" t="s">
        <v>583</v>
      </c>
      <c r="F131" s="662" t="s">
        <v>346</v>
      </c>
      <c r="G131" s="662" t="s">
        <v>583</v>
      </c>
    </row>
    <row r="132" spans="1:7" ht="45" x14ac:dyDescent="0.2">
      <c r="A132" s="659"/>
      <c r="B132" s="659"/>
      <c r="C132" s="660" t="s">
        <v>584</v>
      </c>
      <c r="D132" s="661" t="s">
        <v>585</v>
      </c>
      <c r="E132" s="662" t="s">
        <v>586</v>
      </c>
      <c r="F132" s="662" t="s">
        <v>346</v>
      </c>
      <c r="G132" s="662" t="s">
        <v>586</v>
      </c>
    </row>
    <row r="133" spans="1:7" ht="15" x14ac:dyDescent="0.2">
      <c r="A133" s="655"/>
      <c r="B133" s="664" t="s">
        <v>587</v>
      </c>
      <c r="C133" s="656"/>
      <c r="D133" s="657" t="s">
        <v>588</v>
      </c>
      <c r="E133" s="658" t="s">
        <v>589</v>
      </c>
      <c r="F133" s="658" t="s">
        <v>346</v>
      </c>
      <c r="G133" s="658" t="s">
        <v>589</v>
      </c>
    </row>
    <row r="134" spans="1:7" ht="45" x14ac:dyDescent="0.2">
      <c r="A134" s="659"/>
      <c r="B134" s="659"/>
      <c r="C134" s="660" t="s">
        <v>496</v>
      </c>
      <c r="D134" s="661" t="s">
        <v>497</v>
      </c>
      <c r="E134" s="662" t="s">
        <v>589</v>
      </c>
      <c r="F134" s="662" t="s">
        <v>346</v>
      </c>
      <c r="G134" s="662" t="s">
        <v>589</v>
      </c>
    </row>
    <row r="135" spans="1:7" ht="22.5" x14ac:dyDescent="0.2">
      <c r="A135" s="652" t="s">
        <v>149</v>
      </c>
      <c r="B135" s="652"/>
      <c r="C135" s="652"/>
      <c r="D135" s="653" t="s">
        <v>265</v>
      </c>
      <c r="E135" s="654" t="s">
        <v>590</v>
      </c>
      <c r="F135" s="654" t="s">
        <v>346</v>
      </c>
      <c r="G135" s="654" t="s">
        <v>590</v>
      </c>
    </row>
    <row r="136" spans="1:7" ht="15" x14ac:dyDescent="0.2">
      <c r="A136" s="655"/>
      <c r="B136" s="664" t="s">
        <v>154</v>
      </c>
      <c r="C136" s="656"/>
      <c r="D136" s="657" t="s">
        <v>264</v>
      </c>
      <c r="E136" s="658" t="s">
        <v>590</v>
      </c>
      <c r="F136" s="658" t="s">
        <v>346</v>
      </c>
      <c r="G136" s="658" t="s">
        <v>590</v>
      </c>
    </row>
    <row r="137" spans="1:7" ht="84.75" customHeight="1" x14ac:dyDescent="0.2">
      <c r="A137" s="659"/>
      <c r="B137" s="659"/>
      <c r="C137" s="660" t="s">
        <v>545</v>
      </c>
      <c r="D137" s="661" t="s">
        <v>546</v>
      </c>
      <c r="E137" s="662" t="s">
        <v>591</v>
      </c>
      <c r="F137" s="662" t="s">
        <v>346</v>
      </c>
      <c r="G137" s="662" t="s">
        <v>591</v>
      </c>
    </row>
    <row r="138" spans="1:7" ht="84" customHeight="1" x14ac:dyDescent="0.2">
      <c r="A138" s="659"/>
      <c r="B138" s="659"/>
      <c r="C138" s="660" t="s">
        <v>592</v>
      </c>
      <c r="D138" s="661" t="s">
        <v>546</v>
      </c>
      <c r="E138" s="662" t="s">
        <v>346</v>
      </c>
      <c r="F138" s="662" t="s">
        <v>346</v>
      </c>
      <c r="G138" s="662" t="s">
        <v>346</v>
      </c>
    </row>
    <row r="139" spans="1:7" ht="84.75" customHeight="1" x14ac:dyDescent="0.2">
      <c r="A139" s="659"/>
      <c r="B139" s="659"/>
      <c r="C139" s="660" t="s">
        <v>550</v>
      </c>
      <c r="D139" s="661" t="s">
        <v>546</v>
      </c>
      <c r="E139" s="662" t="s">
        <v>593</v>
      </c>
      <c r="F139" s="662" t="s">
        <v>346</v>
      </c>
      <c r="G139" s="662" t="s">
        <v>593</v>
      </c>
    </row>
    <row r="140" spans="1:7" x14ac:dyDescent="0.2">
      <c r="A140" s="652" t="s">
        <v>594</v>
      </c>
      <c r="B140" s="652"/>
      <c r="C140" s="652"/>
      <c r="D140" s="653" t="s">
        <v>595</v>
      </c>
      <c r="E140" s="654" t="s">
        <v>596</v>
      </c>
      <c r="F140" s="654" t="s">
        <v>346</v>
      </c>
      <c r="G140" s="654" t="s">
        <v>596</v>
      </c>
    </row>
    <row r="141" spans="1:7" ht="22.5" x14ac:dyDescent="0.2">
      <c r="A141" s="655"/>
      <c r="B141" s="664" t="s">
        <v>597</v>
      </c>
      <c r="C141" s="656"/>
      <c r="D141" s="657" t="s">
        <v>598</v>
      </c>
      <c r="E141" s="658" t="s">
        <v>596</v>
      </c>
      <c r="F141" s="658" t="s">
        <v>346</v>
      </c>
      <c r="G141" s="658" t="s">
        <v>596</v>
      </c>
    </row>
    <row r="142" spans="1:7" ht="45" x14ac:dyDescent="0.2">
      <c r="A142" s="659"/>
      <c r="B142" s="659"/>
      <c r="C142" s="660" t="s">
        <v>496</v>
      </c>
      <c r="D142" s="661" t="s">
        <v>497</v>
      </c>
      <c r="E142" s="662" t="s">
        <v>599</v>
      </c>
      <c r="F142" s="662" t="s">
        <v>346</v>
      </c>
      <c r="G142" s="662" t="s">
        <v>599</v>
      </c>
    </row>
    <row r="143" spans="1:7" ht="67.5" x14ac:dyDescent="0.2">
      <c r="A143" s="659"/>
      <c r="B143" s="659"/>
      <c r="C143" s="660" t="s">
        <v>600</v>
      </c>
      <c r="D143" s="661" t="s">
        <v>601</v>
      </c>
      <c r="E143" s="662" t="s">
        <v>602</v>
      </c>
      <c r="F143" s="662" t="s">
        <v>346</v>
      </c>
      <c r="G143" s="662" t="s">
        <v>602</v>
      </c>
    </row>
    <row r="144" spans="1:7" x14ac:dyDescent="0.2">
      <c r="A144" s="652" t="s">
        <v>603</v>
      </c>
      <c r="B144" s="652"/>
      <c r="C144" s="652"/>
      <c r="D144" s="653" t="s">
        <v>307</v>
      </c>
      <c r="E144" s="654" t="s">
        <v>604</v>
      </c>
      <c r="F144" s="654" t="s">
        <v>346</v>
      </c>
      <c r="G144" s="654" t="s">
        <v>604</v>
      </c>
    </row>
    <row r="145" spans="1:7" ht="15" x14ac:dyDescent="0.2">
      <c r="A145" s="655"/>
      <c r="B145" s="664" t="s">
        <v>605</v>
      </c>
      <c r="C145" s="656"/>
      <c r="D145" s="657" t="s">
        <v>606</v>
      </c>
      <c r="E145" s="658" t="s">
        <v>607</v>
      </c>
      <c r="F145" s="658" t="s">
        <v>346</v>
      </c>
      <c r="G145" s="658" t="s">
        <v>607</v>
      </c>
    </row>
    <row r="146" spans="1:7" ht="69.75" customHeight="1" x14ac:dyDescent="0.2">
      <c r="A146" s="659"/>
      <c r="B146" s="659"/>
      <c r="C146" s="660" t="s">
        <v>608</v>
      </c>
      <c r="D146" s="661" t="s">
        <v>609</v>
      </c>
      <c r="E146" s="662" t="s">
        <v>416</v>
      </c>
      <c r="F146" s="662" t="s">
        <v>346</v>
      </c>
      <c r="G146" s="662" t="s">
        <v>416</v>
      </c>
    </row>
    <row r="147" spans="1:7" ht="92.25" customHeight="1" x14ac:dyDescent="0.2">
      <c r="A147" s="659"/>
      <c r="B147" s="659"/>
      <c r="C147" s="660" t="s">
        <v>610</v>
      </c>
      <c r="D147" s="661" t="s">
        <v>611</v>
      </c>
      <c r="E147" s="662" t="s">
        <v>612</v>
      </c>
      <c r="F147" s="662" t="s">
        <v>346</v>
      </c>
      <c r="G147" s="662" t="s">
        <v>612</v>
      </c>
    </row>
    <row r="148" spans="1:7" ht="68.25" customHeight="1" x14ac:dyDescent="0.2">
      <c r="A148" s="659"/>
      <c r="B148" s="659"/>
      <c r="C148" s="660" t="s">
        <v>560</v>
      </c>
      <c r="D148" s="661" t="s">
        <v>561</v>
      </c>
      <c r="E148" s="662" t="s">
        <v>613</v>
      </c>
      <c r="F148" s="662" t="s">
        <v>346</v>
      </c>
      <c r="G148" s="662" t="s">
        <v>613</v>
      </c>
    </row>
    <row r="149" spans="1:7" ht="27.75" customHeight="1" x14ac:dyDescent="0.2">
      <c r="A149" s="659"/>
      <c r="B149" s="659"/>
      <c r="C149" s="660" t="s">
        <v>563</v>
      </c>
      <c r="D149" s="661" t="s">
        <v>564</v>
      </c>
      <c r="E149" s="662" t="s">
        <v>346</v>
      </c>
      <c r="F149" s="662" t="s">
        <v>346</v>
      </c>
      <c r="G149" s="662" t="s">
        <v>346</v>
      </c>
    </row>
    <row r="150" spans="1:7" ht="56.25" x14ac:dyDescent="0.2">
      <c r="A150" s="655"/>
      <c r="B150" s="664" t="s">
        <v>614</v>
      </c>
      <c r="C150" s="656"/>
      <c r="D150" s="657" t="s">
        <v>615</v>
      </c>
      <c r="E150" s="658" t="s">
        <v>616</v>
      </c>
      <c r="F150" s="658" t="s">
        <v>346</v>
      </c>
      <c r="G150" s="658" t="s">
        <v>616</v>
      </c>
    </row>
    <row r="151" spans="1:7" ht="73.5" customHeight="1" x14ac:dyDescent="0.2">
      <c r="A151" s="659"/>
      <c r="B151" s="659"/>
      <c r="C151" s="660" t="s">
        <v>608</v>
      </c>
      <c r="D151" s="661" t="s">
        <v>609</v>
      </c>
      <c r="E151" s="662" t="s">
        <v>617</v>
      </c>
      <c r="F151" s="662" t="s">
        <v>346</v>
      </c>
      <c r="G151" s="662" t="s">
        <v>617</v>
      </c>
    </row>
    <row r="152" spans="1:7" ht="67.5" x14ac:dyDescent="0.2">
      <c r="A152" s="659"/>
      <c r="B152" s="659"/>
      <c r="C152" s="660" t="s">
        <v>355</v>
      </c>
      <c r="D152" s="661" t="s">
        <v>356</v>
      </c>
      <c r="E152" s="662" t="s">
        <v>618</v>
      </c>
      <c r="F152" s="662" t="s">
        <v>346</v>
      </c>
      <c r="G152" s="662" t="s">
        <v>618</v>
      </c>
    </row>
    <row r="153" spans="1:7" ht="45" x14ac:dyDescent="0.2">
      <c r="A153" s="659"/>
      <c r="B153" s="659"/>
      <c r="C153" s="660" t="s">
        <v>584</v>
      </c>
      <c r="D153" s="661" t="s">
        <v>585</v>
      </c>
      <c r="E153" s="662" t="s">
        <v>619</v>
      </c>
      <c r="F153" s="662" t="s">
        <v>346</v>
      </c>
      <c r="G153" s="662" t="s">
        <v>619</v>
      </c>
    </row>
    <row r="154" spans="1:7" ht="73.5" customHeight="1" x14ac:dyDescent="0.2">
      <c r="A154" s="659"/>
      <c r="B154" s="659"/>
      <c r="C154" s="660" t="s">
        <v>560</v>
      </c>
      <c r="D154" s="661" t="s">
        <v>561</v>
      </c>
      <c r="E154" s="662" t="s">
        <v>360</v>
      </c>
      <c r="F154" s="662" t="s">
        <v>346</v>
      </c>
      <c r="G154" s="662" t="s">
        <v>360</v>
      </c>
    </row>
    <row r="155" spans="1:7" ht="27" customHeight="1" x14ac:dyDescent="0.2">
      <c r="A155" s="659"/>
      <c r="B155" s="659"/>
      <c r="C155" s="660" t="s">
        <v>563</v>
      </c>
      <c r="D155" s="661" t="s">
        <v>564</v>
      </c>
      <c r="E155" s="662" t="s">
        <v>346</v>
      </c>
      <c r="F155" s="662" t="s">
        <v>346</v>
      </c>
      <c r="G155" s="662" t="s">
        <v>346</v>
      </c>
    </row>
    <row r="156" spans="1:7" ht="15" x14ac:dyDescent="0.2">
      <c r="A156" s="655"/>
      <c r="B156" s="664" t="s">
        <v>620</v>
      </c>
      <c r="C156" s="656"/>
      <c r="D156" s="657" t="s">
        <v>318</v>
      </c>
      <c r="E156" s="658" t="s">
        <v>621</v>
      </c>
      <c r="F156" s="658" t="s">
        <v>346</v>
      </c>
      <c r="G156" s="658" t="s">
        <v>621</v>
      </c>
    </row>
    <row r="157" spans="1:7" ht="60.75" customHeight="1" x14ac:dyDescent="0.2">
      <c r="A157" s="659"/>
      <c r="B157" s="659"/>
      <c r="C157" s="660" t="s">
        <v>355</v>
      </c>
      <c r="D157" s="661" t="s">
        <v>356</v>
      </c>
      <c r="E157" s="662" t="s">
        <v>621</v>
      </c>
      <c r="F157" s="662" t="s">
        <v>346</v>
      </c>
      <c r="G157" s="662" t="s">
        <v>621</v>
      </c>
    </row>
    <row r="158" spans="1:7" ht="15" x14ac:dyDescent="0.2">
      <c r="A158" s="655"/>
      <c r="B158" s="664" t="s">
        <v>622</v>
      </c>
      <c r="C158" s="656"/>
      <c r="D158" s="657" t="s">
        <v>264</v>
      </c>
      <c r="E158" s="658" t="s">
        <v>346</v>
      </c>
      <c r="F158" s="658" t="s">
        <v>346</v>
      </c>
      <c r="G158" s="658" t="s">
        <v>346</v>
      </c>
    </row>
    <row r="159" spans="1:7" ht="61.5" customHeight="1" x14ac:dyDescent="0.2">
      <c r="A159" s="659"/>
      <c r="B159" s="659"/>
      <c r="C159" s="660" t="s">
        <v>355</v>
      </c>
      <c r="D159" s="661" t="s">
        <v>356</v>
      </c>
      <c r="E159" s="662" t="s">
        <v>346</v>
      </c>
      <c r="F159" s="662" t="s">
        <v>346</v>
      </c>
      <c r="G159" s="662" t="s">
        <v>346</v>
      </c>
    </row>
    <row r="160" spans="1:7" ht="22.5" x14ac:dyDescent="0.2">
      <c r="A160" s="652" t="s">
        <v>158</v>
      </c>
      <c r="B160" s="652"/>
      <c r="C160" s="652"/>
      <c r="D160" s="653" t="s">
        <v>235</v>
      </c>
      <c r="E160" s="654" t="s">
        <v>623</v>
      </c>
      <c r="F160" s="654" t="s">
        <v>346</v>
      </c>
      <c r="G160" s="654" t="s">
        <v>623</v>
      </c>
    </row>
    <row r="161" spans="1:7" ht="15" x14ac:dyDescent="0.2">
      <c r="A161" s="655"/>
      <c r="B161" s="664" t="s">
        <v>624</v>
      </c>
      <c r="C161" s="656"/>
      <c r="D161" s="657" t="s">
        <v>237</v>
      </c>
      <c r="E161" s="658" t="s">
        <v>625</v>
      </c>
      <c r="F161" s="658" t="s">
        <v>346</v>
      </c>
      <c r="G161" s="658" t="s">
        <v>625</v>
      </c>
    </row>
    <row r="162" spans="1:7" ht="45" x14ac:dyDescent="0.2">
      <c r="A162" s="659"/>
      <c r="B162" s="659"/>
      <c r="C162" s="660" t="s">
        <v>365</v>
      </c>
      <c r="D162" s="661" t="s">
        <v>366</v>
      </c>
      <c r="E162" s="662" t="s">
        <v>626</v>
      </c>
      <c r="F162" s="662" t="s">
        <v>346</v>
      </c>
      <c r="G162" s="662" t="s">
        <v>626</v>
      </c>
    </row>
    <row r="163" spans="1:7" ht="27.75" customHeight="1" x14ac:dyDescent="0.2">
      <c r="A163" s="659"/>
      <c r="B163" s="659"/>
      <c r="C163" s="660" t="s">
        <v>461</v>
      </c>
      <c r="D163" s="661" t="s">
        <v>462</v>
      </c>
      <c r="E163" s="662" t="s">
        <v>527</v>
      </c>
      <c r="F163" s="662" t="s">
        <v>346</v>
      </c>
      <c r="G163" s="662" t="s">
        <v>527</v>
      </c>
    </row>
    <row r="164" spans="1:7" x14ac:dyDescent="0.2">
      <c r="A164" s="659"/>
      <c r="B164" s="659"/>
      <c r="C164" s="660" t="s">
        <v>338</v>
      </c>
      <c r="D164" s="661" t="s">
        <v>339</v>
      </c>
      <c r="E164" s="662" t="s">
        <v>346</v>
      </c>
      <c r="F164" s="662" t="s">
        <v>346</v>
      </c>
      <c r="G164" s="662" t="s">
        <v>346</v>
      </c>
    </row>
    <row r="165" spans="1:7" ht="33.75" x14ac:dyDescent="0.2">
      <c r="A165" s="655"/>
      <c r="B165" s="664" t="s">
        <v>627</v>
      </c>
      <c r="C165" s="656"/>
      <c r="D165" s="657" t="s">
        <v>337</v>
      </c>
      <c r="E165" s="658" t="s">
        <v>470</v>
      </c>
      <c r="F165" s="658" t="s">
        <v>346</v>
      </c>
      <c r="G165" s="658" t="s">
        <v>470</v>
      </c>
    </row>
    <row r="166" spans="1:7" x14ac:dyDescent="0.2">
      <c r="A166" s="659"/>
      <c r="B166" s="659"/>
      <c r="C166" s="660" t="s">
        <v>338</v>
      </c>
      <c r="D166" s="661" t="s">
        <v>339</v>
      </c>
      <c r="E166" s="662" t="s">
        <v>470</v>
      </c>
      <c r="F166" s="662" t="s">
        <v>346</v>
      </c>
      <c r="G166" s="662" t="s">
        <v>470</v>
      </c>
    </row>
    <row r="167" spans="1:7" ht="15" x14ac:dyDescent="0.2">
      <c r="A167" s="655"/>
      <c r="B167" s="664" t="s">
        <v>177</v>
      </c>
      <c r="C167" s="656"/>
      <c r="D167" s="657" t="s">
        <v>264</v>
      </c>
      <c r="E167" s="658" t="s">
        <v>628</v>
      </c>
      <c r="F167" s="658" t="s">
        <v>346</v>
      </c>
      <c r="G167" s="658" t="s">
        <v>628</v>
      </c>
    </row>
    <row r="168" spans="1:7" x14ac:dyDescent="0.2">
      <c r="A168" s="659"/>
      <c r="B168" s="659"/>
      <c r="C168" s="660" t="s">
        <v>327</v>
      </c>
      <c r="D168" s="661" t="s">
        <v>328</v>
      </c>
      <c r="E168" s="662" t="s">
        <v>628</v>
      </c>
      <c r="F168" s="662" t="s">
        <v>346</v>
      </c>
      <c r="G168" s="662" t="s">
        <v>628</v>
      </c>
    </row>
    <row r="169" spans="1:7" ht="22.5" x14ac:dyDescent="0.2">
      <c r="A169" s="652" t="s">
        <v>181</v>
      </c>
      <c r="B169" s="652"/>
      <c r="C169" s="652"/>
      <c r="D169" s="653" t="s">
        <v>216</v>
      </c>
      <c r="E169" s="654" t="s">
        <v>629</v>
      </c>
      <c r="F169" s="654" t="s">
        <v>346</v>
      </c>
      <c r="G169" s="654" t="s">
        <v>629</v>
      </c>
    </row>
    <row r="170" spans="1:7" ht="15" x14ac:dyDescent="0.2">
      <c r="A170" s="655"/>
      <c r="B170" s="664" t="s">
        <v>182</v>
      </c>
      <c r="C170" s="656"/>
      <c r="D170" s="657" t="s">
        <v>217</v>
      </c>
      <c r="E170" s="658" t="s">
        <v>629</v>
      </c>
      <c r="F170" s="658" t="s">
        <v>346</v>
      </c>
      <c r="G170" s="658" t="s">
        <v>629</v>
      </c>
    </row>
    <row r="171" spans="1:7" x14ac:dyDescent="0.2">
      <c r="A171" s="659"/>
      <c r="B171" s="659"/>
      <c r="C171" s="660" t="s">
        <v>327</v>
      </c>
      <c r="D171" s="661" t="s">
        <v>328</v>
      </c>
      <c r="E171" s="662" t="s">
        <v>629</v>
      </c>
      <c r="F171" s="662" t="s">
        <v>346</v>
      </c>
      <c r="G171" s="662" t="s">
        <v>629</v>
      </c>
    </row>
    <row r="172" spans="1:7" x14ac:dyDescent="0.2">
      <c r="A172" s="652" t="s">
        <v>191</v>
      </c>
      <c r="B172" s="652"/>
      <c r="C172" s="652"/>
      <c r="D172" s="653" t="s">
        <v>630</v>
      </c>
      <c r="E172" s="654" t="s">
        <v>360</v>
      </c>
      <c r="F172" s="654" t="s">
        <v>346</v>
      </c>
      <c r="G172" s="654" t="s">
        <v>360</v>
      </c>
    </row>
    <row r="173" spans="1:7" ht="15" x14ac:dyDescent="0.2">
      <c r="A173" s="655"/>
      <c r="B173" s="664" t="s">
        <v>192</v>
      </c>
      <c r="C173" s="656"/>
      <c r="D173" s="657" t="s">
        <v>631</v>
      </c>
      <c r="E173" s="658" t="s">
        <v>360</v>
      </c>
      <c r="F173" s="658" t="s">
        <v>346</v>
      </c>
      <c r="G173" s="658" t="s">
        <v>360</v>
      </c>
    </row>
    <row r="174" spans="1:7" ht="27" customHeight="1" x14ac:dyDescent="0.2">
      <c r="A174" s="659"/>
      <c r="B174" s="659"/>
      <c r="C174" s="660" t="s">
        <v>568</v>
      </c>
      <c r="D174" s="661" t="s">
        <v>569</v>
      </c>
      <c r="E174" s="662" t="s">
        <v>360</v>
      </c>
      <c r="F174" s="662" t="s">
        <v>346</v>
      </c>
      <c r="G174" s="662" t="s">
        <v>360</v>
      </c>
    </row>
    <row r="175" spans="1:7" x14ac:dyDescent="0.2">
      <c r="A175" s="884" t="s">
        <v>632</v>
      </c>
      <c r="B175" s="884"/>
      <c r="C175" s="884"/>
      <c r="D175" s="884"/>
      <c r="E175" s="663" t="s">
        <v>633</v>
      </c>
      <c r="F175" s="663" t="s">
        <v>1291</v>
      </c>
      <c r="G175" s="663" t="s">
        <v>1292</v>
      </c>
    </row>
  </sheetData>
  <mergeCells count="3">
    <mergeCell ref="A1:G1"/>
    <mergeCell ref="A175:D175"/>
    <mergeCell ref="A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3"/>
  <sheetViews>
    <sheetView showGridLines="0" workbookViewId="0">
      <selection activeCell="E6" sqref="E6"/>
    </sheetView>
  </sheetViews>
  <sheetFormatPr defaultRowHeight="12.75" x14ac:dyDescent="0.2"/>
  <cols>
    <col min="1" max="1" width="4.7109375" style="863" customWidth="1"/>
    <col min="2" max="3" width="8.140625" style="863" customWidth="1"/>
    <col min="4" max="4" width="32.42578125" style="863" customWidth="1"/>
    <col min="5" max="5" width="12.85546875" style="863" customWidth="1"/>
    <col min="6" max="6" width="10" style="863" customWidth="1"/>
    <col min="7" max="7" width="12.7109375" style="863" customWidth="1"/>
    <col min="8" max="228" width="9.140625" style="863"/>
    <col min="229" max="229" width="2.140625" style="863" customWidth="1"/>
    <col min="230" max="230" width="8.7109375" style="863" customWidth="1"/>
    <col min="231" max="231" width="9.85546875" style="863" customWidth="1"/>
    <col min="232" max="232" width="1" style="863" customWidth="1"/>
    <col min="233" max="233" width="10.85546875" style="863" customWidth="1"/>
    <col min="234" max="234" width="1" style="863" customWidth="1"/>
    <col min="235" max="235" width="53.5703125" style="863" customWidth="1"/>
    <col min="236" max="237" width="22.85546875" style="863" customWidth="1"/>
    <col min="238" max="238" width="8.7109375" style="863" customWidth="1"/>
    <col min="239" max="239" width="14.140625" style="863" customWidth="1"/>
    <col min="240" max="484" width="9.140625" style="863"/>
    <col min="485" max="485" width="2.140625" style="863" customWidth="1"/>
    <col min="486" max="486" width="8.7109375" style="863" customWidth="1"/>
    <col min="487" max="487" width="9.85546875" style="863" customWidth="1"/>
    <col min="488" max="488" width="1" style="863" customWidth="1"/>
    <col min="489" max="489" width="10.85546875" style="863" customWidth="1"/>
    <col min="490" max="490" width="1" style="863" customWidth="1"/>
    <col min="491" max="491" width="53.5703125" style="863" customWidth="1"/>
    <col min="492" max="493" width="22.85546875" style="863" customWidth="1"/>
    <col min="494" max="494" width="8.7109375" style="863" customWidth="1"/>
    <col min="495" max="495" width="14.140625" style="863" customWidth="1"/>
    <col min="496" max="740" width="9.140625" style="863"/>
    <col min="741" max="741" width="2.140625" style="863" customWidth="1"/>
    <col min="742" max="742" width="8.7109375" style="863" customWidth="1"/>
    <col min="743" max="743" width="9.85546875" style="863" customWidth="1"/>
    <col min="744" max="744" width="1" style="863" customWidth="1"/>
    <col min="745" max="745" width="10.85546875" style="863" customWidth="1"/>
    <col min="746" max="746" width="1" style="863" customWidth="1"/>
    <col min="747" max="747" width="53.5703125" style="863" customWidth="1"/>
    <col min="748" max="749" width="22.85546875" style="863" customWidth="1"/>
    <col min="750" max="750" width="8.7109375" style="863" customWidth="1"/>
    <col min="751" max="751" width="14.140625" style="863" customWidth="1"/>
    <col min="752" max="996" width="9.140625" style="863"/>
    <col min="997" max="997" width="2.140625" style="863" customWidth="1"/>
    <col min="998" max="998" width="8.7109375" style="863" customWidth="1"/>
    <col min="999" max="999" width="9.85546875" style="863" customWidth="1"/>
    <col min="1000" max="1000" width="1" style="863" customWidth="1"/>
    <col min="1001" max="1001" width="10.85546875" style="863" customWidth="1"/>
    <col min="1002" max="1002" width="1" style="863" customWidth="1"/>
    <col min="1003" max="1003" width="53.5703125" style="863" customWidth="1"/>
    <col min="1004" max="1005" width="22.85546875" style="863" customWidth="1"/>
    <col min="1006" max="1006" width="8.7109375" style="863" customWidth="1"/>
    <col min="1007" max="1007" width="14.140625" style="863" customWidth="1"/>
    <col min="1008" max="1252" width="9.140625" style="863"/>
    <col min="1253" max="1253" width="2.140625" style="863" customWidth="1"/>
    <col min="1254" max="1254" width="8.7109375" style="863" customWidth="1"/>
    <col min="1255" max="1255" width="9.85546875" style="863" customWidth="1"/>
    <col min="1256" max="1256" width="1" style="863" customWidth="1"/>
    <col min="1257" max="1257" width="10.85546875" style="863" customWidth="1"/>
    <col min="1258" max="1258" width="1" style="863" customWidth="1"/>
    <col min="1259" max="1259" width="53.5703125" style="863" customWidth="1"/>
    <col min="1260" max="1261" width="22.85546875" style="863" customWidth="1"/>
    <col min="1262" max="1262" width="8.7109375" style="863" customWidth="1"/>
    <col min="1263" max="1263" width="14.140625" style="863" customWidth="1"/>
    <col min="1264" max="1508" width="9.140625" style="863"/>
    <col min="1509" max="1509" width="2.140625" style="863" customWidth="1"/>
    <col min="1510" max="1510" width="8.7109375" style="863" customWidth="1"/>
    <col min="1511" max="1511" width="9.85546875" style="863" customWidth="1"/>
    <col min="1512" max="1512" width="1" style="863" customWidth="1"/>
    <col min="1513" max="1513" width="10.85546875" style="863" customWidth="1"/>
    <col min="1514" max="1514" width="1" style="863" customWidth="1"/>
    <col min="1515" max="1515" width="53.5703125" style="863" customWidth="1"/>
    <col min="1516" max="1517" width="22.85546875" style="863" customWidth="1"/>
    <col min="1518" max="1518" width="8.7109375" style="863" customWidth="1"/>
    <col min="1519" max="1519" width="14.140625" style="863" customWidth="1"/>
    <col min="1520" max="1764" width="9.140625" style="863"/>
    <col min="1765" max="1765" width="2.140625" style="863" customWidth="1"/>
    <col min="1766" max="1766" width="8.7109375" style="863" customWidth="1"/>
    <col min="1767" max="1767" width="9.85546875" style="863" customWidth="1"/>
    <col min="1768" max="1768" width="1" style="863" customWidth="1"/>
    <col min="1769" max="1769" width="10.85546875" style="863" customWidth="1"/>
    <col min="1770" max="1770" width="1" style="863" customWidth="1"/>
    <col min="1771" max="1771" width="53.5703125" style="863" customWidth="1"/>
    <col min="1772" max="1773" width="22.85546875" style="863" customWidth="1"/>
    <col min="1774" max="1774" width="8.7109375" style="863" customWidth="1"/>
    <col min="1775" max="1775" width="14.140625" style="863" customWidth="1"/>
    <col min="1776" max="2020" width="9.140625" style="863"/>
    <col min="2021" max="2021" width="2.140625" style="863" customWidth="1"/>
    <col min="2022" max="2022" width="8.7109375" style="863" customWidth="1"/>
    <col min="2023" max="2023" width="9.85546875" style="863" customWidth="1"/>
    <col min="2024" max="2024" width="1" style="863" customWidth="1"/>
    <col min="2025" max="2025" width="10.85546875" style="863" customWidth="1"/>
    <col min="2026" max="2026" width="1" style="863" customWidth="1"/>
    <col min="2027" max="2027" width="53.5703125" style="863" customWidth="1"/>
    <col min="2028" max="2029" width="22.85546875" style="863" customWidth="1"/>
    <col min="2030" max="2030" width="8.7109375" style="863" customWidth="1"/>
    <col min="2031" max="2031" width="14.140625" style="863" customWidth="1"/>
    <col min="2032" max="2276" width="9.140625" style="863"/>
    <col min="2277" max="2277" width="2.140625" style="863" customWidth="1"/>
    <col min="2278" max="2278" width="8.7109375" style="863" customWidth="1"/>
    <col min="2279" max="2279" width="9.85546875" style="863" customWidth="1"/>
    <col min="2280" max="2280" width="1" style="863" customWidth="1"/>
    <col min="2281" max="2281" width="10.85546875" style="863" customWidth="1"/>
    <col min="2282" max="2282" width="1" style="863" customWidth="1"/>
    <col min="2283" max="2283" width="53.5703125" style="863" customWidth="1"/>
    <col min="2284" max="2285" width="22.85546875" style="863" customWidth="1"/>
    <col min="2286" max="2286" width="8.7109375" style="863" customWidth="1"/>
    <col min="2287" max="2287" width="14.140625" style="863" customWidth="1"/>
    <col min="2288" max="2532" width="9.140625" style="863"/>
    <col min="2533" max="2533" width="2.140625" style="863" customWidth="1"/>
    <col min="2534" max="2534" width="8.7109375" style="863" customWidth="1"/>
    <col min="2535" max="2535" width="9.85546875" style="863" customWidth="1"/>
    <col min="2536" max="2536" width="1" style="863" customWidth="1"/>
    <col min="2537" max="2537" width="10.85546875" style="863" customWidth="1"/>
    <col min="2538" max="2538" width="1" style="863" customWidth="1"/>
    <col min="2539" max="2539" width="53.5703125" style="863" customWidth="1"/>
    <col min="2540" max="2541" width="22.85546875" style="863" customWidth="1"/>
    <col min="2542" max="2542" width="8.7109375" style="863" customWidth="1"/>
    <col min="2543" max="2543" width="14.140625" style="863" customWidth="1"/>
    <col min="2544" max="2788" width="9.140625" style="863"/>
    <col min="2789" max="2789" width="2.140625" style="863" customWidth="1"/>
    <col min="2790" max="2790" width="8.7109375" style="863" customWidth="1"/>
    <col min="2791" max="2791" width="9.85546875" style="863" customWidth="1"/>
    <col min="2792" max="2792" width="1" style="863" customWidth="1"/>
    <col min="2793" max="2793" width="10.85546875" style="863" customWidth="1"/>
    <col min="2794" max="2794" width="1" style="863" customWidth="1"/>
    <col min="2795" max="2795" width="53.5703125" style="863" customWidth="1"/>
    <col min="2796" max="2797" width="22.85546875" style="863" customWidth="1"/>
    <col min="2798" max="2798" width="8.7109375" style="863" customWidth="1"/>
    <col min="2799" max="2799" width="14.140625" style="863" customWidth="1"/>
    <col min="2800" max="3044" width="9.140625" style="863"/>
    <col min="3045" max="3045" width="2.140625" style="863" customWidth="1"/>
    <col min="3046" max="3046" width="8.7109375" style="863" customWidth="1"/>
    <col min="3047" max="3047" width="9.85546875" style="863" customWidth="1"/>
    <col min="3048" max="3048" width="1" style="863" customWidth="1"/>
    <col min="3049" max="3049" width="10.85546875" style="863" customWidth="1"/>
    <col min="3050" max="3050" width="1" style="863" customWidth="1"/>
    <col min="3051" max="3051" width="53.5703125" style="863" customWidth="1"/>
    <col min="3052" max="3053" width="22.85546875" style="863" customWidth="1"/>
    <col min="3054" max="3054" width="8.7109375" style="863" customWidth="1"/>
    <col min="3055" max="3055" width="14.140625" style="863" customWidth="1"/>
    <col min="3056" max="3300" width="9.140625" style="863"/>
    <col min="3301" max="3301" width="2.140625" style="863" customWidth="1"/>
    <col min="3302" max="3302" width="8.7109375" style="863" customWidth="1"/>
    <col min="3303" max="3303" width="9.85546875" style="863" customWidth="1"/>
    <col min="3304" max="3304" width="1" style="863" customWidth="1"/>
    <col min="3305" max="3305" width="10.85546875" style="863" customWidth="1"/>
    <col min="3306" max="3306" width="1" style="863" customWidth="1"/>
    <col min="3307" max="3307" width="53.5703125" style="863" customWidth="1"/>
    <col min="3308" max="3309" width="22.85546875" style="863" customWidth="1"/>
    <col min="3310" max="3310" width="8.7109375" style="863" customWidth="1"/>
    <col min="3311" max="3311" width="14.140625" style="863" customWidth="1"/>
    <col min="3312" max="3556" width="9.140625" style="863"/>
    <col min="3557" max="3557" width="2.140625" style="863" customWidth="1"/>
    <col min="3558" max="3558" width="8.7109375" style="863" customWidth="1"/>
    <col min="3559" max="3559" width="9.85546875" style="863" customWidth="1"/>
    <col min="3560" max="3560" width="1" style="863" customWidth="1"/>
    <col min="3561" max="3561" width="10.85546875" style="863" customWidth="1"/>
    <col min="3562" max="3562" width="1" style="863" customWidth="1"/>
    <col min="3563" max="3563" width="53.5703125" style="863" customWidth="1"/>
    <col min="3564" max="3565" width="22.85546875" style="863" customWidth="1"/>
    <col min="3566" max="3566" width="8.7109375" style="863" customWidth="1"/>
    <col min="3567" max="3567" width="14.140625" style="863" customWidth="1"/>
    <col min="3568" max="3812" width="9.140625" style="863"/>
    <col min="3813" max="3813" width="2.140625" style="863" customWidth="1"/>
    <col min="3814" max="3814" width="8.7109375" style="863" customWidth="1"/>
    <col min="3815" max="3815" width="9.85546875" style="863" customWidth="1"/>
    <col min="3816" max="3816" width="1" style="863" customWidth="1"/>
    <col min="3817" max="3817" width="10.85546875" style="863" customWidth="1"/>
    <col min="3818" max="3818" width="1" style="863" customWidth="1"/>
    <col min="3819" max="3819" width="53.5703125" style="863" customWidth="1"/>
    <col min="3820" max="3821" width="22.85546875" style="863" customWidth="1"/>
    <col min="3822" max="3822" width="8.7109375" style="863" customWidth="1"/>
    <col min="3823" max="3823" width="14.140625" style="863" customWidth="1"/>
    <col min="3824" max="4068" width="9.140625" style="863"/>
    <col min="4069" max="4069" width="2.140625" style="863" customWidth="1"/>
    <col min="4070" max="4070" width="8.7109375" style="863" customWidth="1"/>
    <col min="4071" max="4071" width="9.85546875" style="863" customWidth="1"/>
    <col min="4072" max="4072" width="1" style="863" customWidth="1"/>
    <col min="4073" max="4073" width="10.85546875" style="863" customWidth="1"/>
    <col min="4074" max="4074" width="1" style="863" customWidth="1"/>
    <col min="4075" max="4075" width="53.5703125" style="863" customWidth="1"/>
    <col min="4076" max="4077" width="22.85546875" style="863" customWidth="1"/>
    <col min="4078" max="4078" width="8.7109375" style="863" customWidth="1"/>
    <col min="4079" max="4079" width="14.140625" style="863" customWidth="1"/>
    <col min="4080" max="4324" width="9.140625" style="863"/>
    <col min="4325" max="4325" width="2.140625" style="863" customWidth="1"/>
    <col min="4326" max="4326" width="8.7109375" style="863" customWidth="1"/>
    <col min="4327" max="4327" width="9.85546875" style="863" customWidth="1"/>
    <col min="4328" max="4328" width="1" style="863" customWidth="1"/>
    <col min="4329" max="4329" width="10.85546875" style="863" customWidth="1"/>
    <col min="4330" max="4330" width="1" style="863" customWidth="1"/>
    <col min="4331" max="4331" width="53.5703125" style="863" customWidth="1"/>
    <col min="4332" max="4333" width="22.85546875" style="863" customWidth="1"/>
    <col min="4334" max="4334" width="8.7109375" style="863" customWidth="1"/>
    <col min="4335" max="4335" width="14.140625" style="863" customWidth="1"/>
    <col min="4336" max="4580" width="9.140625" style="863"/>
    <col min="4581" max="4581" width="2.140625" style="863" customWidth="1"/>
    <col min="4582" max="4582" width="8.7109375" style="863" customWidth="1"/>
    <col min="4583" max="4583" width="9.85546875" style="863" customWidth="1"/>
    <col min="4584" max="4584" width="1" style="863" customWidth="1"/>
    <col min="4585" max="4585" width="10.85546875" style="863" customWidth="1"/>
    <col min="4586" max="4586" width="1" style="863" customWidth="1"/>
    <col min="4587" max="4587" width="53.5703125" style="863" customWidth="1"/>
    <col min="4588" max="4589" width="22.85546875" style="863" customWidth="1"/>
    <col min="4590" max="4590" width="8.7109375" style="863" customWidth="1"/>
    <col min="4591" max="4591" width="14.140625" style="863" customWidth="1"/>
    <col min="4592" max="4836" width="9.140625" style="863"/>
    <col min="4837" max="4837" width="2.140625" style="863" customWidth="1"/>
    <col min="4838" max="4838" width="8.7109375" style="863" customWidth="1"/>
    <col min="4839" max="4839" width="9.85546875" style="863" customWidth="1"/>
    <col min="4840" max="4840" width="1" style="863" customWidth="1"/>
    <col min="4841" max="4841" width="10.85546875" style="863" customWidth="1"/>
    <col min="4842" max="4842" width="1" style="863" customWidth="1"/>
    <col min="4843" max="4843" width="53.5703125" style="863" customWidth="1"/>
    <col min="4844" max="4845" width="22.85546875" style="863" customWidth="1"/>
    <col min="4846" max="4846" width="8.7109375" style="863" customWidth="1"/>
    <col min="4847" max="4847" width="14.140625" style="863" customWidth="1"/>
    <col min="4848" max="5092" width="9.140625" style="863"/>
    <col min="5093" max="5093" width="2.140625" style="863" customWidth="1"/>
    <col min="5094" max="5094" width="8.7109375" style="863" customWidth="1"/>
    <col min="5095" max="5095" width="9.85546875" style="863" customWidth="1"/>
    <col min="5096" max="5096" width="1" style="863" customWidth="1"/>
    <col min="5097" max="5097" width="10.85546875" style="863" customWidth="1"/>
    <col min="5098" max="5098" width="1" style="863" customWidth="1"/>
    <col min="5099" max="5099" width="53.5703125" style="863" customWidth="1"/>
    <col min="5100" max="5101" width="22.85546875" style="863" customWidth="1"/>
    <col min="5102" max="5102" width="8.7109375" style="863" customWidth="1"/>
    <col min="5103" max="5103" width="14.140625" style="863" customWidth="1"/>
    <col min="5104" max="5348" width="9.140625" style="863"/>
    <col min="5349" max="5349" width="2.140625" style="863" customWidth="1"/>
    <col min="5350" max="5350" width="8.7109375" style="863" customWidth="1"/>
    <col min="5351" max="5351" width="9.85546875" style="863" customWidth="1"/>
    <col min="5352" max="5352" width="1" style="863" customWidth="1"/>
    <col min="5353" max="5353" width="10.85546875" style="863" customWidth="1"/>
    <col min="5354" max="5354" width="1" style="863" customWidth="1"/>
    <col min="5355" max="5355" width="53.5703125" style="863" customWidth="1"/>
    <col min="5356" max="5357" width="22.85546875" style="863" customWidth="1"/>
    <col min="5358" max="5358" width="8.7109375" style="863" customWidth="1"/>
    <col min="5359" max="5359" width="14.140625" style="863" customWidth="1"/>
    <col min="5360" max="5604" width="9.140625" style="863"/>
    <col min="5605" max="5605" width="2.140625" style="863" customWidth="1"/>
    <col min="5606" max="5606" width="8.7109375" style="863" customWidth="1"/>
    <col min="5607" max="5607" width="9.85546875" style="863" customWidth="1"/>
    <col min="5608" max="5608" width="1" style="863" customWidth="1"/>
    <col min="5609" max="5609" width="10.85546875" style="863" customWidth="1"/>
    <col min="5610" max="5610" width="1" style="863" customWidth="1"/>
    <col min="5611" max="5611" width="53.5703125" style="863" customWidth="1"/>
    <col min="5612" max="5613" width="22.85546875" style="863" customWidth="1"/>
    <col min="5614" max="5614" width="8.7109375" style="863" customWidth="1"/>
    <col min="5615" max="5615" width="14.140625" style="863" customWidth="1"/>
    <col min="5616" max="5860" width="9.140625" style="863"/>
    <col min="5861" max="5861" width="2.140625" style="863" customWidth="1"/>
    <col min="5862" max="5862" width="8.7109375" style="863" customWidth="1"/>
    <col min="5863" max="5863" width="9.85546875" style="863" customWidth="1"/>
    <col min="5864" max="5864" width="1" style="863" customWidth="1"/>
    <col min="5865" max="5865" width="10.85546875" style="863" customWidth="1"/>
    <col min="5866" max="5866" width="1" style="863" customWidth="1"/>
    <col min="5867" max="5867" width="53.5703125" style="863" customWidth="1"/>
    <col min="5868" max="5869" width="22.85546875" style="863" customWidth="1"/>
    <col min="5870" max="5870" width="8.7109375" style="863" customWidth="1"/>
    <col min="5871" max="5871" width="14.140625" style="863" customWidth="1"/>
    <col min="5872" max="6116" width="9.140625" style="863"/>
    <col min="6117" max="6117" width="2.140625" style="863" customWidth="1"/>
    <col min="6118" max="6118" width="8.7109375" style="863" customWidth="1"/>
    <col min="6119" max="6119" width="9.85546875" style="863" customWidth="1"/>
    <col min="6120" max="6120" width="1" style="863" customWidth="1"/>
    <col min="6121" max="6121" width="10.85546875" style="863" customWidth="1"/>
    <col min="6122" max="6122" width="1" style="863" customWidth="1"/>
    <col min="6123" max="6123" width="53.5703125" style="863" customWidth="1"/>
    <col min="6124" max="6125" width="22.85546875" style="863" customWidth="1"/>
    <col min="6126" max="6126" width="8.7109375" style="863" customWidth="1"/>
    <col min="6127" max="6127" width="14.140625" style="863" customWidth="1"/>
    <col min="6128" max="6372" width="9.140625" style="863"/>
    <col min="6373" max="6373" width="2.140625" style="863" customWidth="1"/>
    <col min="6374" max="6374" width="8.7109375" style="863" customWidth="1"/>
    <col min="6375" max="6375" width="9.85546875" style="863" customWidth="1"/>
    <col min="6376" max="6376" width="1" style="863" customWidth="1"/>
    <col min="6377" max="6377" width="10.85546875" style="863" customWidth="1"/>
    <col min="6378" max="6378" width="1" style="863" customWidth="1"/>
    <col min="6379" max="6379" width="53.5703125" style="863" customWidth="1"/>
    <col min="6380" max="6381" width="22.85546875" style="863" customWidth="1"/>
    <col min="6382" max="6382" width="8.7109375" style="863" customWidth="1"/>
    <col min="6383" max="6383" width="14.140625" style="863" customWidth="1"/>
    <col min="6384" max="6628" width="9.140625" style="863"/>
    <col min="6629" max="6629" width="2.140625" style="863" customWidth="1"/>
    <col min="6630" max="6630" width="8.7109375" style="863" customWidth="1"/>
    <col min="6631" max="6631" width="9.85546875" style="863" customWidth="1"/>
    <col min="6632" max="6632" width="1" style="863" customWidth="1"/>
    <col min="6633" max="6633" width="10.85546875" style="863" customWidth="1"/>
    <col min="6634" max="6634" width="1" style="863" customWidth="1"/>
    <col min="6635" max="6635" width="53.5703125" style="863" customWidth="1"/>
    <col min="6636" max="6637" width="22.85546875" style="863" customWidth="1"/>
    <col min="6638" max="6638" width="8.7109375" style="863" customWidth="1"/>
    <col min="6639" max="6639" width="14.140625" style="863" customWidth="1"/>
    <col min="6640" max="6884" width="9.140625" style="863"/>
    <col min="6885" max="6885" width="2.140625" style="863" customWidth="1"/>
    <col min="6886" max="6886" width="8.7109375" style="863" customWidth="1"/>
    <col min="6887" max="6887" width="9.85546875" style="863" customWidth="1"/>
    <col min="6888" max="6888" width="1" style="863" customWidth="1"/>
    <col min="6889" max="6889" width="10.85546875" style="863" customWidth="1"/>
    <col min="6890" max="6890" width="1" style="863" customWidth="1"/>
    <col min="6891" max="6891" width="53.5703125" style="863" customWidth="1"/>
    <col min="6892" max="6893" width="22.85546875" style="863" customWidth="1"/>
    <col min="6894" max="6894" width="8.7109375" style="863" customWidth="1"/>
    <col min="6895" max="6895" width="14.140625" style="863" customWidth="1"/>
    <col min="6896" max="7140" width="9.140625" style="863"/>
    <col min="7141" max="7141" width="2.140625" style="863" customWidth="1"/>
    <col min="7142" max="7142" width="8.7109375" style="863" customWidth="1"/>
    <col min="7143" max="7143" width="9.85546875" style="863" customWidth="1"/>
    <col min="7144" max="7144" width="1" style="863" customWidth="1"/>
    <col min="7145" max="7145" width="10.85546875" style="863" customWidth="1"/>
    <col min="7146" max="7146" width="1" style="863" customWidth="1"/>
    <col min="7147" max="7147" width="53.5703125" style="863" customWidth="1"/>
    <col min="7148" max="7149" width="22.85546875" style="863" customWidth="1"/>
    <col min="7150" max="7150" width="8.7109375" style="863" customWidth="1"/>
    <col min="7151" max="7151" width="14.140625" style="863" customWidth="1"/>
    <col min="7152" max="7396" width="9.140625" style="863"/>
    <col min="7397" max="7397" width="2.140625" style="863" customWidth="1"/>
    <col min="7398" max="7398" width="8.7109375" style="863" customWidth="1"/>
    <col min="7399" max="7399" width="9.85546875" style="863" customWidth="1"/>
    <col min="7400" max="7400" width="1" style="863" customWidth="1"/>
    <col min="7401" max="7401" width="10.85546875" style="863" customWidth="1"/>
    <col min="7402" max="7402" width="1" style="863" customWidth="1"/>
    <col min="7403" max="7403" width="53.5703125" style="863" customWidth="1"/>
    <col min="7404" max="7405" width="22.85546875" style="863" customWidth="1"/>
    <col min="7406" max="7406" width="8.7109375" style="863" customWidth="1"/>
    <col min="7407" max="7407" width="14.140625" style="863" customWidth="1"/>
    <col min="7408" max="7652" width="9.140625" style="863"/>
    <col min="7653" max="7653" width="2.140625" style="863" customWidth="1"/>
    <col min="7654" max="7654" width="8.7109375" style="863" customWidth="1"/>
    <col min="7655" max="7655" width="9.85546875" style="863" customWidth="1"/>
    <col min="7656" max="7656" width="1" style="863" customWidth="1"/>
    <col min="7657" max="7657" width="10.85546875" style="863" customWidth="1"/>
    <col min="7658" max="7658" width="1" style="863" customWidth="1"/>
    <col min="7659" max="7659" width="53.5703125" style="863" customWidth="1"/>
    <col min="7660" max="7661" width="22.85546875" style="863" customWidth="1"/>
    <col min="7662" max="7662" width="8.7109375" style="863" customWidth="1"/>
    <col min="7663" max="7663" width="14.140625" style="863" customWidth="1"/>
    <col min="7664" max="7908" width="9.140625" style="863"/>
    <col min="7909" max="7909" width="2.140625" style="863" customWidth="1"/>
    <col min="7910" max="7910" width="8.7109375" style="863" customWidth="1"/>
    <col min="7911" max="7911" width="9.85546875" style="863" customWidth="1"/>
    <col min="7912" max="7912" width="1" style="863" customWidth="1"/>
    <col min="7913" max="7913" width="10.85546875" style="863" customWidth="1"/>
    <col min="7914" max="7914" width="1" style="863" customWidth="1"/>
    <col min="7915" max="7915" width="53.5703125" style="863" customWidth="1"/>
    <col min="7916" max="7917" width="22.85546875" style="863" customWidth="1"/>
    <col min="7918" max="7918" width="8.7109375" style="863" customWidth="1"/>
    <col min="7919" max="7919" width="14.140625" style="863" customWidth="1"/>
    <col min="7920" max="8164" width="9.140625" style="863"/>
    <col min="8165" max="8165" width="2.140625" style="863" customWidth="1"/>
    <col min="8166" max="8166" width="8.7109375" style="863" customWidth="1"/>
    <col min="8167" max="8167" width="9.85546875" style="863" customWidth="1"/>
    <col min="8168" max="8168" width="1" style="863" customWidth="1"/>
    <col min="8169" max="8169" width="10.85546875" style="863" customWidth="1"/>
    <col min="8170" max="8170" width="1" style="863" customWidth="1"/>
    <col min="8171" max="8171" width="53.5703125" style="863" customWidth="1"/>
    <col min="8172" max="8173" width="22.85546875" style="863" customWidth="1"/>
    <col min="8174" max="8174" width="8.7109375" style="863" customWidth="1"/>
    <col min="8175" max="8175" width="14.140625" style="863" customWidth="1"/>
    <col min="8176" max="8420" width="9.140625" style="863"/>
    <col min="8421" max="8421" width="2.140625" style="863" customWidth="1"/>
    <col min="8422" max="8422" width="8.7109375" style="863" customWidth="1"/>
    <col min="8423" max="8423" width="9.85546875" style="863" customWidth="1"/>
    <col min="8424" max="8424" width="1" style="863" customWidth="1"/>
    <col min="8425" max="8425" width="10.85546875" style="863" customWidth="1"/>
    <col min="8426" max="8426" width="1" style="863" customWidth="1"/>
    <col min="8427" max="8427" width="53.5703125" style="863" customWidth="1"/>
    <col min="8428" max="8429" width="22.85546875" style="863" customWidth="1"/>
    <col min="8430" max="8430" width="8.7109375" style="863" customWidth="1"/>
    <col min="8431" max="8431" width="14.140625" style="863" customWidth="1"/>
    <col min="8432" max="8676" width="9.140625" style="863"/>
    <col min="8677" max="8677" width="2.140625" style="863" customWidth="1"/>
    <col min="8678" max="8678" width="8.7109375" style="863" customWidth="1"/>
    <col min="8679" max="8679" width="9.85546875" style="863" customWidth="1"/>
    <col min="8680" max="8680" width="1" style="863" customWidth="1"/>
    <col min="8681" max="8681" width="10.85546875" style="863" customWidth="1"/>
    <col min="8682" max="8682" width="1" style="863" customWidth="1"/>
    <col min="8683" max="8683" width="53.5703125" style="863" customWidth="1"/>
    <col min="8684" max="8685" width="22.85546875" style="863" customWidth="1"/>
    <col min="8686" max="8686" width="8.7109375" style="863" customWidth="1"/>
    <col min="8687" max="8687" width="14.140625" style="863" customWidth="1"/>
    <col min="8688" max="8932" width="9.140625" style="863"/>
    <col min="8933" max="8933" width="2.140625" style="863" customWidth="1"/>
    <col min="8934" max="8934" width="8.7109375" style="863" customWidth="1"/>
    <col min="8935" max="8935" width="9.85546875" style="863" customWidth="1"/>
    <col min="8936" max="8936" width="1" style="863" customWidth="1"/>
    <col min="8937" max="8937" width="10.85546875" style="863" customWidth="1"/>
    <col min="8938" max="8938" width="1" style="863" customWidth="1"/>
    <col min="8939" max="8939" width="53.5703125" style="863" customWidth="1"/>
    <col min="8940" max="8941" width="22.85546875" style="863" customWidth="1"/>
    <col min="8942" max="8942" width="8.7109375" style="863" customWidth="1"/>
    <col min="8943" max="8943" width="14.140625" style="863" customWidth="1"/>
    <col min="8944" max="9188" width="9.140625" style="863"/>
    <col min="9189" max="9189" width="2.140625" style="863" customWidth="1"/>
    <col min="9190" max="9190" width="8.7109375" style="863" customWidth="1"/>
    <col min="9191" max="9191" width="9.85546875" style="863" customWidth="1"/>
    <col min="9192" max="9192" width="1" style="863" customWidth="1"/>
    <col min="9193" max="9193" width="10.85546875" style="863" customWidth="1"/>
    <col min="9194" max="9194" width="1" style="863" customWidth="1"/>
    <col min="9195" max="9195" width="53.5703125" style="863" customWidth="1"/>
    <col min="9196" max="9197" width="22.85546875" style="863" customWidth="1"/>
    <col min="9198" max="9198" width="8.7109375" style="863" customWidth="1"/>
    <col min="9199" max="9199" width="14.140625" style="863" customWidth="1"/>
    <col min="9200" max="9444" width="9.140625" style="863"/>
    <col min="9445" max="9445" width="2.140625" style="863" customWidth="1"/>
    <col min="9446" max="9446" width="8.7109375" style="863" customWidth="1"/>
    <col min="9447" max="9447" width="9.85546875" style="863" customWidth="1"/>
    <col min="9448" max="9448" width="1" style="863" customWidth="1"/>
    <col min="9449" max="9449" width="10.85546875" style="863" customWidth="1"/>
    <col min="9450" max="9450" width="1" style="863" customWidth="1"/>
    <col min="9451" max="9451" width="53.5703125" style="863" customWidth="1"/>
    <col min="9452" max="9453" width="22.85546875" style="863" customWidth="1"/>
    <col min="9454" max="9454" width="8.7109375" style="863" customWidth="1"/>
    <col min="9455" max="9455" width="14.140625" style="863" customWidth="1"/>
    <col min="9456" max="9700" width="9.140625" style="863"/>
    <col min="9701" max="9701" width="2.140625" style="863" customWidth="1"/>
    <col min="9702" max="9702" width="8.7109375" style="863" customWidth="1"/>
    <col min="9703" max="9703" width="9.85546875" style="863" customWidth="1"/>
    <col min="9704" max="9704" width="1" style="863" customWidth="1"/>
    <col min="9705" max="9705" width="10.85546875" style="863" customWidth="1"/>
    <col min="9706" max="9706" width="1" style="863" customWidth="1"/>
    <col min="9707" max="9707" width="53.5703125" style="863" customWidth="1"/>
    <col min="9708" max="9709" width="22.85546875" style="863" customWidth="1"/>
    <col min="9710" max="9710" width="8.7109375" style="863" customWidth="1"/>
    <col min="9711" max="9711" width="14.140625" style="863" customWidth="1"/>
    <col min="9712" max="9956" width="9.140625" style="863"/>
    <col min="9957" max="9957" width="2.140625" style="863" customWidth="1"/>
    <col min="9958" max="9958" width="8.7109375" style="863" customWidth="1"/>
    <col min="9959" max="9959" width="9.85546875" style="863" customWidth="1"/>
    <col min="9960" max="9960" width="1" style="863" customWidth="1"/>
    <col min="9961" max="9961" width="10.85546875" style="863" customWidth="1"/>
    <col min="9962" max="9962" width="1" style="863" customWidth="1"/>
    <col min="9963" max="9963" width="53.5703125" style="863" customWidth="1"/>
    <col min="9964" max="9965" width="22.85546875" style="863" customWidth="1"/>
    <col min="9966" max="9966" width="8.7109375" style="863" customWidth="1"/>
    <col min="9967" max="9967" width="14.140625" style="863" customWidth="1"/>
    <col min="9968" max="10212" width="9.140625" style="863"/>
    <col min="10213" max="10213" width="2.140625" style="863" customWidth="1"/>
    <col min="10214" max="10214" width="8.7109375" style="863" customWidth="1"/>
    <col min="10215" max="10215" width="9.85546875" style="863" customWidth="1"/>
    <col min="10216" max="10216" width="1" style="863" customWidth="1"/>
    <col min="10217" max="10217" width="10.85546875" style="863" customWidth="1"/>
    <col min="10218" max="10218" width="1" style="863" customWidth="1"/>
    <col min="10219" max="10219" width="53.5703125" style="863" customWidth="1"/>
    <col min="10220" max="10221" width="22.85546875" style="863" customWidth="1"/>
    <col min="10222" max="10222" width="8.7109375" style="863" customWidth="1"/>
    <col min="10223" max="10223" width="14.140625" style="863" customWidth="1"/>
    <col min="10224" max="10468" width="9.140625" style="863"/>
    <col min="10469" max="10469" width="2.140625" style="863" customWidth="1"/>
    <col min="10470" max="10470" width="8.7109375" style="863" customWidth="1"/>
    <col min="10471" max="10471" width="9.85546875" style="863" customWidth="1"/>
    <col min="10472" max="10472" width="1" style="863" customWidth="1"/>
    <col min="10473" max="10473" width="10.85546875" style="863" customWidth="1"/>
    <col min="10474" max="10474" width="1" style="863" customWidth="1"/>
    <col min="10475" max="10475" width="53.5703125" style="863" customWidth="1"/>
    <col min="10476" max="10477" width="22.85546875" style="863" customWidth="1"/>
    <col min="10478" max="10478" width="8.7109375" style="863" customWidth="1"/>
    <col min="10479" max="10479" width="14.140625" style="863" customWidth="1"/>
    <col min="10480" max="10724" width="9.140625" style="863"/>
    <col min="10725" max="10725" width="2.140625" style="863" customWidth="1"/>
    <col min="10726" max="10726" width="8.7109375" style="863" customWidth="1"/>
    <col min="10727" max="10727" width="9.85546875" style="863" customWidth="1"/>
    <col min="10728" max="10728" width="1" style="863" customWidth="1"/>
    <col min="10729" max="10729" width="10.85546875" style="863" customWidth="1"/>
    <col min="10730" max="10730" width="1" style="863" customWidth="1"/>
    <col min="10731" max="10731" width="53.5703125" style="863" customWidth="1"/>
    <col min="10732" max="10733" width="22.85546875" style="863" customWidth="1"/>
    <col min="10734" max="10734" width="8.7109375" style="863" customWidth="1"/>
    <col min="10735" max="10735" width="14.140625" style="863" customWidth="1"/>
    <col min="10736" max="10980" width="9.140625" style="863"/>
    <col min="10981" max="10981" width="2.140625" style="863" customWidth="1"/>
    <col min="10982" max="10982" width="8.7109375" style="863" customWidth="1"/>
    <col min="10983" max="10983" width="9.85546875" style="863" customWidth="1"/>
    <col min="10984" max="10984" width="1" style="863" customWidth="1"/>
    <col min="10985" max="10985" width="10.85546875" style="863" customWidth="1"/>
    <col min="10986" max="10986" width="1" style="863" customWidth="1"/>
    <col min="10987" max="10987" width="53.5703125" style="863" customWidth="1"/>
    <col min="10988" max="10989" width="22.85546875" style="863" customWidth="1"/>
    <col min="10990" max="10990" width="8.7109375" style="863" customWidth="1"/>
    <col min="10991" max="10991" width="14.140625" style="863" customWidth="1"/>
    <col min="10992" max="11236" width="9.140625" style="863"/>
    <col min="11237" max="11237" width="2.140625" style="863" customWidth="1"/>
    <col min="11238" max="11238" width="8.7109375" style="863" customWidth="1"/>
    <col min="11239" max="11239" width="9.85546875" style="863" customWidth="1"/>
    <col min="11240" max="11240" width="1" style="863" customWidth="1"/>
    <col min="11241" max="11241" width="10.85546875" style="863" customWidth="1"/>
    <col min="11242" max="11242" width="1" style="863" customWidth="1"/>
    <col min="11243" max="11243" width="53.5703125" style="863" customWidth="1"/>
    <col min="11244" max="11245" width="22.85546875" style="863" customWidth="1"/>
    <col min="11246" max="11246" width="8.7109375" style="863" customWidth="1"/>
    <col min="11247" max="11247" width="14.140625" style="863" customWidth="1"/>
    <col min="11248" max="11492" width="9.140625" style="863"/>
    <col min="11493" max="11493" width="2.140625" style="863" customWidth="1"/>
    <col min="11494" max="11494" width="8.7109375" style="863" customWidth="1"/>
    <col min="11495" max="11495" width="9.85546875" style="863" customWidth="1"/>
    <col min="11496" max="11496" width="1" style="863" customWidth="1"/>
    <col min="11497" max="11497" width="10.85546875" style="863" customWidth="1"/>
    <col min="11498" max="11498" width="1" style="863" customWidth="1"/>
    <col min="11499" max="11499" width="53.5703125" style="863" customWidth="1"/>
    <col min="11500" max="11501" width="22.85546875" style="863" customWidth="1"/>
    <col min="11502" max="11502" width="8.7109375" style="863" customWidth="1"/>
    <col min="11503" max="11503" width="14.140625" style="863" customWidth="1"/>
    <col min="11504" max="11748" width="9.140625" style="863"/>
    <col min="11749" max="11749" width="2.140625" style="863" customWidth="1"/>
    <col min="11750" max="11750" width="8.7109375" style="863" customWidth="1"/>
    <col min="11751" max="11751" width="9.85546875" style="863" customWidth="1"/>
    <col min="11752" max="11752" width="1" style="863" customWidth="1"/>
    <col min="11753" max="11753" width="10.85546875" style="863" customWidth="1"/>
    <col min="11754" max="11754" width="1" style="863" customWidth="1"/>
    <col min="11755" max="11755" width="53.5703125" style="863" customWidth="1"/>
    <col min="11756" max="11757" width="22.85546875" style="863" customWidth="1"/>
    <col min="11758" max="11758" width="8.7109375" style="863" customWidth="1"/>
    <col min="11759" max="11759" width="14.140625" style="863" customWidth="1"/>
    <col min="11760" max="12004" width="9.140625" style="863"/>
    <col min="12005" max="12005" width="2.140625" style="863" customWidth="1"/>
    <col min="12006" max="12006" width="8.7109375" style="863" customWidth="1"/>
    <col min="12007" max="12007" width="9.85546875" style="863" customWidth="1"/>
    <col min="12008" max="12008" width="1" style="863" customWidth="1"/>
    <col min="12009" max="12009" width="10.85546875" style="863" customWidth="1"/>
    <col min="12010" max="12010" width="1" style="863" customWidth="1"/>
    <col min="12011" max="12011" width="53.5703125" style="863" customWidth="1"/>
    <col min="12012" max="12013" width="22.85546875" style="863" customWidth="1"/>
    <col min="12014" max="12014" width="8.7109375" style="863" customWidth="1"/>
    <col min="12015" max="12015" width="14.140625" style="863" customWidth="1"/>
    <col min="12016" max="12260" width="9.140625" style="863"/>
    <col min="12261" max="12261" width="2.140625" style="863" customWidth="1"/>
    <col min="12262" max="12262" width="8.7109375" style="863" customWidth="1"/>
    <col min="12263" max="12263" width="9.85546875" style="863" customWidth="1"/>
    <col min="12264" max="12264" width="1" style="863" customWidth="1"/>
    <col min="12265" max="12265" width="10.85546875" style="863" customWidth="1"/>
    <col min="12266" max="12266" width="1" style="863" customWidth="1"/>
    <col min="12267" max="12267" width="53.5703125" style="863" customWidth="1"/>
    <col min="12268" max="12269" width="22.85546875" style="863" customWidth="1"/>
    <col min="12270" max="12270" width="8.7109375" style="863" customWidth="1"/>
    <col min="12271" max="12271" width="14.140625" style="863" customWidth="1"/>
    <col min="12272" max="12516" width="9.140625" style="863"/>
    <col min="12517" max="12517" width="2.140625" style="863" customWidth="1"/>
    <col min="12518" max="12518" width="8.7109375" style="863" customWidth="1"/>
    <col min="12519" max="12519" width="9.85546875" style="863" customWidth="1"/>
    <col min="12520" max="12520" width="1" style="863" customWidth="1"/>
    <col min="12521" max="12521" width="10.85546875" style="863" customWidth="1"/>
    <col min="12522" max="12522" width="1" style="863" customWidth="1"/>
    <col min="12523" max="12523" width="53.5703125" style="863" customWidth="1"/>
    <col min="12524" max="12525" width="22.85546875" style="863" customWidth="1"/>
    <col min="12526" max="12526" width="8.7109375" style="863" customWidth="1"/>
    <col min="12527" max="12527" width="14.140625" style="863" customWidth="1"/>
    <col min="12528" max="12772" width="9.140625" style="863"/>
    <col min="12773" max="12773" width="2.140625" style="863" customWidth="1"/>
    <col min="12774" max="12774" width="8.7109375" style="863" customWidth="1"/>
    <col min="12775" max="12775" width="9.85546875" style="863" customWidth="1"/>
    <col min="12776" max="12776" width="1" style="863" customWidth="1"/>
    <col min="12777" max="12777" width="10.85546875" style="863" customWidth="1"/>
    <col min="12778" max="12778" width="1" style="863" customWidth="1"/>
    <col min="12779" max="12779" width="53.5703125" style="863" customWidth="1"/>
    <col min="12780" max="12781" width="22.85546875" style="863" customWidth="1"/>
    <col min="12782" max="12782" width="8.7109375" style="863" customWidth="1"/>
    <col min="12783" max="12783" width="14.140625" style="863" customWidth="1"/>
    <col min="12784" max="13028" width="9.140625" style="863"/>
    <col min="13029" max="13029" width="2.140625" style="863" customWidth="1"/>
    <col min="13030" max="13030" width="8.7109375" style="863" customWidth="1"/>
    <col min="13031" max="13031" width="9.85546875" style="863" customWidth="1"/>
    <col min="13032" max="13032" width="1" style="863" customWidth="1"/>
    <col min="13033" max="13033" width="10.85546875" style="863" customWidth="1"/>
    <col min="13034" max="13034" width="1" style="863" customWidth="1"/>
    <col min="13035" max="13035" width="53.5703125" style="863" customWidth="1"/>
    <col min="13036" max="13037" width="22.85546875" style="863" customWidth="1"/>
    <col min="13038" max="13038" width="8.7109375" style="863" customWidth="1"/>
    <col min="13039" max="13039" width="14.140625" style="863" customWidth="1"/>
    <col min="13040" max="13284" width="9.140625" style="863"/>
    <col min="13285" max="13285" width="2.140625" style="863" customWidth="1"/>
    <col min="13286" max="13286" width="8.7109375" style="863" customWidth="1"/>
    <col min="13287" max="13287" width="9.85546875" style="863" customWidth="1"/>
    <col min="13288" max="13288" width="1" style="863" customWidth="1"/>
    <col min="13289" max="13289" width="10.85546875" style="863" customWidth="1"/>
    <col min="13290" max="13290" width="1" style="863" customWidth="1"/>
    <col min="13291" max="13291" width="53.5703125" style="863" customWidth="1"/>
    <col min="13292" max="13293" width="22.85546875" style="863" customWidth="1"/>
    <col min="13294" max="13294" width="8.7109375" style="863" customWidth="1"/>
    <col min="13295" max="13295" width="14.140625" style="863" customWidth="1"/>
    <col min="13296" max="13540" width="9.140625" style="863"/>
    <col min="13541" max="13541" width="2.140625" style="863" customWidth="1"/>
    <col min="13542" max="13542" width="8.7109375" style="863" customWidth="1"/>
    <col min="13543" max="13543" width="9.85546875" style="863" customWidth="1"/>
    <col min="13544" max="13544" width="1" style="863" customWidth="1"/>
    <col min="13545" max="13545" width="10.85546875" style="863" customWidth="1"/>
    <col min="13546" max="13546" width="1" style="863" customWidth="1"/>
    <col min="13547" max="13547" width="53.5703125" style="863" customWidth="1"/>
    <col min="13548" max="13549" width="22.85546875" style="863" customWidth="1"/>
    <col min="13550" max="13550" width="8.7109375" style="863" customWidth="1"/>
    <col min="13551" max="13551" width="14.140625" style="863" customWidth="1"/>
    <col min="13552" max="13796" width="9.140625" style="863"/>
    <col min="13797" max="13797" width="2.140625" style="863" customWidth="1"/>
    <col min="13798" max="13798" width="8.7109375" style="863" customWidth="1"/>
    <col min="13799" max="13799" width="9.85546875" style="863" customWidth="1"/>
    <col min="13800" max="13800" width="1" style="863" customWidth="1"/>
    <col min="13801" max="13801" width="10.85546875" style="863" customWidth="1"/>
    <col min="13802" max="13802" width="1" style="863" customWidth="1"/>
    <col min="13803" max="13803" width="53.5703125" style="863" customWidth="1"/>
    <col min="13804" max="13805" width="22.85546875" style="863" customWidth="1"/>
    <col min="13806" max="13806" width="8.7109375" style="863" customWidth="1"/>
    <col min="13807" max="13807" width="14.140625" style="863" customWidth="1"/>
    <col min="13808" max="14052" width="9.140625" style="863"/>
    <col min="14053" max="14053" width="2.140625" style="863" customWidth="1"/>
    <col min="14054" max="14054" width="8.7109375" style="863" customWidth="1"/>
    <col min="14055" max="14055" width="9.85546875" style="863" customWidth="1"/>
    <col min="14056" max="14056" width="1" style="863" customWidth="1"/>
    <col min="14057" max="14057" width="10.85546875" style="863" customWidth="1"/>
    <col min="14058" max="14058" width="1" style="863" customWidth="1"/>
    <col min="14059" max="14059" width="53.5703125" style="863" customWidth="1"/>
    <col min="14060" max="14061" width="22.85546875" style="863" customWidth="1"/>
    <col min="14062" max="14062" width="8.7109375" style="863" customWidth="1"/>
    <col min="14063" max="14063" width="14.140625" style="863" customWidth="1"/>
    <col min="14064" max="14308" width="9.140625" style="863"/>
    <col min="14309" max="14309" width="2.140625" style="863" customWidth="1"/>
    <col min="14310" max="14310" width="8.7109375" style="863" customWidth="1"/>
    <col min="14311" max="14311" width="9.85546875" style="863" customWidth="1"/>
    <col min="14312" max="14312" width="1" style="863" customWidth="1"/>
    <col min="14313" max="14313" width="10.85546875" style="863" customWidth="1"/>
    <col min="14314" max="14314" width="1" style="863" customWidth="1"/>
    <col min="14315" max="14315" width="53.5703125" style="863" customWidth="1"/>
    <col min="14316" max="14317" width="22.85546875" style="863" customWidth="1"/>
    <col min="14318" max="14318" width="8.7109375" style="863" customWidth="1"/>
    <col min="14319" max="14319" width="14.140625" style="863" customWidth="1"/>
    <col min="14320" max="14564" width="9.140625" style="863"/>
    <col min="14565" max="14565" width="2.140625" style="863" customWidth="1"/>
    <col min="14566" max="14566" width="8.7109375" style="863" customWidth="1"/>
    <col min="14567" max="14567" width="9.85546875" style="863" customWidth="1"/>
    <col min="14568" max="14568" width="1" style="863" customWidth="1"/>
    <col min="14569" max="14569" width="10.85546875" style="863" customWidth="1"/>
    <col min="14570" max="14570" width="1" style="863" customWidth="1"/>
    <col min="14571" max="14571" width="53.5703125" style="863" customWidth="1"/>
    <col min="14572" max="14573" width="22.85546875" style="863" customWidth="1"/>
    <col min="14574" max="14574" width="8.7109375" style="863" customWidth="1"/>
    <col min="14575" max="14575" width="14.140625" style="863" customWidth="1"/>
    <col min="14576" max="14820" width="9.140625" style="863"/>
    <col min="14821" max="14821" width="2.140625" style="863" customWidth="1"/>
    <col min="14822" max="14822" width="8.7109375" style="863" customWidth="1"/>
    <col min="14823" max="14823" width="9.85546875" style="863" customWidth="1"/>
    <col min="14824" max="14824" width="1" style="863" customWidth="1"/>
    <col min="14825" max="14825" width="10.85546875" style="863" customWidth="1"/>
    <col min="14826" max="14826" width="1" style="863" customWidth="1"/>
    <col min="14827" max="14827" width="53.5703125" style="863" customWidth="1"/>
    <col min="14828" max="14829" width="22.85546875" style="863" customWidth="1"/>
    <col min="14830" max="14830" width="8.7109375" style="863" customWidth="1"/>
    <col min="14831" max="14831" width="14.140625" style="863" customWidth="1"/>
    <col min="14832" max="15076" width="9.140625" style="863"/>
    <col min="15077" max="15077" width="2.140625" style="863" customWidth="1"/>
    <col min="15078" max="15078" width="8.7109375" style="863" customWidth="1"/>
    <col min="15079" max="15079" width="9.85546875" style="863" customWidth="1"/>
    <col min="15080" max="15080" width="1" style="863" customWidth="1"/>
    <col min="15081" max="15081" width="10.85546875" style="863" customWidth="1"/>
    <col min="15082" max="15082" width="1" style="863" customWidth="1"/>
    <col min="15083" max="15083" width="53.5703125" style="863" customWidth="1"/>
    <col min="15084" max="15085" width="22.85546875" style="863" customWidth="1"/>
    <col min="15086" max="15086" width="8.7109375" style="863" customWidth="1"/>
    <col min="15087" max="15087" width="14.140625" style="863" customWidth="1"/>
    <col min="15088" max="15332" width="9.140625" style="863"/>
    <col min="15333" max="15333" width="2.140625" style="863" customWidth="1"/>
    <col min="15334" max="15334" width="8.7109375" style="863" customWidth="1"/>
    <col min="15335" max="15335" width="9.85546875" style="863" customWidth="1"/>
    <col min="15336" max="15336" width="1" style="863" customWidth="1"/>
    <col min="15337" max="15337" width="10.85546875" style="863" customWidth="1"/>
    <col min="15338" max="15338" width="1" style="863" customWidth="1"/>
    <col min="15339" max="15339" width="53.5703125" style="863" customWidth="1"/>
    <col min="15340" max="15341" width="22.85546875" style="863" customWidth="1"/>
    <col min="15342" max="15342" width="8.7109375" style="863" customWidth="1"/>
    <col min="15343" max="15343" width="14.140625" style="863" customWidth="1"/>
    <col min="15344" max="15588" width="9.140625" style="863"/>
    <col min="15589" max="15589" width="2.140625" style="863" customWidth="1"/>
    <col min="15590" max="15590" width="8.7109375" style="863" customWidth="1"/>
    <col min="15591" max="15591" width="9.85546875" style="863" customWidth="1"/>
    <col min="15592" max="15592" width="1" style="863" customWidth="1"/>
    <col min="15593" max="15593" width="10.85546875" style="863" customWidth="1"/>
    <col min="15594" max="15594" width="1" style="863" customWidth="1"/>
    <col min="15595" max="15595" width="53.5703125" style="863" customWidth="1"/>
    <col min="15596" max="15597" width="22.85546875" style="863" customWidth="1"/>
    <col min="15598" max="15598" width="8.7109375" style="863" customWidth="1"/>
    <col min="15599" max="15599" width="14.140625" style="863" customWidth="1"/>
    <col min="15600" max="15844" width="9.140625" style="863"/>
    <col min="15845" max="15845" width="2.140625" style="863" customWidth="1"/>
    <col min="15846" max="15846" width="8.7109375" style="863" customWidth="1"/>
    <col min="15847" max="15847" width="9.85546875" style="863" customWidth="1"/>
    <col min="15848" max="15848" width="1" style="863" customWidth="1"/>
    <col min="15849" max="15849" width="10.85546875" style="863" customWidth="1"/>
    <col min="15850" max="15850" width="1" style="863" customWidth="1"/>
    <col min="15851" max="15851" width="53.5703125" style="863" customWidth="1"/>
    <col min="15852" max="15853" width="22.85546875" style="863" customWidth="1"/>
    <col min="15854" max="15854" width="8.7109375" style="863" customWidth="1"/>
    <col min="15855" max="15855" width="14.140625" style="863" customWidth="1"/>
    <col min="15856" max="16100" width="9.140625" style="863"/>
    <col min="16101" max="16101" width="2.140625" style="863" customWidth="1"/>
    <col min="16102" max="16102" width="8.7109375" style="863" customWidth="1"/>
    <col min="16103" max="16103" width="9.85546875" style="863" customWidth="1"/>
    <col min="16104" max="16104" width="1" style="863" customWidth="1"/>
    <col min="16105" max="16105" width="10.85546875" style="863" customWidth="1"/>
    <col min="16106" max="16106" width="1" style="863" customWidth="1"/>
    <col min="16107" max="16107" width="53.5703125" style="863" customWidth="1"/>
    <col min="16108" max="16109" width="22.85546875" style="863" customWidth="1"/>
    <col min="16110" max="16110" width="8.7109375" style="863" customWidth="1"/>
    <col min="16111" max="16111" width="14.140625" style="863" customWidth="1"/>
    <col min="16112" max="16384" width="9.140625" style="863"/>
  </cols>
  <sheetData>
    <row r="1" spans="1:7" ht="45" customHeight="1" x14ac:dyDescent="0.2">
      <c r="A1" s="887" t="s">
        <v>1554</v>
      </c>
      <c r="B1" s="887"/>
      <c r="C1" s="887"/>
      <c r="D1" s="887"/>
      <c r="E1" s="887"/>
      <c r="F1" s="887"/>
      <c r="G1" s="887"/>
    </row>
    <row r="2" spans="1:7" s="878" customFormat="1" ht="17.25" customHeight="1" x14ac:dyDescent="0.2">
      <c r="A2" s="888" t="s">
        <v>1269</v>
      </c>
      <c r="B2" s="888"/>
      <c r="C2" s="888"/>
      <c r="D2" s="888"/>
      <c r="E2" s="888"/>
      <c r="F2" s="888"/>
      <c r="G2" s="888"/>
    </row>
    <row r="3" spans="1:7" x14ac:dyDescent="0.2">
      <c r="A3" s="874" t="s">
        <v>207</v>
      </c>
      <c r="B3" s="874" t="s">
        <v>4</v>
      </c>
      <c r="C3" s="874" t="s">
        <v>5</v>
      </c>
      <c r="D3" s="874" t="s">
        <v>209</v>
      </c>
      <c r="E3" s="874" t="s">
        <v>343</v>
      </c>
      <c r="F3" s="874" t="s">
        <v>8</v>
      </c>
      <c r="G3" s="874" t="s">
        <v>344</v>
      </c>
    </row>
    <row r="4" spans="1:7" x14ac:dyDescent="0.2">
      <c r="A4" s="864" t="s">
        <v>18</v>
      </c>
      <c r="B4" s="864"/>
      <c r="C4" s="864"/>
      <c r="D4" s="865" t="s">
        <v>254</v>
      </c>
      <c r="E4" s="866" t="s">
        <v>634</v>
      </c>
      <c r="F4" s="866" t="s">
        <v>1532</v>
      </c>
      <c r="G4" s="866" t="s">
        <v>1533</v>
      </c>
    </row>
    <row r="5" spans="1:7" ht="15" x14ac:dyDescent="0.2">
      <c r="A5" s="867"/>
      <c r="B5" s="873" t="s">
        <v>255</v>
      </c>
      <c r="C5" s="875"/>
      <c r="D5" s="868" t="s">
        <v>256</v>
      </c>
      <c r="E5" s="869" t="s">
        <v>629</v>
      </c>
      <c r="F5" s="869" t="s">
        <v>346</v>
      </c>
      <c r="G5" s="869" t="s">
        <v>629</v>
      </c>
    </row>
    <row r="6" spans="1:7" ht="51.75" customHeight="1" x14ac:dyDescent="0.2">
      <c r="A6" s="870"/>
      <c r="B6" s="870"/>
      <c r="C6" s="876" t="s">
        <v>635</v>
      </c>
      <c r="D6" s="871" t="s">
        <v>636</v>
      </c>
      <c r="E6" s="872" t="s">
        <v>629</v>
      </c>
      <c r="F6" s="872" t="s">
        <v>346</v>
      </c>
      <c r="G6" s="872" t="s">
        <v>629</v>
      </c>
    </row>
    <row r="7" spans="1:7" ht="15" x14ac:dyDescent="0.2">
      <c r="A7" s="867"/>
      <c r="B7" s="873" t="s">
        <v>637</v>
      </c>
      <c r="C7" s="875"/>
      <c r="D7" s="868" t="s">
        <v>638</v>
      </c>
      <c r="E7" s="869" t="s">
        <v>639</v>
      </c>
      <c r="F7" s="869" t="s">
        <v>346</v>
      </c>
      <c r="G7" s="869" t="s">
        <v>639</v>
      </c>
    </row>
    <row r="8" spans="1:7" ht="33.75" x14ac:dyDescent="0.2">
      <c r="A8" s="870"/>
      <c r="B8" s="870"/>
      <c r="C8" s="876" t="s">
        <v>640</v>
      </c>
      <c r="D8" s="871" t="s">
        <v>641</v>
      </c>
      <c r="E8" s="872" t="s">
        <v>639</v>
      </c>
      <c r="F8" s="872" t="s">
        <v>346</v>
      </c>
      <c r="G8" s="872" t="s">
        <v>639</v>
      </c>
    </row>
    <row r="9" spans="1:7" ht="15" x14ac:dyDescent="0.2">
      <c r="A9" s="867"/>
      <c r="B9" s="873" t="s">
        <v>19</v>
      </c>
      <c r="C9" s="875"/>
      <c r="D9" s="868" t="s">
        <v>264</v>
      </c>
      <c r="E9" s="869" t="s">
        <v>642</v>
      </c>
      <c r="F9" s="869" t="s">
        <v>1532</v>
      </c>
      <c r="G9" s="869" t="s">
        <v>1534</v>
      </c>
    </row>
    <row r="10" spans="1:7" x14ac:dyDescent="0.2">
      <c r="A10" s="870"/>
      <c r="B10" s="870"/>
      <c r="C10" s="876" t="s">
        <v>643</v>
      </c>
      <c r="D10" s="871" t="s">
        <v>291</v>
      </c>
      <c r="E10" s="872" t="s">
        <v>644</v>
      </c>
      <c r="F10" s="872" t="s">
        <v>346</v>
      </c>
      <c r="G10" s="872" t="s">
        <v>644</v>
      </c>
    </row>
    <row r="11" spans="1:7" x14ac:dyDescent="0.2">
      <c r="A11" s="870"/>
      <c r="B11" s="870"/>
      <c r="C11" s="876" t="s">
        <v>645</v>
      </c>
      <c r="D11" s="871" t="s">
        <v>292</v>
      </c>
      <c r="E11" s="872" t="s">
        <v>646</v>
      </c>
      <c r="F11" s="872" t="s">
        <v>346</v>
      </c>
      <c r="G11" s="872" t="s">
        <v>646</v>
      </c>
    </row>
    <row r="12" spans="1:7" x14ac:dyDescent="0.2">
      <c r="A12" s="870"/>
      <c r="B12" s="870"/>
      <c r="C12" s="876" t="s">
        <v>647</v>
      </c>
      <c r="D12" s="871" t="s">
        <v>293</v>
      </c>
      <c r="E12" s="872" t="s">
        <v>648</v>
      </c>
      <c r="F12" s="872" t="s">
        <v>346</v>
      </c>
      <c r="G12" s="872" t="s">
        <v>648</v>
      </c>
    </row>
    <row r="13" spans="1:7" x14ac:dyDescent="0.2">
      <c r="A13" s="870"/>
      <c r="B13" s="870"/>
      <c r="C13" s="876" t="s">
        <v>649</v>
      </c>
      <c r="D13" s="871" t="s">
        <v>294</v>
      </c>
      <c r="E13" s="872" t="s">
        <v>650</v>
      </c>
      <c r="F13" s="872" t="s">
        <v>1535</v>
      </c>
      <c r="G13" s="872" t="s">
        <v>1536</v>
      </c>
    </row>
    <row r="14" spans="1:7" x14ac:dyDescent="0.2">
      <c r="A14" s="870"/>
      <c r="B14" s="870"/>
      <c r="C14" s="876" t="s">
        <v>651</v>
      </c>
      <c r="D14" s="871" t="s">
        <v>295</v>
      </c>
      <c r="E14" s="872" t="s">
        <v>652</v>
      </c>
      <c r="F14" s="872" t="s">
        <v>908</v>
      </c>
      <c r="G14" s="872" t="s">
        <v>1537</v>
      </c>
    </row>
    <row r="15" spans="1:7" x14ac:dyDescent="0.2">
      <c r="A15" s="870"/>
      <c r="B15" s="870"/>
      <c r="C15" s="876" t="s">
        <v>653</v>
      </c>
      <c r="D15" s="871" t="s">
        <v>296</v>
      </c>
      <c r="E15" s="872" t="s">
        <v>654</v>
      </c>
      <c r="F15" s="872" t="s">
        <v>346</v>
      </c>
      <c r="G15" s="872" t="s">
        <v>654</v>
      </c>
    </row>
    <row r="16" spans="1:7" ht="22.5" x14ac:dyDescent="0.2">
      <c r="A16" s="870"/>
      <c r="B16" s="870"/>
      <c r="C16" s="876" t="s">
        <v>20</v>
      </c>
      <c r="D16" s="871" t="s">
        <v>655</v>
      </c>
      <c r="E16" s="872" t="s">
        <v>346</v>
      </c>
      <c r="F16" s="872" t="s">
        <v>346</v>
      </c>
      <c r="G16" s="872" t="s">
        <v>346</v>
      </c>
    </row>
    <row r="17" spans="1:7" x14ac:dyDescent="0.2">
      <c r="A17" s="864" t="s">
        <v>358</v>
      </c>
      <c r="B17" s="864"/>
      <c r="C17" s="864"/>
      <c r="D17" s="865" t="s">
        <v>359</v>
      </c>
      <c r="E17" s="866" t="s">
        <v>360</v>
      </c>
      <c r="F17" s="866" t="s">
        <v>346</v>
      </c>
      <c r="G17" s="866" t="s">
        <v>360</v>
      </c>
    </row>
    <row r="18" spans="1:7" ht="15" x14ac:dyDescent="0.2">
      <c r="A18" s="867"/>
      <c r="B18" s="873" t="s">
        <v>361</v>
      </c>
      <c r="C18" s="875"/>
      <c r="D18" s="868" t="s">
        <v>264</v>
      </c>
      <c r="E18" s="869" t="s">
        <v>360</v>
      </c>
      <c r="F18" s="869" t="s">
        <v>346</v>
      </c>
      <c r="G18" s="869" t="s">
        <v>360</v>
      </c>
    </row>
    <row r="19" spans="1:7" x14ac:dyDescent="0.2">
      <c r="A19" s="870"/>
      <c r="B19" s="870"/>
      <c r="C19" s="876" t="s">
        <v>645</v>
      </c>
      <c r="D19" s="871" t="s">
        <v>292</v>
      </c>
      <c r="E19" s="872" t="s">
        <v>656</v>
      </c>
      <c r="F19" s="872" t="s">
        <v>346</v>
      </c>
      <c r="G19" s="872" t="s">
        <v>656</v>
      </c>
    </row>
    <row r="20" spans="1:7" x14ac:dyDescent="0.2">
      <c r="A20" s="870"/>
      <c r="B20" s="870"/>
      <c r="C20" s="876" t="s">
        <v>657</v>
      </c>
      <c r="D20" s="871" t="s">
        <v>311</v>
      </c>
      <c r="E20" s="872" t="s">
        <v>658</v>
      </c>
      <c r="F20" s="872" t="s">
        <v>346</v>
      </c>
      <c r="G20" s="872" t="s">
        <v>658</v>
      </c>
    </row>
    <row r="21" spans="1:7" x14ac:dyDescent="0.2">
      <c r="A21" s="870"/>
      <c r="B21" s="870"/>
      <c r="C21" s="876" t="s">
        <v>649</v>
      </c>
      <c r="D21" s="871" t="s">
        <v>294</v>
      </c>
      <c r="E21" s="872" t="s">
        <v>659</v>
      </c>
      <c r="F21" s="872" t="s">
        <v>346</v>
      </c>
      <c r="G21" s="872" t="s">
        <v>659</v>
      </c>
    </row>
    <row r="22" spans="1:7" x14ac:dyDescent="0.2">
      <c r="A22" s="870"/>
      <c r="B22" s="870"/>
      <c r="C22" s="876" t="s">
        <v>660</v>
      </c>
      <c r="D22" s="871" t="s">
        <v>312</v>
      </c>
      <c r="E22" s="872" t="s">
        <v>661</v>
      </c>
      <c r="F22" s="872" t="s">
        <v>346</v>
      </c>
      <c r="G22" s="872" t="s">
        <v>661</v>
      </c>
    </row>
    <row r="23" spans="1:7" x14ac:dyDescent="0.2">
      <c r="A23" s="870"/>
      <c r="B23" s="870"/>
      <c r="C23" s="876" t="s">
        <v>651</v>
      </c>
      <c r="D23" s="871" t="s">
        <v>295</v>
      </c>
      <c r="E23" s="872" t="s">
        <v>662</v>
      </c>
      <c r="F23" s="872" t="s">
        <v>346</v>
      </c>
      <c r="G23" s="872" t="s">
        <v>662</v>
      </c>
    </row>
    <row r="24" spans="1:7" x14ac:dyDescent="0.2">
      <c r="A24" s="864" t="s">
        <v>23</v>
      </c>
      <c r="B24" s="864"/>
      <c r="C24" s="864"/>
      <c r="D24" s="865" t="s">
        <v>362</v>
      </c>
      <c r="E24" s="866" t="s">
        <v>663</v>
      </c>
      <c r="F24" s="866" t="s">
        <v>346</v>
      </c>
      <c r="G24" s="866" t="s">
        <v>663</v>
      </c>
    </row>
    <row r="25" spans="1:7" ht="15" x14ac:dyDescent="0.2">
      <c r="A25" s="867"/>
      <c r="B25" s="873" t="s">
        <v>664</v>
      </c>
      <c r="C25" s="875"/>
      <c r="D25" s="868" t="s">
        <v>224</v>
      </c>
      <c r="E25" s="869" t="s">
        <v>665</v>
      </c>
      <c r="F25" s="869" t="s">
        <v>346</v>
      </c>
      <c r="G25" s="869" t="s">
        <v>665</v>
      </c>
    </row>
    <row r="26" spans="1:7" ht="45" x14ac:dyDescent="0.2">
      <c r="A26" s="870"/>
      <c r="B26" s="870"/>
      <c r="C26" s="876" t="s">
        <v>522</v>
      </c>
      <c r="D26" s="871" t="s">
        <v>666</v>
      </c>
      <c r="E26" s="872" t="s">
        <v>667</v>
      </c>
      <c r="F26" s="872" t="s">
        <v>346</v>
      </c>
      <c r="G26" s="872" t="s">
        <v>667</v>
      </c>
    </row>
    <row r="27" spans="1:7" x14ac:dyDescent="0.2">
      <c r="A27" s="870"/>
      <c r="B27" s="870"/>
      <c r="C27" s="876" t="s">
        <v>651</v>
      </c>
      <c r="D27" s="871" t="s">
        <v>295</v>
      </c>
      <c r="E27" s="872" t="s">
        <v>668</v>
      </c>
      <c r="F27" s="872" t="s">
        <v>346</v>
      </c>
      <c r="G27" s="872" t="s">
        <v>668</v>
      </c>
    </row>
    <row r="28" spans="1:7" ht="15" x14ac:dyDescent="0.2">
      <c r="A28" s="867"/>
      <c r="B28" s="873" t="s">
        <v>24</v>
      </c>
      <c r="C28" s="875"/>
      <c r="D28" s="868" t="s">
        <v>272</v>
      </c>
      <c r="E28" s="869" t="s">
        <v>669</v>
      </c>
      <c r="F28" s="869" t="s">
        <v>346</v>
      </c>
      <c r="G28" s="869" t="s">
        <v>669</v>
      </c>
    </row>
    <row r="29" spans="1:7" ht="56.25" x14ac:dyDescent="0.2">
      <c r="A29" s="870"/>
      <c r="B29" s="870"/>
      <c r="C29" s="876" t="s">
        <v>25</v>
      </c>
      <c r="D29" s="871" t="s">
        <v>670</v>
      </c>
      <c r="E29" s="872" t="s">
        <v>669</v>
      </c>
      <c r="F29" s="872" t="s">
        <v>346</v>
      </c>
      <c r="G29" s="872" t="s">
        <v>669</v>
      </c>
    </row>
    <row r="30" spans="1:7" ht="15" x14ac:dyDescent="0.2">
      <c r="A30" s="867"/>
      <c r="B30" s="873" t="s">
        <v>32</v>
      </c>
      <c r="C30" s="875"/>
      <c r="D30" s="868" t="s">
        <v>364</v>
      </c>
      <c r="E30" s="869" t="s">
        <v>671</v>
      </c>
      <c r="F30" s="869" t="s">
        <v>346</v>
      </c>
      <c r="G30" s="869" t="s">
        <v>671</v>
      </c>
    </row>
    <row r="31" spans="1:7" x14ac:dyDescent="0.2">
      <c r="A31" s="870"/>
      <c r="B31" s="870"/>
      <c r="C31" s="876" t="s">
        <v>649</v>
      </c>
      <c r="D31" s="871" t="s">
        <v>294</v>
      </c>
      <c r="E31" s="872" t="s">
        <v>672</v>
      </c>
      <c r="F31" s="872" t="s">
        <v>346</v>
      </c>
      <c r="G31" s="872" t="s">
        <v>672</v>
      </c>
    </row>
    <row r="32" spans="1:7" x14ac:dyDescent="0.2">
      <c r="A32" s="870"/>
      <c r="B32" s="870"/>
      <c r="C32" s="876" t="s">
        <v>673</v>
      </c>
      <c r="D32" s="871" t="s">
        <v>323</v>
      </c>
      <c r="E32" s="872" t="s">
        <v>674</v>
      </c>
      <c r="F32" s="872" t="s">
        <v>346</v>
      </c>
      <c r="G32" s="872" t="s">
        <v>674</v>
      </c>
    </row>
    <row r="33" spans="1:7" x14ac:dyDescent="0.2">
      <c r="A33" s="870"/>
      <c r="B33" s="870"/>
      <c r="C33" s="876" t="s">
        <v>651</v>
      </c>
      <c r="D33" s="871" t="s">
        <v>295</v>
      </c>
      <c r="E33" s="872" t="s">
        <v>675</v>
      </c>
      <c r="F33" s="872" t="s">
        <v>346</v>
      </c>
      <c r="G33" s="872" t="s">
        <v>675</v>
      </c>
    </row>
    <row r="34" spans="1:7" x14ac:dyDescent="0.2">
      <c r="A34" s="870"/>
      <c r="B34" s="870"/>
      <c r="C34" s="876" t="s">
        <v>653</v>
      </c>
      <c r="D34" s="871" t="s">
        <v>296</v>
      </c>
      <c r="E34" s="872" t="s">
        <v>676</v>
      </c>
      <c r="F34" s="872" t="s">
        <v>346</v>
      </c>
      <c r="G34" s="872" t="s">
        <v>676</v>
      </c>
    </row>
    <row r="35" spans="1:7" ht="22.5" x14ac:dyDescent="0.2">
      <c r="A35" s="870"/>
      <c r="B35" s="870"/>
      <c r="C35" s="876" t="s">
        <v>20</v>
      </c>
      <c r="D35" s="871" t="s">
        <v>655</v>
      </c>
      <c r="E35" s="872" t="s">
        <v>677</v>
      </c>
      <c r="F35" s="872" t="s">
        <v>346</v>
      </c>
      <c r="G35" s="872" t="s">
        <v>677</v>
      </c>
    </row>
    <row r="36" spans="1:7" x14ac:dyDescent="0.2">
      <c r="A36" s="864" t="s">
        <v>67</v>
      </c>
      <c r="B36" s="864"/>
      <c r="C36" s="864"/>
      <c r="D36" s="865" t="s">
        <v>678</v>
      </c>
      <c r="E36" s="866" t="s">
        <v>679</v>
      </c>
      <c r="F36" s="866" t="s">
        <v>346</v>
      </c>
      <c r="G36" s="866" t="s">
        <v>679</v>
      </c>
    </row>
    <row r="37" spans="1:7" ht="22.5" x14ac:dyDescent="0.2">
      <c r="A37" s="867"/>
      <c r="B37" s="873" t="s">
        <v>68</v>
      </c>
      <c r="C37" s="875"/>
      <c r="D37" s="868" t="s">
        <v>680</v>
      </c>
      <c r="E37" s="869" t="s">
        <v>681</v>
      </c>
      <c r="F37" s="869" t="s">
        <v>346</v>
      </c>
      <c r="G37" s="869" t="s">
        <v>681</v>
      </c>
    </row>
    <row r="38" spans="1:7" x14ac:dyDescent="0.2">
      <c r="A38" s="870"/>
      <c r="B38" s="870"/>
      <c r="C38" s="876" t="s">
        <v>651</v>
      </c>
      <c r="D38" s="871" t="s">
        <v>295</v>
      </c>
      <c r="E38" s="872" t="s">
        <v>456</v>
      </c>
      <c r="F38" s="872" t="s">
        <v>346</v>
      </c>
      <c r="G38" s="872" t="s">
        <v>456</v>
      </c>
    </row>
    <row r="39" spans="1:7" ht="22.5" x14ac:dyDescent="0.2">
      <c r="A39" s="870"/>
      <c r="B39" s="870"/>
      <c r="C39" s="876" t="s">
        <v>20</v>
      </c>
      <c r="D39" s="871" t="s">
        <v>655</v>
      </c>
      <c r="E39" s="872" t="s">
        <v>682</v>
      </c>
      <c r="F39" s="872" t="s">
        <v>346</v>
      </c>
      <c r="G39" s="872" t="s">
        <v>682</v>
      </c>
    </row>
    <row r="40" spans="1:7" ht="15" x14ac:dyDescent="0.2">
      <c r="A40" s="867"/>
      <c r="B40" s="873" t="s">
        <v>72</v>
      </c>
      <c r="C40" s="875"/>
      <c r="D40" s="868" t="s">
        <v>264</v>
      </c>
      <c r="E40" s="869" t="s">
        <v>683</v>
      </c>
      <c r="F40" s="869" t="s">
        <v>346</v>
      </c>
      <c r="G40" s="869" t="s">
        <v>683</v>
      </c>
    </row>
    <row r="41" spans="1:7" x14ac:dyDescent="0.2">
      <c r="A41" s="870"/>
      <c r="B41" s="870"/>
      <c r="C41" s="876" t="s">
        <v>649</v>
      </c>
      <c r="D41" s="871" t="s">
        <v>294</v>
      </c>
      <c r="E41" s="872" t="s">
        <v>676</v>
      </c>
      <c r="F41" s="872" t="s">
        <v>346</v>
      </c>
      <c r="G41" s="872" t="s">
        <v>676</v>
      </c>
    </row>
    <row r="42" spans="1:7" x14ac:dyDescent="0.2">
      <c r="A42" s="870"/>
      <c r="B42" s="870"/>
      <c r="C42" s="876" t="s">
        <v>651</v>
      </c>
      <c r="D42" s="871" t="s">
        <v>295</v>
      </c>
      <c r="E42" s="872" t="s">
        <v>684</v>
      </c>
      <c r="F42" s="872" t="s">
        <v>346</v>
      </c>
      <c r="G42" s="872" t="s">
        <v>684</v>
      </c>
    </row>
    <row r="43" spans="1:7" ht="22.5" x14ac:dyDescent="0.2">
      <c r="A43" s="870"/>
      <c r="B43" s="870"/>
      <c r="C43" s="876" t="s">
        <v>20</v>
      </c>
      <c r="D43" s="871" t="s">
        <v>655</v>
      </c>
      <c r="E43" s="872" t="s">
        <v>459</v>
      </c>
      <c r="F43" s="872" t="s">
        <v>346</v>
      </c>
      <c r="G43" s="872" t="s">
        <v>459</v>
      </c>
    </row>
    <row r="44" spans="1:7" ht="22.5" x14ac:dyDescent="0.2">
      <c r="A44" s="870"/>
      <c r="B44" s="870"/>
      <c r="C44" s="876" t="s">
        <v>76</v>
      </c>
      <c r="D44" s="871" t="s">
        <v>685</v>
      </c>
      <c r="E44" s="872" t="s">
        <v>686</v>
      </c>
      <c r="F44" s="872" t="s">
        <v>346</v>
      </c>
      <c r="G44" s="872" t="s">
        <v>686</v>
      </c>
    </row>
    <row r="45" spans="1:7" x14ac:dyDescent="0.2">
      <c r="A45" s="864" t="s">
        <v>80</v>
      </c>
      <c r="B45" s="864"/>
      <c r="C45" s="864"/>
      <c r="D45" s="865" t="s">
        <v>242</v>
      </c>
      <c r="E45" s="866" t="s">
        <v>687</v>
      </c>
      <c r="F45" s="866" t="s">
        <v>686</v>
      </c>
      <c r="G45" s="866" t="s">
        <v>688</v>
      </c>
    </row>
    <row r="46" spans="1:7" ht="15" x14ac:dyDescent="0.2">
      <c r="A46" s="867"/>
      <c r="B46" s="873" t="s">
        <v>689</v>
      </c>
      <c r="C46" s="875"/>
      <c r="D46" s="868" t="s">
        <v>690</v>
      </c>
      <c r="E46" s="869" t="s">
        <v>691</v>
      </c>
      <c r="F46" s="869" t="s">
        <v>346</v>
      </c>
      <c r="G46" s="869" t="s">
        <v>691</v>
      </c>
    </row>
    <row r="47" spans="1:7" ht="22.5" x14ac:dyDescent="0.2">
      <c r="A47" s="870"/>
      <c r="B47" s="870"/>
      <c r="C47" s="876" t="s">
        <v>692</v>
      </c>
      <c r="D47" s="871" t="s">
        <v>244</v>
      </c>
      <c r="E47" s="872" t="s">
        <v>691</v>
      </c>
      <c r="F47" s="872" t="s">
        <v>346</v>
      </c>
      <c r="G47" s="872" t="s">
        <v>691</v>
      </c>
    </row>
    <row r="48" spans="1:7" ht="15" x14ac:dyDescent="0.2">
      <c r="A48" s="867"/>
      <c r="B48" s="873" t="s">
        <v>81</v>
      </c>
      <c r="C48" s="875"/>
      <c r="D48" s="868" t="s">
        <v>368</v>
      </c>
      <c r="E48" s="869" t="s">
        <v>693</v>
      </c>
      <c r="F48" s="869" t="s">
        <v>686</v>
      </c>
      <c r="G48" s="869" t="s">
        <v>694</v>
      </c>
    </row>
    <row r="49" spans="1:7" x14ac:dyDescent="0.2">
      <c r="A49" s="870"/>
      <c r="B49" s="870"/>
      <c r="C49" s="876" t="s">
        <v>649</v>
      </c>
      <c r="D49" s="871" t="s">
        <v>294</v>
      </c>
      <c r="E49" s="872" t="s">
        <v>452</v>
      </c>
      <c r="F49" s="872" t="s">
        <v>346</v>
      </c>
      <c r="G49" s="872" t="s">
        <v>452</v>
      </c>
    </row>
    <row r="50" spans="1:7" x14ac:dyDescent="0.2">
      <c r="A50" s="870"/>
      <c r="B50" s="870"/>
      <c r="C50" s="876" t="s">
        <v>660</v>
      </c>
      <c r="D50" s="871" t="s">
        <v>312</v>
      </c>
      <c r="E50" s="872" t="s">
        <v>695</v>
      </c>
      <c r="F50" s="872" t="s">
        <v>346</v>
      </c>
      <c r="G50" s="872" t="s">
        <v>695</v>
      </c>
    </row>
    <row r="51" spans="1:7" x14ac:dyDescent="0.2">
      <c r="A51" s="870"/>
      <c r="B51" s="870"/>
      <c r="C51" s="876" t="s">
        <v>673</v>
      </c>
      <c r="D51" s="871" t="s">
        <v>323</v>
      </c>
      <c r="E51" s="872" t="s">
        <v>696</v>
      </c>
      <c r="F51" s="872" t="s">
        <v>346</v>
      </c>
      <c r="G51" s="872" t="s">
        <v>696</v>
      </c>
    </row>
    <row r="52" spans="1:7" x14ac:dyDescent="0.2">
      <c r="A52" s="870"/>
      <c r="B52" s="870"/>
      <c r="C52" s="876" t="s">
        <v>651</v>
      </c>
      <c r="D52" s="871" t="s">
        <v>295</v>
      </c>
      <c r="E52" s="872" t="s">
        <v>697</v>
      </c>
      <c r="F52" s="872" t="s">
        <v>698</v>
      </c>
      <c r="G52" s="872" t="s">
        <v>699</v>
      </c>
    </row>
    <row r="53" spans="1:7" x14ac:dyDescent="0.2">
      <c r="A53" s="870"/>
      <c r="B53" s="870"/>
      <c r="C53" s="876" t="s">
        <v>700</v>
      </c>
      <c r="D53" s="871" t="s">
        <v>295</v>
      </c>
      <c r="E53" s="872" t="s">
        <v>701</v>
      </c>
      <c r="F53" s="872" t="s">
        <v>346</v>
      </c>
      <c r="G53" s="872" t="s">
        <v>701</v>
      </c>
    </row>
    <row r="54" spans="1:7" x14ac:dyDescent="0.2">
      <c r="A54" s="870"/>
      <c r="B54" s="870"/>
      <c r="C54" s="876" t="s">
        <v>702</v>
      </c>
      <c r="D54" s="871" t="s">
        <v>295</v>
      </c>
      <c r="E54" s="872" t="s">
        <v>703</v>
      </c>
      <c r="F54" s="872" t="s">
        <v>704</v>
      </c>
      <c r="G54" s="872" t="s">
        <v>705</v>
      </c>
    </row>
    <row r="55" spans="1:7" x14ac:dyDescent="0.2">
      <c r="A55" s="870"/>
      <c r="B55" s="870"/>
      <c r="C55" s="876" t="s">
        <v>653</v>
      </c>
      <c r="D55" s="871" t="s">
        <v>296</v>
      </c>
      <c r="E55" s="872" t="s">
        <v>402</v>
      </c>
      <c r="F55" s="872" t="s">
        <v>346</v>
      </c>
      <c r="G55" s="872" t="s">
        <v>402</v>
      </c>
    </row>
    <row r="56" spans="1:7" ht="22.5" x14ac:dyDescent="0.2">
      <c r="A56" s="870"/>
      <c r="B56" s="870"/>
      <c r="C56" s="876" t="s">
        <v>706</v>
      </c>
      <c r="D56" s="871" t="s">
        <v>707</v>
      </c>
      <c r="E56" s="872" t="s">
        <v>384</v>
      </c>
      <c r="F56" s="872" t="s">
        <v>346</v>
      </c>
      <c r="G56" s="872" t="s">
        <v>384</v>
      </c>
    </row>
    <row r="57" spans="1:7" ht="22.5" x14ac:dyDescent="0.2">
      <c r="A57" s="870"/>
      <c r="B57" s="870"/>
      <c r="C57" s="876" t="s">
        <v>708</v>
      </c>
      <c r="D57" s="871" t="s">
        <v>709</v>
      </c>
      <c r="E57" s="872" t="s">
        <v>710</v>
      </c>
      <c r="F57" s="872" t="s">
        <v>346</v>
      </c>
      <c r="G57" s="872" t="s">
        <v>710</v>
      </c>
    </row>
    <row r="58" spans="1:7" ht="22.5" x14ac:dyDescent="0.2">
      <c r="A58" s="870"/>
      <c r="B58" s="870"/>
      <c r="C58" s="876" t="s">
        <v>711</v>
      </c>
      <c r="D58" s="871" t="s">
        <v>712</v>
      </c>
      <c r="E58" s="872" t="s">
        <v>456</v>
      </c>
      <c r="F58" s="872" t="s">
        <v>346</v>
      </c>
      <c r="G58" s="872" t="s">
        <v>456</v>
      </c>
    </row>
    <row r="59" spans="1:7" ht="33.75" x14ac:dyDescent="0.2">
      <c r="A59" s="870"/>
      <c r="B59" s="870"/>
      <c r="C59" s="876" t="s">
        <v>713</v>
      </c>
      <c r="D59" s="871" t="s">
        <v>714</v>
      </c>
      <c r="E59" s="872" t="s">
        <v>715</v>
      </c>
      <c r="F59" s="872" t="s">
        <v>346</v>
      </c>
      <c r="G59" s="872" t="s">
        <v>715</v>
      </c>
    </row>
    <row r="60" spans="1:7" ht="22.5" x14ac:dyDescent="0.2">
      <c r="A60" s="870"/>
      <c r="B60" s="870"/>
      <c r="C60" s="876" t="s">
        <v>716</v>
      </c>
      <c r="D60" s="871" t="s">
        <v>717</v>
      </c>
      <c r="E60" s="872" t="s">
        <v>718</v>
      </c>
      <c r="F60" s="872" t="s">
        <v>346</v>
      </c>
      <c r="G60" s="872" t="s">
        <v>718</v>
      </c>
    </row>
    <row r="61" spans="1:7" ht="22.5" x14ac:dyDescent="0.2">
      <c r="A61" s="870"/>
      <c r="B61" s="870"/>
      <c r="C61" s="876" t="s">
        <v>76</v>
      </c>
      <c r="D61" s="871" t="s">
        <v>685</v>
      </c>
      <c r="E61" s="872" t="s">
        <v>719</v>
      </c>
      <c r="F61" s="872" t="s">
        <v>346</v>
      </c>
      <c r="G61" s="872" t="s">
        <v>719</v>
      </c>
    </row>
    <row r="62" spans="1:7" x14ac:dyDescent="0.2">
      <c r="A62" s="864" t="s">
        <v>388</v>
      </c>
      <c r="B62" s="864"/>
      <c r="C62" s="864"/>
      <c r="D62" s="865" t="s">
        <v>320</v>
      </c>
      <c r="E62" s="866" t="s">
        <v>720</v>
      </c>
      <c r="F62" s="866" t="s">
        <v>346</v>
      </c>
      <c r="G62" s="866" t="s">
        <v>720</v>
      </c>
    </row>
    <row r="63" spans="1:7" ht="15" x14ac:dyDescent="0.2">
      <c r="A63" s="867"/>
      <c r="B63" s="873" t="s">
        <v>721</v>
      </c>
      <c r="C63" s="875"/>
      <c r="D63" s="868" t="s">
        <v>722</v>
      </c>
      <c r="E63" s="869" t="s">
        <v>723</v>
      </c>
      <c r="F63" s="869" t="s">
        <v>346</v>
      </c>
      <c r="G63" s="869" t="s">
        <v>723</v>
      </c>
    </row>
    <row r="64" spans="1:7" x14ac:dyDescent="0.2">
      <c r="A64" s="870"/>
      <c r="B64" s="870"/>
      <c r="C64" s="876" t="s">
        <v>657</v>
      </c>
      <c r="D64" s="871" t="s">
        <v>311</v>
      </c>
      <c r="E64" s="872" t="s">
        <v>360</v>
      </c>
      <c r="F64" s="872" t="s">
        <v>346</v>
      </c>
      <c r="G64" s="872" t="s">
        <v>360</v>
      </c>
    </row>
    <row r="65" spans="1:7" x14ac:dyDescent="0.2">
      <c r="A65" s="870"/>
      <c r="B65" s="870"/>
      <c r="C65" s="876" t="s">
        <v>651</v>
      </c>
      <c r="D65" s="871" t="s">
        <v>295</v>
      </c>
      <c r="E65" s="872" t="s">
        <v>724</v>
      </c>
      <c r="F65" s="872" t="s">
        <v>346</v>
      </c>
      <c r="G65" s="872" t="s">
        <v>724</v>
      </c>
    </row>
    <row r="66" spans="1:7" ht="15" x14ac:dyDescent="0.2">
      <c r="A66" s="867"/>
      <c r="B66" s="873" t="s">
        <v>390</v>
      </c>
      <c r="C66" s="875"/>
      <c r="D66" s="868" t="s">
        <v>321</v>
      </c>
      <c r="E66" s="869" t="s">
        <v>725</v>
      </c>
      <c r="F66" s="869" t="s">
        <v>346</v>
      </c>
      <c r="G66" s="869" t="s">
        <v>725</v>
      </c>
    </row>
    <row r="67" spans="1:7" x14ac:dyDescent="0.2">
      <c r="A67" s="870"/>
      <c r="B67" s="870"/>
      <c r="C67" s="876" t="s">
        <v>673</v>
      </c>
      <c r="D67" s="871" t="s">
        <v>323</v>
      </c>
      <c r="E67" s="872" t="s">
        <v>629</v>
      </c>
      <c r="F67" s="872" t="s">
        <v>346</v>
      </c>
      <c r="G67" s="872" t="s">
        <v>629</v>
      </c>
    </row>
    <row r="68" spans="1:7" x14ac:dyDescent="0.2">
      <c r="A68" s="870"/>
      <c r="B68" s="870"/>
      <c r="C68" s="876" t="s">
        <v>651</v>
      </c>
      <c r="D68" s="871" t="s">
        <v>295</v>
      </c>
      <c r="E68" s="872" t="s">
        <v>508</v>
      </c>
      <c r="F68" s="872" t="s">
        <v>346</v>
      </c>
      <c r="G68" s="872" t="s">
        <v>508</v>
      </c>
    </row>
    <row r="69" spans="1:7" x14ac:dyDescent="0.2">
      <c r="A69" s="864" t="s">
        <v>90</v>
      </c>
      <c r="B69" s="864"/>
      <c r="C69" s="864"/>
      <c r="D69" s="865" t="s">
        <v>297</v>
      </c>
      <c r="E69" s="866" t="s">
        <v>726</v>
      </c>
      <c r="F69" s="866" t="s">
        <v>727</v>
      </c>
      <c r="G69" s="866" t="s">
        <v>728</v>
      </c>
    </row>
    <row r="70" spans="1:7" ht="15" x14ac:dyDescent="0.2">
      <c r="A70" s="867"/>
      <c r="B70" s="873" t="s">
        <v>395</v>
      </c>
      <c r="C70" s="875"/>
      <c r="D70" s="868" t="s">
        <v>298</v>
      </c>
      <c r="E70" s="869" t="s">
        <v>396</v>
      </c>
      <c r="F70" s="869" t="s">
        <v>393</v>
      </c>
      <c r="G70" s="869" t="s">
        <v>397</v>
      </c>
    </row>
    <row r="71" spans="1:7" x14ac:dyDescent="0.2">
      <c r="A71" s="870"/>
      <c r="B71" s="870"/>
      <c r="C71" s="876" t="s">
        <v>643</v>
      </c>
      <c r="D71" s="871" t="s">
        <v>291</v>
      </c>
      <c r="E71" s="872" t="s">
        <v>729</v>
      </c>
      <c r="F71" s="872" t="s">
        <v>1271</v>
      </c>
      <c r="G71" s="872" t="s">
        <v>1272</v>
      </c>
    </row>
    <row r="72" spans="1:7" x14ac:dyDescent="0.2">
      <c r="A72" s="870"/>
      <c r="B72" s="870"/>
      <c r="C72" s="876" t="s">
        <v>645</v>
      </c>
      <c r="D72" s="871" t="s">
        <v>292</v>
      </c>
      <c r="E72" s="872" t="s">
        <v>730</v>
      </c>
      <c r="F72" s="872" t="s">
        <v>1273</v>
      </c>
      <c r="G72" s="872" t="s">
        <v>1274</v>
      </c>
    </row>
    <row r="73" spans="1:7" x14ac:dyDescent="0.2">
      <c r="A73" s="870"/>
      <c r="B73" s="870"/>
      <c r="C73" s="876" t="s">
        <v>647</v>
      </c>
      <c r="D73" s="871" t="s">
        <v>293</v>
      </c>
      <c r="E73" s="872" t="s">
        <v>731</v>
      </c>
      <c r="F73" s="872" t="s">
        <v>1275</v>
      </c>
      <c r="G73" s="872" t="s">
        <v>1276</v>
      </c>
    </row>
    <row r="74" spans="1:7" x14ac:dyDescent="0.2">
      <c r="A74" s="870"/>
      <c r="B74" s="870"/>
      <c r="C74" s="876" t="s">
        <v>649</v>
      </c>
      <c r="D74" s="871" t="s">
        <v>294</v>
      </c>
      <c r="E74" s="872" t="s">
        <v>732</v>
      </c>
      <c r="F74" s="872" t="s">
        <v>346</v>
      </c>
      <c r="G74" s="872" t="s">
        <v>732</v>
      </c>
    </row>
    <row r="75" spans="1:7" x14ac:dyDescent="0.2">
      <c r="A75" s="870"/>
      <c r="B75" s="870"/>
      <c r="C75" s="876" t="s">
        <v>651</v>
      </c>
      <c r="D75" s="871" t="s">
        <v>295</v>
      </c>
      <c r="E75" s="872" t="s">
        <v>658</v>
      </c>
      <c r="F75" s="872" t="s">
        <v>346</v>
      </c>
      <c r="G75" s="872" t="s">
        <v>658</v>
      </c>
    </row>
    <row r="76" spans="1:7" ht="22.5" x14ac:dyDescent="0.2">
      <c r="A76" s="870"/>
      <c r="B76" s="870"/>
      <c r="C76" s="876" t="s">
        <v>733</v>
      </c>
      <c r="D76" s="871" t="s">
        <v>734</v>
      </c>
      <c r="E76" s="872" t="s">
        <v>346</v>
      </c>
      <c r="F76" s="872" t="s">
        <v>1277</v>
      </c>
      <c r="G76" s="872" t="s">
        <v>1277</v>
      </c>
    </row>
    <row r="77" spans="1:7" ht="22.5" x14ac:dyDescent="0.2">
      <c r="A77" s="867"/>
      <c r="B77" s="873" t="s">
        <v>735</v>
      </c>
      <c r="C77" s="875"/>
      <c r="D77" s="868" t="s">
        <v>736</v>
      </c>
      <c r="E77" s="869" t="s">
        <v>737</v>
      </c>
      <c r="F77" s="869" t="s">
        <v>346</v>
      </c>
      <c r="G77" s="869" t="s">
        <v>737</v>
      </c>
    </row>
    <row r="78" spans="1:7" x14ac:dyDescent="0.2">
      <c r="A78" s="870"/>
      <c r="B78" s="870"/>
      <c r="C78" s="876" t="s">
        <v>738</v>
      </c>
      <c r="D78" s="871" t="s">
        <v>739</v>
      </c>
      <c r="E78" s="872" t="s">
        <v>740</v>
      </c>
      <c r="F78" s="872" t="s">
        <v>346</v>
      </c>
      <c r="G78" s="872" t="s">
        <v>740</v>
      </c>
    </row>
    <row r="79" spans="1:7" x14ac:dyDescent="0.2">
      <c r="A79" s="870"/>
      <c r="B79" s="870"/>
      <c r="C79" s="876" t="s">
        <v>741</v>
      </c>
      <c r="D79" s="871" t="s">
        <v>742</v>
      </c>
      <c r="E79" s="872" t="s">
        <v>527</v>
      </c>
      <c r="F79" s="872" t="s">
        <v>346</v>
      </c>
      <c r="G79" s="872" t="s">
        <v>527</v>
      </c>
    </row>
    <row r="80" spans="1:7" x14ac:dyDescent="0.2">
      <c r="A80" s="870"/>
      <c r="B80" s="870"/>
      <c r="C80" s="876" t="s">
        <v>649</v>
      </c>
      <c r="D80" s="871" t="s">
        <v>294</v>
      </c>
      <c r="E80" s="872" t="s">
        <v>743</v>
      </c>
      <c r="F80" s="872" t="s">
        <v>346</v>
      </c>
      <c r="G80" s="872" t="s">
        <v>743</v>
      </c>
    </row>
    <row r="81" spans="1:7" x14ac:dyDescent="0.2">
      <c r="A81" s="870"/>
      <c r="B81" s="870"/>
      <c r="C81" s="876" t="s">
        <v>651</v>
      </c>
      <c r="D81" s="871" t="s">
        <v>295</v>
      </c>
      <c r="E81" s="872" t="s">
        <v>613</v>
      </c>
      <c r="F81" s="872" t="s">
        <v>346</v>
      </c>
      <c r="G81" s="872" t="s">
        <v>613</v>
      </c>
    </row>
    <row r="82" spans="1:7" x14ac:dyDescent="0.2">
      <c r="A82" s="870"/>
      <c r="B82" s="870"/>
      <c r="C82" s="876" t="s">
        <v>744</v>
      </c>
      <c r="D82" s="871" t="s">
        <v>745</v>
      </c>
      <c r="E82" s="872" t="s">
        <v>527</v>
      </c>
      <c r="F82" s="872" t="s">
        <v>346</v>
      </c>
      <c r="G82" s="872" t="s">
        <v>527</v>
      </c>
    </row>
    <row r="83" spans="1:7" ht="22.5" x14ac:dyDescent="0.2">
      <c r="A83" s="867"/>
      <c r="B83" s="873" t="s">
        <v>91</v>
      </c>
      <c r="C83" s="875"/>
      <c r="D83" s="868" t="s">
        <v>398</v>
      </c>
      <c r="E83" s="869" t="s">
        <v>746</v>
      </c>
      <c r="F83" s="869" t="s">
        <v>747</v>
      </c>
      <c r="G83" s="869" t="s">
        <v>748</v>
      </c>
    </row>
    <row r="84" spans="1:7" ht="22.5" x14ac:dyDescent="0.2">
      <c r="A84" s="870"/>
      <c r="B84" s="870"/>
      <c r="C84" s="876" t="s">
        <v>749</v>
      </c>
      <c r="D84" s="871" t="s">
        <v>750</v>
      </c>
      <c r="E84" s="872" t="s">
        <v>751</v>
      </c>
      <c r="F84" s="872" t="s">
        <v>346</v>
      </c>
      <c r="G84" s="872" t="s">
        <v>751</v>
      </c>
    </row>
    <row r="85" spans="1:7" x14ac:dyDescent="0.2">
      <c r="A85" s="870"/>
      <c r="B85" s="870"/>
      <c r="C85" s="876" t="s">
        <v>643</v>
      </c>
      <c r="D85" s="871" t="s">
        <v>291</v>
      </c>
      <c r="E85" s="872" t="s">
        <v>752</v>
      </c>
      <c r="F85" s="872" t="s">
        <v>1538</v>
      </c>
      <c r="G85" s="872" t="s">
        <v>1278</v>
      </c>
    </row>
    <row r="86" spans="1:7" x14ac:dyDescent="0.2">
      <c r="A86" s="870"/>
      <c r="B86" s="870"/>
      <c r="C86" s="876" t="s">
        <v>753</v>
      </c>
      <c r="D86" s="871" t="s">
        <v>291</v>
      </c>
      <c r="E86" s="872" t="s">
        <v>754</v>
      </c>
      <c r="F86" s="872" t="s">
        <v>346</v>
      </c>
      <c r="G86" s="872" t="s">
        <v>754</v>
      </c>
    </row>
    <row r="87" spans="1:7" x14ac:dyDescent="0.2">
      <c r="A87" s="870"/>
      <c r="B87" s="870"/>
      <c r="C87" s="876" t="s">
        <v>755</v>
      </c>
      <c r="D87" s="871" t="s">
        <v>291</v>
      </c>
      <c r="E87" s="872" t="s">
        <v>756</v>
      </c>
      <c r="F87" s="872" t="s">
        <v>346</v>
      </c>
      <c r="G87" s="872" t="s">
        <v>756</v>
      </c>
    </row>
    <row r="88" spans="1:7" x14ac:dyDescent="0.2">
      <c r="A88" s="870"/>
      <c r="B88" s="870"/>
      <c r="C88" s="876" t="s">
        <v>757</v>
      </c>
      <c r="D88" s="871" t="s">
        <v>758</v>
      </c>
      <c r="E88" s="872" t="s">
        <v>759</v>
      </c>
      <c r="F88" s="872" t="s">
        <v>346</v>
      </c>
      <c r="G88" s="872" t="s">
        <v>759</v>
      </c>
    </row>
    <row r="89" spans="1:7" x14ac:dyDescent="0.2">
      <c r="A89" s="870"/>
      <c r="B89" s="870"/>
      <c r="C89" s="876" t="s">
        <v>645</v>
      </c>
      <c r="D89" s="871" t="s">
        <v>292</v>
      </c>
      <c r="E89" s="872" t="s">
        <v>760</v>
      </c>
      <c r="F89" s="872" t="s">
        <v>1539</v>
      </c>
      <c r="G89" s="872" t="s">
        <v>1279</v>
      </c>
    </row>
    <row r="90" spans="1:7" x14ac:dyDescent="0.2">
      <c r="A90" s="870"/>
      <c r="B90" s="870"/>
      <c r="C90" s="876" t="s">
        <v>761</v>
      </c>
      <c r="D90" s="871" t="s">
        <v>292</v>
      </c>
      <c r="E90" s="872" t="s">
        <v>762</v>
      </c>
      <c r="F90" s="872" t="s">
        <v>346</v>
      </c>
      <c r="G90" s="872" t="s">
        <v>762</v>
      </c>
    </row>
    <row r="91" spans="1:7" x14ac:dyDescent="0.2">
      <c r="A91" s="870"/>
      <c r="B91" s="870"/>
      <c r="C91" s="876" t="s">
        <v>763</v>
      </c>
      <c r="D91" s="871" t="s">
        <v>292</v>
      </c>
      <c r="E91" s="872" t="s">
        <v>764</v>
      </c>
      <c r="F91" s="872" t="s">
        <v>346</v>
      </c>
      <c r="G91" s="872" t="s">
        <v>764</v>
      </c>
    </row>
    <row r="92" spans="1:7" x14ac:dyDescent="0.2">
      <c r="A92" s="870"/>
      <c r="B92" s="870"/>
      <c r="C92" s="876" t="s">
        <v>647</v>
      </c>
      <c r="D92" s="871" t="s">
        <v>293</v>
      </c>
      <c r="E92" s="872" t="s">
        <v>765</v>
      </c>
      <c r="F92" s="872" t="s">
        <v>346</v>
      </c>
      <c r="G92" s="872" t="s">
        <v>765</v>
      </c>
    </row>
    <row r="93" spans="1:7" x14ac:dyDescent="0.2">
      <c r="A93" s="870"/>
      <c r="B93" s="870"/>
      <c r="C93" s="876" t="s">
        <v>766</v>
      </c>
      <c r="D93" s="871" t="s">
        <v>293</v>
      </c>
      <c r="E93" s="872" t="s">
        <v>767</v>
      </c>
      <c r="F93" s="872" t="s">
        <v>346</v>
      </c>
      <c r="G93" s="872" t="s">
        <v>767</v>
      </c>
    </row>
    <row r="94" spans="1:7" x14ac:dyDescent="0.2">
      <c r="A94" s="870"/>
      <c r="B94" s="870"/>
      <c r="C94" s="876" t="s">
        <v>768</v>
      </c>
      <c r="D94" s="871" t="s">
        <v>293</v>
      </c>
      <c r="E94" s="872" t="s">
        <v>769</v>
      </c>
      <c r="F94" s="872" t="s">
        <v>346</v>
      </c>
      <c r="G94" s="872" t="s">
        <v>769</v>
      </c>
    </row>
    <row r="95" spans="1:7" ht="22.5" x14ac:dyDescent="0.2">
      <c r="A95" s="870"/>
      <c r="B95" s="870"/>
      <c r="C95" s="876" t="s">
        <v>770</v>
      </c>
      <c r="D95" s="871" t="s">
        <v>771</v>
      </c>
      <c r="E95" s="872" t="s">
        <v>772</v>
      </c>
      <c r="F95" s="872" t="s">
        <v>346</v>
      </c>
      <c r="G95" s="872" t="s">
        <v>772</v>
      </c>
    </row>
    <row r="96" spans="1:7" x14ac:dyDescent="0.2">
      <c r="A96" s="870"/>
      <c r="B96" s="870"/>
      <c r="C96" s="876" t="s">
        <v>657</v>
      </c>
      <c r="D96" s="871" t="s">
        <v>311</v>
      </c>
      <c r="E96" s="872" t="s">
        <v>773</v>
      </c>
      <c r="F96" s="872" t="s">
        <v>774</v>
      </c>
      <c r="G96" s="872" t="s">
        <v>775</v>
      </c>
    </row>
    <row r="97" spans="1:7" x14ac:dyDescent="0.2">
      <c r="A97" s="870"/>
      <c r="B97" s="870"/>
      <c r="C97" s="876" t="s">
        <v>649</v>
      </c>
      <c r="D97" s="871" t="s">
        <v>294</v>
      </c>
      <c r="E97" s="872" t="s">
        <v>776</v>
      </c>
      <c r="F97" s="872" t="s">
        <v>346</v>
      </c>
      <c r="G97" s="872" t="s">
        <v>776</v>
      </c>
    </row>
    <row r="98" spans="1:7" x14ac:dyDescent="0.2">
      <c r="A98" s="870"/>
      <c r="B98" s="870"/>
      <c r="C98" s="876" t="s">
        <v>660</v>
      </c>
      <c r="D98" s="871" t="s">
        <v>312</v>
      </c>
      <c r="E98" s="872" t="s">
        <v>777</v>
      </c>
      <c r="F98" s="872" t="s">
        <v>346</v>
      </c>
      <c r="G98" s="872" t="s">
        <v>777</v>
      </c>
    </row>
    <row r="99" spans="1:7" x14ac:dyDescent="0.2">
      <c r="A99" s="870"/>
      <c r="B99" s="870"/>
      <c r="C99" s="876" t="s">
        <v>673</v>
      </c>
      <c r="D99" s="871" t="s">
        <v>323</v>
      </c>
      <c r="E99" s="872" t="s">
        <v>669</v>
      </c>
      <c r="F99" s="872" t="s">
        <v>1280</v>
      </c>
      <c r="G99" s="872" t="s">
        <v>1281</v>
      </c>
    </row>
    <row r="100" spans="1:7" x14ac:dyDescent="0.2">
      <c r="A100" s="870"/>
      <c r="B100" s="870"/>
      <c r="C100" s="876" t="s">
        <v>778</v>
      </c>
      <c r="D100" s="871" t="s">
        <v>779</v>
      </c>
      <c r="E100" s="872" t="s">
        <v>780</v>
      </c>
      <c r="F100" s="872" t="s">
        <v>346</v>
      </c>
      <c r="G100" s="872" t="s">
        <v>780</v>
      </c>
    </row>
    <row r="101" spans="1:7" x14ac:dyDescent="0.2">
      <c r="A101" s="870"/>
      <c r="B101" s="870"/>
      <c r="C101" s="876" t="s">
        <v>651</v>
      </c>
      <c r="D101" s="871" t="s">
        <v>295</v>
      </c>
      <c r="E101" s="872" t="s">
        <v>781</v>
      </c>
      <c r="F101" s="872" t="s">
        <v>508</v>
      </c>
      <c r="G101" s="872" t="s">
        <v>782</v>
      </c>
    </row>
    <row r="102" spans="1:7" ht="22.5" x14ac:dyDescent="0.2">
      <c r="A102" s="870"/>
      <c r="B102" s="870"/>
      <c r="C102" s="876" t="s">
        <v>783</v>
      </c>
      <c r="D102" s="871" t="s">
        <v>784</v>
      </c>
      <c r="E102" s="872" t="s">
        <v>785</v>
      </c>
      <c r="F102" s="872" t="s">
        <v>346</v>
      </c>
      <c r="G102" s="872" t="s">
        <v>785</v>
      </c>
    </row>
    <row r="103" spans="1:7" x14ac:dyDescent="0.2">
      <c r="A103" s="870"/>
      <c r="B103" s="870"/>
      <c r="C103" s="876" t="s">
        <v>786</v>
      </c>
      <c r="D103" s="871" t="s">
        <v>787</v>
      </c>
      <c r="E103" s="872" t="s">
        <v>416</v>
      </c>
      <c r="F103" s="872" t="s">
        <v>346</v>
      </c>
      <c r="G103" s="872" t="s">
        <v>416</v>
      </c>
    </row>
    <row r="104" spans="1:7" ht="22.5" x14ac:dyDescent="0.2">
      <c r="A104" s="870"/>
      <c r="B104" s="870"/>
      <c r="C104" s="876" t="s">
        <v>788</v>
      </c>
      <c r="D104" s="871" t="s">
        <v>789</v>
      </c>
      <c r="E104" s="872" t="s">
        <v>790</v>
      </c>
      <c r="F104" s="872" t="s">
        <v>346</v>
      </c>
      <c r="G104" s="872" t="s">
        <v>790</v>
      </c>
    </row>
    <row r="105" spans="1:7" x14ac:dyDescent="0.2">
      <c r="A105" s="870"/>
      <c r="B105" s="870"/>
      <c r="C105" s="876" t="s">
        <v>791</v>
      </c>
      <c r="D105" s="871" t="s">
        <v>792</v>
      </c>
      <c r="E105" s="872" t="s">
        <v>793</v>
      </c>
      <c r="F105" s="872" t="s">
        <v>346</v>
      </c>
      <c r="G105" s="872" t="s">
        <v>793</v>
      </c>
    </row>
    <row r="106" spans="1:7" x14ac:dyDescent="0.2">
      <c r="A106" s="870"/>
      <c r="B106" s="870"/>
      <c r="C106" s="876" t="s">
        <v>744</v>
      </c>
      <c r="D106" s="871" t="s">
        <v>745</v>
      </c>
      <c r="E106" s="872" t="s">
        <v>527</v>
      </c>
      <c r="F106" s="872" t="s">
        <v>346</v>
      </c>
      <c r="G106" s="872" t="s">
        <v>527</v>
      </c>
    </row>
    <row r="107" spans="1:7" x14ac:dyDescent="0.2">
      <c r="A107" s="870"/>
      <c r="B107" s="870"/>
      <c r="C107" s="876" t="s">
        <v>653</v>
      </c>
      <c r="D107" s="871" t="s">
        <v>296</v>
      </c>
      <c r="E107" s="872" t="s">
        <v>629</v>
      </c>
      <c r="F107" s="872" t="s">
        <v>346</v>
      </c>
      <c r="G107" s="872" t="s">
        <v>629</v>
      </c>
    </row>
    <row r="108" spans="1:7" ht="22.5" x14ac:dyDescent="0.2">
      <c r="A108" s="870"/>
      <c r="B108" s="870"/>
      <c r="C108" s="876" t="s">
        <v>794</v>
      </c>
      <c r="D108" s="871" t="s">
        <v>314</v>
      </c>
      <c r="E108" s="872" t="s">
        <v>795</v>
      </c>
      <c r="F108" s="872" t="s">
        <v>346</v>
      </c>
      <c r="G108" s="872" t="s">
        <v>795</v>
      </c>
    </row>
    <row r="109" spans="1:7" ht="22.5" x14ac:dyDescent="0.2">
      <c r="A109" s="870"/>
      <c r="B109" s="870"/>
      <c r="C109" s="876" t="s">
        <v>716</v>
      </c>
      <c r="D109" s="871" t="s">
        <v>717</v>
      </c>
      <c r="E109" s="872" t="s">
        <v>796</v>
      </c>
      <c r="F109" s="872" t="s">
        <v>346</v>
      </c>
      <c r="G109" s="872" t="s">
        <v>796</v>
      </c>
    </row>
    <row r="110" spans="1:7" ht="22.5" x14ac:dyDescent="0.2">
      <c r="A110" s="870"/>
      <c r="B110" s="870"/>
      <c r="C110" s="876" t="s">
        <v>733</v>
      </c>
      <c r="D110" s="871" t="s">
        <v>734</v>
      </c>
      <c r="E110" s="872" t="s">
        <v>797</v>
      </c>
      <c r="F110" s="872" t="s">
        <v>346</v>
      </c>
      <c r="G110" s="872" t="s">
        <v>797</v>
      </c>
    </row>
    <row r="111" spans="1:7" ht="22.5" x14ac:dyDescent="0.2">
      <c r="A111" s="870"/>
      <c r="B111" s="870"/>
      <c r="C111" s="876" t="s">
        <v>20</v>
      </c>
      <c r="D111" s="871" t="s">
        <v>655</v>
      </c>
      <c r="E111" s="872" t="s">
        <v>798</v>
      </c>
      <c r="F111" s="872" t="s">
        <v>346</v>
      </c>
      <c r="G111" s="872" t="s">
        <v>798</v>
      </c>
    </row>
    <row r="112" spans="1:7" ht="22.5" x14ac:dyDescent="0.2">
      <c r="A112" s="870"/>
      <c r="B112" s="870"/>
      <c r="C112" s="876" t="s">
        <v>76</v>
      </c>
      <c r="D112" s="871" t="s">
        <v>685</v>
      </c>
      <c r="E112" s="872" t="s">
        <v>799</v>
      </c>
      <c r="F112" s="872" t="s">
        <v>346</v>
      </c>
      <c r="G112" s="872" t="s">
        <v>799</v>
      </c>
    </row>
    <row r="113" spans="1:7" ht="22.5" x14ac:dyDescent="0.2">
      <c r="A113" s="867"/>
      <c r="B113" s="873" t="s">
        <v>800</v>
      </c>
      <c r="C113" s="875"/>
      <c r="D113" s="868" t="s">
        <v>801</v>
      </c>
      <c r="E113" s="869" t="s">
        <v>777</v>
      </c>
      <c r="F113" s="869" t="s">
        <v>346</v>
      </c>
      <c r="G113" s="869" t="s">
        <v>777</v>
      </c>
    </row>
    <row r="114" spans="1:7" x14ac:dyDescent="0.2">
      <c r="A114" s="870"/>
      <c r="B114" s="870"/>
      <c r="C114" s="876" t="s">
        <v>657</v>
      </c>
      <c r="D114" s="871" t="s">
        <v>311</v>
      </c>
      <c r="E114" s="872" t="s">
        <v>520</v>
      </c>
      <c r="F114" s="872" t="s">
        <v>346</v>
      </c>
      <c r="G114" s="872" t="s">
        <v>520</v>
      </c>
    </row>
    <row r="115" spans="1:7" x14ac:dyDescent="0.2">
      <c r="A115" s="870"/>
      <c r="B115" s="870"/>
      <c r="C115" s="876" t="s">
        <v>649</v>
      </c>
      <c r="D115" s="871" t="s">
        <v>294</v>
      </c>
      <c r="E115" s="872" t="s">
        <v>802</v>
      </c>
      <c r="F115" s="872" t="s">
        <v>346</v>
      </c>
      <c r="G115" s="872" t="s">
        <v>802</v>
      </c>
    </row>
    <row r="116" spans="1:7" x14ac:dyDescent="0.2">
      <c r="A116" s="870"/>
      <c r="B116" s="870"/>
      <c r="C116" s="876" t="s">
        <v>651</v>
      </c>
      <c r="D116" s="871" t="s">
        <v>295</v>
      </c>
      <c r="E116" s="872" t="s">
        <v>686</v>
      </c>
      <c r="F116" s="872" t="s">
        <v>346</v>
      </c>
      <c r="G116" s="872" t="s">
        <v>686</v>
      </c>
    </row>
    <row r="117" spans="1:7" ht="22.5" x14ac:dyDescent="0.2">
      <c r="A117" s="867"/>
      <c r="B117" s="873" t="s">
        <v>406</v>
      </c>
      <c r="C117" s="875"/>
      <c r="D117" s="868" t="s">
        <v>407</v>
      </c>
      <c r="E117" s="869" t="s">
        <v>803</v>
      </c>
      <c r="F117" s="869" t="s">
        <v>346</v>
      </c>
      <c r="G117" s="869" t="s">
        <v>803</v>
      </c>
    </row>
    <row r="118" spans="1:7" ht="22.5" x14ac:dyDescent="0.2">
      <c r="A118" s="870"/>
      <c r="B118" s="870"/>
      <c r="C118" s="876" t="s">
        <v>749</v>
      </c>
      <c r="D118" s="871" t="s">
        <v>750</v>
      </c>
      <c r="E118" s="872" t="s">
        <v>804</v>
      </c>
      <c r="F118" s="872" t="s">
        <v>346</v>
      </c>
      <c r="G118" s="872" t="s">
        <v>804</v>
      </c>
    </row>
    <row r="119" spans="1:7" x14ac:dyDescent="0.2">
      <c r="A119" s="870"/>
      <c r="B119" s="870"/>
      <c r="C119" s="876" t="s">
        <v>643</v>
      </c>
      <c r="D119" s="871" t="s">
        <v>291</v>
      </c>
      <c r="E119" s="872" t="s">
        <v>805</v>
      </c>
      <c r="F119" s="872" t="s">
        <v>346</v>
      </c>
      <c r="G119" s="872" t="s">
        <v>805</v>
      </c>
    </row>
    <row r="120" spans="1:7" x14ac:dyDescent="0.2">
      <c r="A120" s="870"/>
      <c r="B120" s="870"/>
      <c r="C120" s="876" t="s">
        <v>757</v>
      </c>
      <c r="D120" s="871" t="s">
        <v>758</v>
      </c>
      <c r="E120" s="872" t="s">
        <v>806</v>
      </c>
      <c r="F120" s="872" t="s">
        <v>346</v>
      </c>
      <c r="G120" s="872" t="s">
        <v>806</v>
      </c>
    </row>
    <row r="121" spans="1:7" x14ac:dyDescent="0.2">
      <c r="A121" s="870"/>
      <c r="B121" s="870"/>
      <c r="C121" s="876" t="s">
        <v>645</v>
      </c>
      <c r="D121" s="871" t="s">
        <v>292</v>
      </c>
      <c r="E121" s="872" t="s">
        <v>807</v>
      </c>
      <c r="F121" s="872" t="s">
        <v>346</v>
      </c>
      <c r="G121" s="872" t="s">
        <v>807</v>
      </c>
    </row>
    <row r="122" spans="1:7" x14ac:dyDescent="0.2">
      <c r="A122" s="870"/>
      <c r="B122" s="870"/>
      <c r="C122" s="876" t="s">
        <v>647</v>
      </c>
      <c r="D122" s="871" t="s">
        <v>293</v>
      </c>
      <c r="E122" s="872" t="s">
        <v>808</v>
      </c>
      <c r="F122" s="872" t="s">
        <v>346</v>
      </c>
      <c r="G122" s="872" t="s">
        <v>808</v>
      </c>
    </row>
    <row r="123" spans="1:7" x14ac:dyDescent="0.2">
      <c r="A123" s="870"/>
      <c r="B123" s="870"/>
      <c r="C123" s="876" t="s">
        <v>657</v>
      </c>
      <c r="D123" s="871" t="s">
        <v>311</v>
      </c>
      <c r="E123" s="872" t="s">
        <v>416</v>
      </c>
      <c r="F123" s="872" t="s">
        <v>346</v>
      </c>
      <c r="G123" s="872" t="s">
        <v>416</v>
      </c>
    </row>
    <row r="124" spans="1:7" x14ac:dyDescent="0.2">
      <c r="A124" s="870"/>
      <c r="B124" s="870"/>
      <c r="C124" s="876" t="s">
        <v>649</v>
      </c>
      <c r="D124" s="871" t="s">
        <v>294</v>
      </c>
      <c r="E124" s="872" t="s">
        <v>686</v>
      </c>
      <c r="F124" s="872" t="s">
        <v>346</v>
      </c>
      <c r="G124" s="872" t="s">
        <v>686</v>
      </c>
    </row>
    <row r="125" spans="1:7" x14ac:dyDescent="0.2">
      <c r="A125" s="870"/>
      <c r="B125" s="870"/>
      <c r="C125" s="876" t="s">
        <v>660</v>
      </c>
      <c r="D125" s="871" t="s">
        <v>312</v>
      </c>
      <c r="E125" s="872" t="s">
        <v>520</v>
      </c>
      <c r="F125" s="872" t="s">
        <v>346</v>
      </c>
      <c r="G125" s="872" t="s">
        <v>520</v>
      </c>
    </row>
    <row r="126" spans="1:7" x14ac:dyDescent="0.2">
      <c r="A126" s="870"/>
      <c r="B126" s="870"/>
      <c r="C126" s="876" t="s">
        <v>673</v>
      </c>
      <c r="D126" s="871" t="s">
        <v>323</v>
      </c>
      <c r="E126" s="872" t="s">
        <v>360</v>
      </c>
      <c r="F126" s="872" t="s">
        <v>346</v>
      </c>
      <c r="G126" s="872" t="s">
        <v>360</v>
      </c>
    </row>
    <row r="127" spans="1:7" x14ac:dyDescent="0.2">
      <c r="A127" s="870"/>
      <c r="B127" s="870"/>
      <c r="C127" s="876" t="s">
        <v>778</v>
      </c>
      <c r="D127" s="871" t="s">
        <v>779</v>
      </c>
      <c r="E127" s="872" t="s">
        <v>577</v>
      </c>
      <c r="F127" s="872" t="s">
        <v>346</v>
      </c>
      <c r="G127" s="872" t="s">
        <v>577</v>
      </c>
    </row>
    <row r="128" spans="1:7" x14ac:dyDescent="0.2">
      <c r="A128" s="870"/>
      <c r="B128" s="870"/>
      <c r="C128" s="876" t="s">
        <v>651</v>
      </c>
      <c r="D128" s="871" t="s">
        <v>295</v>
      </c>
      <c r="E128" s="872" t="s">
        <v>809</v>
      </c>
      <c r="F128" s="872" t="s">
        <v>346</v>
      </c>
      <c r="G128" s="872" t="s">
        <v>809</v>
      </c>
    </row>
    <row r="129" spans="1:7" ht="22.5" x14ac:dyDescent="0.2">
      <c r="A129" s="870"/>
      <c r="B129" s="870"/>
      <c r="C129" s="876" t="s">
        <v>783</v>
      </c>
      <c r="D129" s="871" t="s">
        <v>784</v>
      </c>
      <c r="E129" s="872" t="s">
        <v>810</v>
      </c>
      <c r="F129" s="872" t="s">
        <v>346</v>
      </c>
      <c r="G129" s="872" t="s">
        <v>810</v>
      </c>
    </row>
    <row r="130" spans="1:7" ht="22.5" x14ac:dyDescent="0.2">
      <c r="A130" s="870"/>
      <c r="B130" s="870"/>
      <c r="C130" s="876" t="s">
        <v>788</v>
      </c>
      <c r="D130" s="871" t="s">
        <v>789</v>
      </c>
      <c r="E130" s="872" t="s">
        <v>456</v>
      </c>
      <c r="F130" s="872" t="s">
        <v>346</v>
      </c>
      <c r="G130" s="872" t="s">
        <v>456</v>
      </c>
    </row>
    <row r="131" spans="1:7" x14ac:dyDescent="0.2">
      <c r="A131" s="870"/>
      <c r="B131" s="870"/>
      <c r="C131" s="876" t="s">
        <v>791</v>
      </c>
      <c r="D131" s="871" t="s">
        <v>792</v>
      </c>
      <c r="E131" s="872" t="s">
        <v>811</v>
      </c>
      <c r="F131" s="872" t="s">
        <v>346</v>
      </c>
      <c r="G131" s="872" t="s">
        <v>811</v>
      </c>
    </row>
    <row r="132" spans="1:7" x14ac:dyDescent="0.2">
      <c r="A132" s="870"/>
      <c r="B132" s="870"/>
      <c r="C132" s="876" t="s">
        <v>653</v>
      </c>
      <c r="D132" s="871" t="s">
        <v>296</v>
      </c>
      <c r="E132" s="872" t="s">
        <v>812</v>
      </c>
      <c r="F132" s="872" t="s">
        <v>346</v>
      </c>
      <c r="G132" s="872" t="s">
        <v>812</v>
      </c>
    </row>
    <row r="133" spans="1:7" ht="22.5" x14ac:dyDescent="0.2">
      <c r="A133" s="870"/>
      <c r="B133" s="870"/>
      <c r="C133" s="876" t="s">
        <v>794</v>
      </c>
      <c r="D133" s="871" t="s">
        <v>314</v>
      </c>
      <c r="E133" s="872" t="s">
        <v>813</v>
      </c>
      <c r="F133" s="872" t="s">
        <v>346</v>
      </c>
      <c r="G133" s="872" t="s">
        <v>813</v>
      </c>
    </row>
    <row r="134" spans="1:7" ht="22.5" x14ac:dyDescent="0.2">
      <c r="A134" s="870"/>
      <c r="B134" s="870"/>
      <c r="C134" s="876" t="s">
        <v>733</v>
      </c>
      <c r="D134" s="871" t="s">
        <v>734</v>
      </c>
      <c r="E134" s="872" t="s">
        <v>814</v>
      </c>
      <c r="F134" s="872" t="s">
        <v>346</v>
      </c>
      <c r="G134" s="872" t="s">
        <v>814</v>
      </c>
    </row>
    <row r="135" spans="1:7" ht="15" x14ac:dyDescent="0.2">
      <c r="A135" s="867"/>
      <c r="B135" s="873" t="s">
        <v>815</v>
      </c>
      <c r="C135" s="875"/>
      <c r="D135" s="868" t="s">
        <v>264</v>
      </c>
      <c r="E135" s="869" t="s">
        <v>816</v>
      </c>
      <c r="F135" s="869" t="s">
        <v>346</v>
      </c>
      <c r="G135" s="869" t="s">
        <v>816</v>
      </c>
    </row>
    <row r="136" spans="1:7" x14ac:dyDescent="0.2">
      <c r="A136" s="870"/>
      <c r="B136" s="870"/>
      <c r="C136" s="876" t="s">
        <v>738</v>
      </c>
      <c r="D136" s="871" t="s">
        <v>739</v>
      </c>
      <c r="E136" s="872" t="s">
        <v>817</v>
      </c>
      <c r="F136" s="872" t="s">
        <v>346</v>
      </c>
      <c r="G136" s="872" t="s">
        <v>817</v>
      </c>
    </row>
    <row r="137" spans="1:7" x14ac:dyDescent="0.2">
      <c r="A137" s="870"/>
      <c r="B137" s="870"/>
      <c r="C137" s="876" t="s">
        <v>818</v>
      </c>
      <c r="D137" s="871" t="s">
        <v>819</v>
      </c>
      <c r="E137" s="872" t="s">
        <v>378</v>
      </c>
      <c r="F137" s="872" t="s">
        <v>346</v>
      </c>
      <c r="G137" s="872" t="s">
        <v>378</v>
      </c>
    </row>
    <row r="138" spans="1:7" x14ac:dyDescent="0.2">
      <c r="A138" s="870"/>
      <c r="B138" s="870"/>
      <c r="C138" s="876" t="s">
        <v>653</v>
      </c>
      <c r="D138" s="871" t="s">
        <v>296</v>
      </c>
      <c r="E138" s="872" t="s">
        <v>820</v>
      </c>
      <c r="F138" s="872" t="s">
        <v>346</v>
      </c>
      <c r="G138" s="872" t="s">
        <v>820</v>
      </c>
    </row>
    <row r="139" spans="1:7" ht="33.75" x14ac:dyDescent="0.2">
      <c r="A139" s="864" t="s">
        <v>411</v>
      </c>
      <c r="B139" s="864"/>
      <c r="C139" s="864"/>
      <c r="D139" s="865" t="s">
        <v>412</v>
      </c>
      <c r="E139" s="866" t="s">
        <v>413</v>
      </c>
      <c r="F139" s="866" t="s">
        <v>346</v>
      </c>
      <c r="G139" s="866" t="s">
        <v>413</v>
      </c>
    </row>
    <row r="140" spans="1:7" ht="22.5" x14ac:dyDescent="0.2">
      <c r="A140" s="867"/>
      <c r="B140" s="873" t="s">
        <v>414</v>
      </c>
      <c r="C140" s="875"/>
      <c r="D140" s="868" t="s">
        <v>415</v>
      </c>
      <c r="E140" s="869" t="s">
        <v>413</v>
      </c>
      <c r="F140" s="869" t="s">
        <v>346</v>
      </c>
      <c r="G140" s="869" t="s">
        <v>413</v>
      </c>
    </row>
    <row r="141" spans="1:7" x14ac:dyDescent="0.2">
      <c r="A141" s="870"/>
      <c r="B141" s="870"/>
      <c r="C141" s="876" t="s">
        <v>643</v>
      </c>
      <c r="D141" s="871" t="s">
        <v>291</v>
      </c>
      <c r="E141" s="872" t="s">
        <v>821</v>
      </c>
      <c r="F141" s="872" t="s">
        <v>346</v>
      </c>
      <c r="G141" s="872" t="s">
        <v>821</v>
      </c>
    </row>
    <row r="142" spans="1:7" x14ac:dyDescent="0.2">
      <c r="A142" s="870"/>
      <c r="B142" s="870"/>
      <c r="C142" s="876" t="s">
        <v>645</v>
      </c>
      <c r="D142" s="871" t="s">
        <v>292</v>
      </c>
      <c r="E142" s="872" t="s">
        <v>822</v>
      </c>
      <c r="F142" s="872" t="s">
        <v>346</v>
      </c>
      <c r="G142" s="872" t="s">
        <v>822</v>
      </c>
    </row>
    <row r="143" spans="1:7" x14ac:dyDescent="0.2">
      <c r="A143" s="870"/>
      <c r="B143" s="870"/>
      <c r="C143" s="876" t="s">
        <v>647</v>
      </c>
      <c r="D143" s="871" t="s">
        <v>293</v>
      </c>
      <c r="E143" s="872" t="s">
        <v>823</v>
      </c>
      <c r="F143" s="872" t="s">
        <v>346</v>
      </c>
      <c r="G143" s="872" t="s">
        <v>823</v>
      </c>
    </row>
    <row r="144" spans="1:7" ht="22.5" x14ac:dyDescent="0.2">
      <c r="A144" s="864" t="s">
        <v>98</v>
      </c>
      <c r="B144" s="864"/>
      <c r="C144" s="864"/>
      <c r="D144" s="865" t="s">
        <v>258</v>
      </c>
      <c r="E144" s="866" t="s">
        <v>824</v>
      </c>
      <c r="F144" s="866" t="s">
        <v>825</v>
      </c>
      <c r="G144" s="866" t="s">
        <v>826</v>
      </c>
    </row>
    <row r="145" spans="1:7" ht="15" x14ac:dyDescent="0.2">
      <c r="A145" s="867"/>
      <c r="B145" s="873" t="s">
        <v>99</v>
      </c>
      <c r="C145" s="875"/>
      <c r="D145" s="868" t="s">
        <v>827</v>
      </c>
      <c r="E145" s="869" t="s">
        <v>828</v>
      </c>
      <c r="F145" s="869" t="s">
        <v>346</v>
      </c>
      <c r="G145" s="869" t="s">
        <v>828</v>
      </c>
    </row>
    <row r="146" spans="1:7" ht="33.75" x14ac:dyDescent="0.2">
      <c r="A146" s="870"/>
      <c r="B146" s="870"/>
      <c r="C146" s="876" t="s">
        <v>100</v>
      </c>
      <c r="D146" s="871" t="s">
        <v>829</v>
      </c>
      <c r="E146" s="872" t="s">
        <v>828</v>
      </c>
      <c r="F146" s="872" t="s">
        <v>346</v>
      </c>
      <c r="G146" s="872" t="s">
        <v>828</v>
      </c>
    </row>
    <row r="147" spans="1:7" ht="15" x14ac:dyDescent="0.2">
      <c r="A147" s="867"/>
      <c r="B147" s="873" t="s">
        <v>104</v>
      </c>
      <c r="C147" s="875"/>
      <c r="D147" s="868" t="s">
        <v>259</v>
      </c>
      <c r="E147" s="869" t="s">
        <v>830</v>
      </c>
      <c r="F147" s="869" t="s">
        <v>825</v>
      </c>
      <c r="G147" s="869" t="s">
        <v>831</v>
      </c>
    </row>
    <row r="148" spans="1:7" ht="33.75" x14ac:dyDescent="0.2">
      <c r="A148" s="870"/>
      <c r="B148" s="870"/>
      <c r="C148" s="876" t="s">
        <v>832</v>
      </c>
      <c r="D148" s="871" t="s">
        <v>260</v>
      </c>
      <c r="E148" s="872" t="s">
        <v>456</v>
      </c>
      <c r="F148" s="872" t="s">
        <v>346</v>
      </c>
      <c r="G148" s="872" t="s">
        <v>456</v>
      </c>
    </row>
    <row r="149" spans="1:7" x14ac:dyDescent="0.2">
      <c r="A149" s="870"/>
      <c r="B149" s="870"/>
      <c r="C149" s="876" t="s">
        <v>738</v>
      </c>
      <c r="D149" s="871" t="s">
        <v>739</v>
      </c>
      <c r="E149" s="872" t="s">
        <v>422</v>
      </c>
      <c r="F149" s="872" t="s">
        <v>346</v>
      </c>
      <c r="G149" s="872" t="s">
        <v>422</v>
      </c>
    </row>
    <row r="150" spans="1:7" x14ac:dyDescent="0.2">
      <c r="A150" s="870"/>
      <c r="B150" s="870"/>
      <c r="C150" s="876" t="s">
        <v>645</v>
      </c>
      <c r="D150" s="871" t="s">
        <v>292</v>
      </c>
      <c r="E150" s="872" t="s">
        <v>833</v>
      </c>
      <c r="F150" s="872" t="s">
        <v>346</v>
      </c>
      <c r="G150" s="872" t="s">
        <v>833</v>
      </c>
    </row>
    <row r="151" spans="1:7" x14ac:dyDescent="0.2">
      <c r="A151" s="870"/>
      <c r="B151" s="870"/>
      <c r="C151" s="876" t="s">
        <v>647</v>
      </c>
      <c r="D151" s="871" t="s">
        <v>293</v>
      </c>
      <c r="E151" s="872" t="s">
        <v>834</v>
      </c>
      <c r="F151" s="872" t="s">
        <v>346</v>
      </c>
      <c r="G151" s="872" t="s">
        <v>834</v>
      </c>
    </row>
    <row r="152" spans="1:7" x14ac:dyDescent="0.2">
      <c r="A152" s="870"/>
      <c r="B152" s="870"/>
      <c r="C152" s="876" t="s">
        <v>657</v>
      </c>
      <c r="D152" s="871" t="s">
        <v>311</v>
      </c>
      <c r="E152" s="872" t="s">
        <v>835</v>
      </c>
      <c r="F152" s="872" t="s">
        <v>346</v>
      </c>
      <c r="G152" s="872" t="s">
        <v>835</v>
      </c>
    </row>
    <row r="153" spans="1:7" x14ac:dyDescent="0.2">
      <c r="A153" s="870"/>
      <c r="B153" s="870"/>
      <c r="C153" s="876" t="s">
        <v>741</v>
      </c>
      <c r="D153" s="871" t="s">
        <v>742</v>
      </c>
      <c r="E153" s="872" t="s">
        <v>836</v>
      </c>
      <c r="F153" s="872" t="s">
        <v>346</v>
      </c>
      <c r="G153" s="872" t="s">
        <v>836</v>
      </c>
    </row>
    <row r="154" spans="1:7" x14ac:dyDescent="0.2">
      <c r="A154" s="870"/>
      <c r="B154" s="870"/>
      <c r="C154" s="876" t="s">
        <v>649</v>
      </c>
      <c r="D154" s="871" t="s">
        <v>294</v>
      </c>
      <c r="E154" s="872" t="s">
        <v>837</v>
      </c>
      <c r="F154" s="872" t="s">
        <v>346</v>
      </c>
      <c r="G154" s="872" t="s">
        <v>837</v>
      </c>
    </row>
    <row r="155" spans="1:7" x14ac:dyDescent="0.2">
      <c r="A155" s="870"/>
      <c r="B155" s="870"/>
      <c r="C155" s="876" t="s">
        <v>660</v>
      </c>
      <c r="D155" s="871" t="s">
        <v>312</v>
      </c>
      <c r="E155" s="872" t="s">
        <v>838</v>
      </c>
      <c r="F155" s="872" t="s">
        <v>346</v>
      </c>
      <c r="G155" s="872" t="s">
        <v>838</v>
      </c>
    </row>
    <row r="156" spans="1:7" x14ac:dyDescent="0.2">
      <c r="A156" s="870"/>
      <c r="B156" s="870"/>
      <c r="C156" s="876" t="s">
        <v>673</v>
      </c>
      <c r="D156" s="871" t="s">
        <v>323</v>
      </c>
      <c r="E156" s="872" t="s">
        <v>613</v>
      </c>
      <c r="F156" s="872" t="s">
        <v>346</v>
      </c>
      <c r="G156" s="872" t="s">
        <v>613</v>
      </c>
    </row>
    <row r="157" spans="1:7" x14ac:dyDescent="0.2">
      <c r="A157" s="870"/>
      <c r="B157" s="870"/>
      <c r="C157" s="876" t="s">
        <v>778</v>
      </c>
      <c r="D157" s="871" t="s">
        <v>779</v>
      </c>
      <c r="E157" s="872" t="s">
        <v>360</v>
      </c>
      <c r="F157" s="872" t="s">
        <v>346</v>
      </c>
      <c r="G157" s="872" t="s">
        <v>360</v>
      </c>
    </row>
    <row r="158" spans="1:7" x14ac:dyDescent="0.2">
      <c r="A158" s="870"/>
      <c r="B158" s="870"/>
      <c r="C158" s="876" t="s">
        <v>651</v>
      </c>
      <c r="D158" s="871" t="s">
        <v>295</v>
      </c>
      <c r="E158" s="872" t="s">
        <v>839</v>
      </c>
      <c r="F158" s="872" t="s">
        <v>346</v>
      </c>
      <c r="G158" s="872" t="s">
        <v>839</v>
      </c>
    </row>
    <row r="159" spans="1:7" ht="22.5" x14ac:dyDescent="0.2">
      <c r="A159" s="870"/>
      <c r="B159" s="870"/>
      <c r="C159" s="876" t="s">
        <v>783</v>
      </c>
      <c r="D159" s="871" t="s">
        <v>784</v>
      </c>
      <c r="E159" s="872" t="s">
        <v>658</v>
      </c>
      <c r="F159" s="872" t="s">
        <v>346</v>
      </c>
      <c r="G159" s="872" t="s">
        <v>658</v>
      </c>
    </row>
    <row r="160" spans="1:7" x14ac:dyDescent="0.2">
      <c r="A160" s="870"/>
      <c r="B160" s="870"/>
      <c r="C160" s="876" t="s">
        <v>653</v>
      </c>
      <c r="D160" s="871" t="s">
        <v>296</v>
      </c>
      <c r="E160" s="872" t="s">
        <v>684</v>
      </c>
      <c r="F160" s="872" t="s">
        <v>346</v>
      </c>
      <c r="G160" s="872" t="s">
        <v>684</v>
      </c>
    </row>
    <row r="161" spans="1:7" ht="22.5" x14ac:dyDescent="0.2">
      <c r="A161" s="870"/>
      <c r="B161" s="870"/>
      <c r="C161" s="876" t="s">
        <v>20</v>
      </c>
      <c r="D161" s="871" t="s">
        <v>655</v>
      </c>
      <c r="E161" s="872" t="s">
        <v>686</v>
      </c>
      <c r="F161" s="872" t="s">
        <v>346</v>
      </c>
      <c r="G161" s="872" t="s">
        <v>686</v>
      </c>
    </row>
    <row r="162" spans="1:7" ht="22.5" x14ac:dyDescent="0.2">
      <c r="A162" s="870"/>
      <c r="B162" s="870"/>
      <c r="C162" s="876" t="s">
        <v>76</v>
      </c>
      <c r="D162" s="871" t="s">
        <v>685</v>
      </c>
      <c r="E162" s="872" t="s">
        <v>840</v>
      </c>
      <c r="F162" s="872" t="s">
        <v>346</v>
      </c>
      <c r="G162" s="872" t="s">
        <v>840</v>
      </c>
    </row>
    <row r="163" spans="1:7" ht="56.25" x14ac:dyDescent="0.2">
      <c r="A163" s="870"/>
      <c r="B163" s="870"/>
      <c r="C163" s="876" t="s">
        <v>116</v>
      </c>
      <c r="D163" s="871" t="s">
        <v>841</v>
      </c>
      <c r="E163" s="872" t="s">
        <v>715</v>
      </c>
      <c r="F163" s="872" t="s">
        <v>825</v>
      </c>
      <c r="G163" s="872" t="s">
        <v>842</v>
      </c>
    </row>
    <row r="164" spans="1:7" ht="15" x14ac:dyDescent="0.2">
      <c r="A164" s="867"/>
      <c r="B164" s="873" t="s">
        <v>843</v>
      </c>
      <c r="C164" s="875"/>
      <c r="D164" s="868" t="s">
        <v>844</v>
      </c>
      <c r="E164" s="869" t="s">
        <v>845</v>
      </c>
      <c r="F164" s="869" t="s">
        <v>346</v>
      </c>
      <c r="G164" s="869" t="s">
        <v>845</v>
      </c>
    </row>
    <row r="165" spans="1:7" x14ac:dyDescent="0.2">
      <c r="A165" s="870"/>
      <c r="B165" s="870"/>
      <c r="C165" s="876" t="s">
        <v>649</v>
      </c>
      <c r="D165" s="871" t="s">
        <v>294</v>
      </c>
      <c r="E165" s="872" t="s">
        <v>658</v>
      </c>
      <c r="F165" s="872" t="s">
        <v>577</v>
      </c>
      <c r="G165" s="872" t="s">
        <v>847</v>
      </c>
    </row>
    <row r="166" spans="1:7" x14ac:dyDescent="0.2">
      <c r="A166" s="870"/>
      <c r="B166" s="870"/>
      <c r="C166" s="876" t="s">
        <v>660</v>
      </c>
      <c r="D166" s="871" t="s">
        <v>312</v>
      </c>
      <c r="E166" s="872" t="s">
        <v>846</v>
      </c>
      <c r="F166" s="872" t="s">
        <v>346</v>
      </c>
      <c r="G166" s="872" t="s">
        <v>846</v>
      </c>
    </row>
    <row r="167" spans="1:7" x14ac:dyDescent="0.2">
      <c r="A167" s="870"/>
      <c r="B167" s="870"/>
      <c r="C167" s="876" t="s">
        <v>651</v>
      </c>
      <c r="D167" s="871" t="s">
        <v>295</v>
      </c>
      <c r="E167" s="872" t="s">
        <v>402</v>
      </c>
      <c r="F167" s="872" t="s">
        <v>1540</v>
      </c>
      <c r="G167" s="872" t="s">
        <v>416</v>
      </c>
    </row>
    <row r="168" spans="1:7" ht="22.5" x14ac:dyDescent="0.2">
      <c r="A168" s="870"/>
      <c r="B168" s="870"/>
      <c r="C168" s="876" t="s">
        <v>783</v>
      </c>
      <c r="D168" s="871" t="s">
        <v>784</v>
      </c>
      <c r="E168" s="872" t="s">
        <v>847</v>
      </c>
      <c r="F168" s="872" t="s">
        <v>346</v>
      </c>
      <c r="G168" s="872" t="s">
        <v>847</v>
      </c>
    </row>
    <row r="169" spans="1:7" ht="15" x14ac:dyDescent="0.2">
      <c r="A169" s="867"/>
      <c r="B169" s="873" t="s">
        <v>848</v>
      </c>
      <c r="C169" s="875"/>
      <c r="D169" s="868" t="s">
        <v>261</v>
      </c>
      <c r="E169" s="869" t="s">
        <v>849</v>
      </c>
      <c r="F169" s="869" t="s">
        <v>346</v>
      </c>
      <c r="G169" s="869" t="s">
        <v>849</v>
      </c>
    </row>
    <row r="170" spans="1:7" ht="67.5" x14ac:dyDescent="0.2">
      <c r="A170" s="870"/>
      <c r="B170" s="870"/>
      <c r="C170" s="876" t="s">
        <v>584</v>
      </c>
      <c r="D170" s="871" t="s">
        <v>850</v>
      </c>
      <c r="E170" s="872" t="s">
        <v>849</v>
      </c>
      <c r="F170" s="872" t="s">
        <v>346</v>
      </c>
      <c r="G170" s="872" t="s">
        <v>849</v>
      </c>
    </row>
    <row r="171" spans="1:7" ht="15" x14ac:dyDescent="0.2">
      <c r="A171" s="867"/>
      <c r="B171" s="873" t="s">
        <v>851</v>
      </c>
      <c r="C171" s="875"/>
      <c r="D171" s="868" t="s">
        <v>852</v>
      </c>
      <c r="E171" s="869" t="s">
        <v>853</v>
      </c>
      <c r="F171" s="869" t="s">
        <v>346</v>
      </c>
      <c r="G171" s="869" t="s">
        <v>853</v>
      </c>
    </row>
    <row r="172" spans="1:7" ht="22.5" x14ac:dyDescent="0.2">
      <c r="A172" s="870"/>
      <c r="B172" s="870"/>
      <c r="C172" s="876" t="s">
        <v>749</v>
      </c>
      <c r="D172" s="871" t="s">
        <v>750</v>
      </c>
      <c r="E172" s="872" t="s">
        <v>854</v>
      </c>
      <c r="F172" s="872" t="s">
        <v>346</v>
      </c>
      <c r="G172" s="872" t="s">
        <v>854</v>
      </c>
    </row>
    <row r="173" spans="1:7" x14ac:dyDescent="0.2">
      <c r="A173" s="870"/>
      <c r="B173" s="870"/>
      <c r="C173" s="876" t="s">
        <v>649</v>
      </c>
      <c r="D173" s="871" t="s">
        <v>294</v>
      </c>
      <c r="E173" s="872" t="s">
        <v>363</v>
      </c>
      <c r="F173" s="872" t="s">
        <v>346</v>
      </c>
      <c r="G173" s="872" t="s">
        <v>363</v>
      </c>
    </row>
    <row r="174" spans="1:7" x14ac:dyDescent="0.2">
      <c r="A174" s="870"/>
      <c r="B174" s="870"/>
      <c r="C174" s="876" t="s">
        <v>651</v>
      </c>
      <c r="D174" s="871" t="s">
        <v>295</v>
      </c>
      <c r="E174" s="872" t="s">
        <v>527</v>
      </c>
      <c r="F174" s="872" t="s">
        <v>346</v>
      </c>
      <c r="G174" s="872" t="s">
        <v>527</v>
      </c>
    </row>
    <row r="175" spans="1:7" x14ac:dyDescent="0.2">
      <c r="A175" s="870"/>
      <c r="B175" s="870"/>
      <c r="C175" s="876" t="s">
        <v>653</v>
      </c>
      <c r="D175" s="871" t="s">
        <v>296</v>
      </c>
      <c r="E175" s="872" t="s">
        <v>378</v>
      </c>
      <c r="F175" s="872" t="s">
        <v>346</v>
      </c>
      <c r="G175" s="872" t="s">
        <v>378</v>
      </c>
    </row>
    <row r="176" spans="1:7" x14ac:dyDescent="0.2">
      <c r="A176" s="864" t="s">
        <v>855</v>
      </c>
      <c r="B176" s="864"/>
      <c r="C176" s="864"/>
      <c r="D176" s="865" t="s">
        <v>856</v>
      </c>
      <c r="E176" s="866" t="s">
        <v>857</v>
      </c>
      <c r="F176" s="866" t="s">
        <v>346</v>
      </c>
      <c r="G176" s="866" t="s">
        <v>857</v>
      </c>
    </row>
    <row r="177" spans="1:7" ht="33.75" x14ac:dyDescent="0.2">
      <c r="A177" s="867"/>
      <c r="B177" s="873" t="s">
        <v>858</v>
      </c>
      <c r="C177" s="875"/>
      <c r="D177" s="868" t="s">
        <v>859</v>
      </c>
      <c r="E177" s="869" t="s">
        <v>857</v>
      </c>
      <c r="F177" s="869" t="s">
        <v>346</v>
      </c>
      <c r="G177" s="869" t="s">
        <v>857</v>
      </c>
    </row>
    <row r="178" spans="1:7" ht="45" x14ac:dyDescent="0.2">
      <c r="A178" s="870"/>
      <c r="B178" s="870"/>
      <c r="C178" s="876" t="s">
        <v>860</v>
      </c>
      <c r="D178" s="871" t="s">
        <v>861</v>
      </c>
      <c r="E178" s="872" t="s">
        <v>857</v>
      </c>
      <c r="F178" s="872" t="s">
        <v>346</v>
      </c>
      <c r="G178" s="872" t="s">
        <v>857</v>
      </c>
    </row>
    <row r="179" spans="1:7" x14ac:dyDescent="0.2">
      <c r="A179" s="864" t="s">
        <v>480</v>
      </c>
      <c r="B179" s="864"/>
      <c r="C179" s="864"/>
      <c r="D179" s="865" t="s">
        <v>481</v>
      </c>
      <c r="E179" s="866" t="s">
        <v>862</v>
      </c>
      <c r="F179" s="866" t="s">
        <v>346</v>
      </c>
      <c r="G179" s="866" t="s">
        <v>862</v>
      </c>
    </row>
    <row r="180" spans="1:7" ht="15" x14ac:dyDescent="0.2">
      <c r="A180" s="867"/>
      <c r="B180" s="873" t="s">
        <v>863</v>
      </c>
      <c r="C180" s="875"/>
      <c r="D180" s="868" t="s">
        <v>864</v>
      </c>
      <c r="E180" s="869" t="s">
        <v>862</v>
      </c>
      <c r="F180" s="869" t="s">
        <v>346</v>
      </c>
      <c r="G180" s="869" t="s">
        <v>862</v>
      </c>
    </row>
    <row r="181" spans="1:7" x14ac:dyDescent="0.2">
      <c r="A181" s="870"/>
      <c r="B181" s="870"/>
      <c r="C181" s="876" t="s">
        <v>865</v>
      </c>
      <c r="D181" s="871" t="s">
        <v>866</v>
      </c>
      <c r="E181" s="872" t="s">
        <v>862</v>
      </c>
      <c r="F181" s="872" t="s">
        <v>346</v>
      </c>
      <c r="G181" s="872" t="s">
        <v>862</v>
      </c>
    </row>
    <row r="182" spans="1:7" x14ac:dyDescent="0.2">
      <c r="A182" s="864" t="s">
        <v>123</v>
      </c>
      <c r="B182" s="864"/>
      <c r="C182" s="864"/>
      <c r="D182" s="865" t="s">
        <v>226</v>
      </c>
      <c r="E182" s="866" t="s">
        <v>867</v>
      </c>
      <c r="F182" s="866" t="s">
        <v>1293</v>
      </c>
      <c r="G182" s="866" t="s">
        <v>1294</v>
      </c>
    </row>
    <row r="183" spans="1:7" ht="15" x14ac:dyDescent="0.2">
      <c r="A183" s="867"/>
      <c r="B183" s="873" t="s">
        <v>124</v>
      </c>
      <c r="C183" s="875"/>
      <c r="D183" s="868" t="s">
        <v>227</v>
      </c>
      <c r="E183" s="869" t="s">
        <v>868</v>
      </c>
      <c r="F183" s="869" t="s">
        <v>1283</v>
      </c>
      <c r="G183" s="869" t="s">
        <v>1295</v>
      </c>
    </row>
    <row r="184" spans="1:7" ht="45" x14ac:dyDescent="0.2">
      <c r="A184" s="870"/>
      <c r="B184" s="870"/>
      <c r="C184" s="876" t="s">
        <v>522</v>
      </c>
      <c r="D184" s="871" t="s">
        <v>666</v>
      </c>
      <c r="E184" s="872" t="s">
        <v>869</v>
      </c>
      <c r="F184" s="872" t="s">
        <v>346</v>
      </c>
      <c r="G184" s="872" t="s">
        <v>869</v>
      </c>
    </row>
    <row r="185" spans="1:7" ht="22.5" x14ac:dyDescent="0.2">
      <c r="A185" s="870"/>
      <c r="B185" s="870"/>
      <c r="C185" s="876" t="s">
        <v>749</v>
      </c>
      <c r="D185" s="871" t="s">
        <v>750</v>
      </c>
      <c r="E185" s="872" t="s">
        <v>870</v>
      </c>
      <c r="F185" s="872" t="s">
        <v>346</v>
      </c>
      <c r="G185" s="872" t="s">
        <v>870</v>
      </c>
    </row>
    <row r="186" spans="1:7" x14ac:dyDescent="0.2">
      <c r="A186" s="870"/>
      <c r="B186" s="870"/>
      <c r="C186" s="876" t="s">
        <v>643</v>
      </c>
      <c r="D186" s="871" t="s">
        <v>291</v>
      </c>
      <c r="E186" s="872" t="s">
        <v>871</v>
      </c>
      <c r="F186" s="872" t="s">
        <v>346</v>
      </c>
      <c r="G186" s="872" t="s">
        <v>871</v>
      </c>
    </row>
    <row r="187" spans="1:7" x14ac:dyDescent="0.2">
      <c r="A187" s="870"/>
      <c r="B187" s="870"/>
      <c r="C187" s="876" t="s">
        <v>757</v>
      </c>
      <c r="D187" s="871" t="s">
        <v>758</v>
      </c>
      <c r="E187" s="872" t="s">
        <v>872</v>
      </c>
      <c r="F187" s="872" t="s">
        <v>346</v>
      </c>
      <c r="G187" s="872" t="s">
        <v>872</v>
      </c>
    </row>
    <row r="188" spans="1:7" x14ac:dyDescent="0.2">
      <c r="A188" s="870"/>
      <c r="B188" s="870"/>
      <c r="C188" s="876" t="s">
        <v>645</v>
      </c>
      <c r="D188" s="871" t="s">
        <v>292</v>
      </c>
      <c r="E188" s="872" t="s">
        <v>873</v>
      </c>
      <c r="F188" s="872" t="s">
        <v>346</v>
      </c>
      <c r="G188" s="872" t="s">
        <v>873</v>
      </c>
    </row>
    <row r="189" spans="1:7" x14ac:dyDescent="0.2">
      <c r="A189" s="870"/>
      <c r="B189" s="870"/>
      <c r="C189" s="876" t="s">
        <v>647</v>
      </c>
      <c r="D189" s="871" t="s">
        <v>293</v>
      </c>
      <c r="E189" s="872" t="s">
        <v>874</v>
      </c>
      <c r="F189" s="872" t="s">
        <v>346</v>
      </c>
      <c r="G189" s="872" t="s">
        <v>874</v>
      </c>
    </row>
    <row r="190" spans="1:7" x14ac:dyDescent="0.2">
      <c r="A190" s="870"/>
      <c r="B190" s="870"/>
      <c r="C190" s="876" t="s">
        <v>657</v>
      </c>
      <c r="D190" s="871" t="s">
        <v>311</v>
      </c>
      <c r="E190" s="872" t="s">
        <v>875</v>
      </c>
      <c r="F190" s="872" t="s">
        <v>346</v>
      </c>
      <c r="G190" s="872" t="s">
        <v>875</v>
      </c>
    </row>
    <row r="191" spans="1:7" x14ac:dyDescent="0.2">
      <c r="A191" s="870"/>
      <c r="B191" s="870"/>
      <c r="C191" s="876" t="s">
        <v>649</v>
      </c>
      <c r="D191" s="871" t="s">
        <v>294</v>
      </c>
      <c r="E191" s="872" t="s">
        <v>876</v>
      </c>
      <c r="F191" s="872" t="s">
        <v>1296</v>
      </c>
      <c r="G191" s="872" t="s">
        <v>1297</v>
      </c>
    </row>
    <row r="192" spans="1:7" x14ac:dyDescent="0.2">
      <c r="A192" s="870"/>
      <c r="B192" s="870"/>
      <c r="C192" s="876" t="s">
        <v>877</v>
      </c>
      <c r="D192" s="871" t="s">
        <v>299</v>
      </c>
      <c r="E192" s="872" t="s">
        <v>878</v>
      </c>
      <c r="F192" s="872" t="s">
        <v>1298</v>
      </c>
      <c r="G192" s="872" t="s">
        <v>1299</v>
      </c>
    </row>
    <row r="193" spans="1:7" x14ac:dyDescent="0.2">
      <c r="A193" s="870"/>
      <c r="B193" s="870"/>
      <c r="C193" s="876" t="s">
        <v>660</v>
      </c>
      <c r="D193" s="871" t="s">
        <v>312</v>
      </c>
      <c r="E193" s="872" t="s">
        <v>879</v>
      </c>
      <c r="F193" s="872" t="s">
        <v>346</v>
      </c>
      <c r="G193" s="872" t="s">
        <v>879</v>
      </c>
    </row>
    <row r="194" spans="1:7" x14ac:dyDescent="0.2">
      <c r="A194" s="870"/>
      <c r="B194" s="870"/>
      <c r="C194" s="876" t="s">
        <v>673</v>
      </c>
      <c r="D194" s="871" t="s">
        <v>323</v>
      </c>
      <c r="E194" s="872" t="s">
        <v>880</v>
      </c>
      <c r="F194" s="872" t="s">
        <v>402</v>
      </c>
      <c r="G194" s="872" t="s">
        <v>881</v>
      </c>
    </row>
    <row r="195" spans="1:7" x14ac:dyDescent="0.2">
      <c r="A195" s="870"/>
      <c r="B195" s="870"/>
      <c r="C195" s="876" t="s">
        <v>778</v>
      </c>
      <c r="D195" s="871" t="s">
        <v>779</v>
      </c>
      <c r="E195" s="872" t="s">
        <v>882</v>
      </c>
      <c r="F195" s="872" t="s">
        <v>346</v>
      </c>
      <c r="G195" s="872" t="s">
        <v>882</v>
      </c>
    </row>
    <row r="196" spans="1:7" x14ac:dyDescent="0.2">
      <c r="A196" s="870"/>
      <c r="B196" s="870"/>
      <c r="C196" s="876" t="s">
        <v>651</v>
      </c>
      <c r="D196" s="871" t="s">
        <v>295</v>
      </c>
      <c r="E196" s="872" t="s">
        <v>883</v>
      </c>
      <c r="F196" s="872" t="s">
        <v>346</v>
      </c>
      <c r="G196" s="872" t="s">
        <v>883</v>
      </c>
    </row>
    <row r="197" spans="1:7" ht="22.5" x14ac:dyDescent="0.2">
      <c r="A197" s="870"/>
      <c r="B197" s="870"/>
      <c r="C197" s="876" t="s">
        <v>783</v>
      </c>
      <c r="D197" s="871" t="s">
        <v>784</v>
      </c>
      <c r="E197" s="872" t="s">
        <v>884</v>
      </c>
      <c r="F197" s="872" t="s">
        <v>346</v>
      </c>
      <c r="G197" s="872" t="s">
        <v>884</v>
      </c>
    </row>
    <row r="198" spans="1:7" x14ac:dyDescent="0.2">
      <c r="A198" s="870"/>
      <c r="B198" s="870"/>
      <c r="C198" s="876" t="s">
        <v>791</v>
      </c>
      <c r="D198" s="871" t="s">
        <v>792</v>
      </c>
      <c r="E198" s="872" t="s">
        <v>885</v>
      </c>
      <c r="F198" s="872" t="s">
        <v>346</v>
      </c>
      <c r="G198" s="872" t="s">
        <v>885</v>
      </c>
    </row>
    <row r="199" spans="1:7" x14ac:dyDescent="0.2">
      <c r="A199" s="870"/>
      <c r="B199" s="870"/>
      <c r="C199" s="876" t="s">
        <v>653</v>
      </c>
      <c r="D199" s="871" t="s">
        <v>296</v>
      </c>
      <c r="E199" s="872" t="s">
        <v>886</v>
      </c>
      <c r="F199" s="872" t="s">
        <v>346</v>
      </c>
      <c r="G199" s="872" t="s">
        <v>886</v>
      </c>
    </row>
    <row r="200" spans="1:7" ht="22.5" x14ac:dyDescent="0.2">
      <c r="A200" s="870"/>
      <c r="B200" s="870"/>
      <c r="C200" s="876" t="s">
        <v>794</v>
      </c>
      <c r="D200" s="871" t="s">
        <v>314</v>
      </c>
      <c r="E200" s="872" t="s">
        <v>887</v>
      </c>
      <c r="F200" s="872" t="s">
        <v>346</v>
      </c>
      <c r="G200" s="872" t="s">
        <v>887</v>
      </c>
    </row>
    <row r="201" spans="1:7" x14ac:dyDescent="0.2">
      <c r="A201" s="870"/>
      <c r="B201" s="870"/>
      <c r="C201" s="876" t="s">
        <v>888</v>
      </c>
      <c r="D201" s="871" t="s">
        <v>889</v>
      </c>
      <c r="E201" s="872" t="s">
        <v>890</v>
      </c>
      <c r="F201" s="872" t="s">
        <v>346</v>
      </c>
      <c r="G201" s="872" t="s">
        <v>890</v>
      </c>
    </row>
    <row r="202" spans="1:7" ht="22.5" x14ac:dyDescent="0.2">
      <c r="A202" s="870"/>
      <c r="B202" s="870"/>
      <c r="C202" s="876" t="s">
        <v>733</v>
      </c>
      <c r="D202" s="871" t="s">
        <v>734</v>
      </c>
      <c r="E202" s="872" t="s">
        <v>443</v>
      </c>
      <c r="F202" s="872" t="s">
        <v>346</v>
      </c>
      <c r="G202" s="872" t="s">
        <v>443</v>
      </c>
    </row>
    <row r="203" spans="1:7" ht="22.5" x14ac:dyDescent="0.2">
      <c r="A203" s="870"/>
      <c r="B203" s="870"/>
      <c r="C203" s="876" t="s">
        <v>20</v>
      </c>
      <c r="D203" s="871" t="s">
        <v>655</v>
      </c>
      <c r="E203" s="872" t="s">
        <v>891</v>
      </c>
      <c r="F203" s="872" t="s">
        <v>346</v>
      </c>
      <c r="G203" s="872" t="s">
        <v>891</v>
      </c>
    </row>
    <row r="204" spans="1:7" ht="22.5" x14ac:dyDescent="0.2">
      <c r="A204" s="867"/>
      <c r="B204" s="873" t="s">
        <v>509</v>
      </c>
      <c r="C204" s="875"/>
      <c r="D204" s="868" t="s">
        <v>228</v>
      </c>
      <c r="E204" s="869" t="s">
        <v>892</v>
      </c>
      <c r="F204" s="869" t="s">
        <v>346</v>
      </c>
      <c r="G204" s="869" t="s">
        <v>892</v>
      </c>
    </row>
    <row r="205" spans="1:7" ht="45" x14ac:dyDescent="0.2">
      <c r="A205" s="870"/>
      <c r="B205" s="870"/>
      <c r="C205" s="876" t="s">
        <v>522</v>
      </c>
      <c r="D205" s="871" t="s">
        <v>666</v>
      </c>
      <c r="E205" s="872" t="s">
        <v>346</v>
      </c>
      <c r="F205" s="872" t="s">
        <v>346</v>
      </c>
      <c r="G205" s="872" t="s">
        <v>346</v>
      </c>
    </row>
    <row r="206" spans="1:7" ht="22.5" x14ac:dyDescent="0.2">
      <c r="A206" s="870"/>
      <c r="B206" s="870"/>
      <c r="C206" s="876" t="s">
        <v>749</v>
      </c>
      <c r="D206" s="871" t="s">
        <v>750</v>
      </c>
      <c r="E206" s="872" t="s">
        <v>893</v>
      </c>
      <c r="F206" s="872" t="s">
        <v>346</v>
      </c>
      <c r="G206" s="872" t="s">
        <v>893</v>
      </c>
    </row>
    <row r="207" spans="1:7" x14ac:dyDescent="0.2">
      <c r="A207" s="870"/>
      <c r="B207" s="870"/>
      <c r="C207" s="876" t="s">
        <v>643</v>
      </c>
      <c r="D207" s="871" t="s">
        <v>291</v>
      </c>
      <c r="E207" s="872" t="s">
        <v>894</v>
      </c>
      <c r="F207" s="872" t="s">
        <v>346</v>
      </c>
      <c r="G207" s="872" t="s">
        <v>894</v>
      </c>
    </row>
    <row r="208" spans="1:7" x14ac:dyDescent="0.2">
      <c r="A208" s="870"/>
      <c r="B208" s="870"/>
      <c r="C208" s="876" t="s">
        <v>757</v>
      </c>
      <c r="D208" s="871" t="s">
        <v>758</v>
      </c>
      <c r="E208" s="872" t="s">
        <v>895</v>
      </c>
      <c r="F208" s="872" t="s">
        <v>346</v>
      </c>
      <c r="G208" s="872" t="s">
        <v>895</v>
      </c>
    </row>
    <row r="209" spans="1:7" x14ac:dyDescent="0.2">
      <c r="A209" s="870"/>
      <c r="B209" s="870"/>
      <c r="C209" s="876" t="s">
        <v>645</v>
      </c>
      <c r="D209" s="871" t="s">
        <v>292</v>
      </c>
      <c r="E209" s="872" t="s">
        <v>896</v>
      </c>
      <c r="F209" s="872" t="s">
        <v>346</v>
      </c>
      <c r="G209" s="872" t="s">
        <v>896</v>
      </c>
    </row>
    <row r="210" spans="1:7" x14ac:dyDescent="0.2">
      <c r="A210" s="870"/>
      <c r="B210" s="870"/>
      <c r="C210" s="876" t="s">
        <v>647</v>
      </c>
      <c r="D210" s="871" t="s">
        <v>293</v>
      </c>
      <c r="E210" s="872" t="s">
        <v>897</v>
      </c>
      <c r="F210" s="872" t="s">
        <v>346</v>
      </c>
      <c r="G210" s="872" t="s">
        <v>897</v>
      </c>
    </row>
    <row r="211" spans="1:7" x14ac:dyDescent="0.2">
      <c r="A211" s="870"/>
      <c r="B211" s="870"/>
      <c r="C211" s="876" t="s">
        <v>657</v>
      </c>
      <c r="D211" s="871" t="s">
        <v>311</v>
      </c>
      <c r="E211" s="872" t="s">
        <v>658</v>
      </c>
      <c r="F211" s="872" t="s">
        <v>346</v>
      </c>
      <c r="G211" s="872" t="s">
        <v>658</v>
      </c>
    </row>
    <row r="212" spans="1:7" x14ac:dyDescent="0.2">
      <c r="A212" s="870"/>
      <c r="B212" s="870"/>
      <c r="C212" s="876" t="s">
        <v>649</v>
      </c>
      <c r="D212" s="871" t="s">
        <v>294</v>
      </c>
      <c r="E212" s="872" t="s">
        <v>898</v>
      </c>
      <c r="F212" s="872" t="s">
        <v>346</v>
      </c>
      <c r="G212" s="872" t="s">
        <v>898</v>
      </c>
    </row>
    <row r="213" spans="1:7" x14ac:dyDescent="0.2">
      <c r="A213" s="870"/>
      <c r="B213" s="870"/>
      <c r="C213" s="876" t="s">
        <v>877</v>
      </c>
      <c r="D213" s="871" t="s">
        <v>299</v>
      </c>
      <c r="E213" s="872" t="s">
        <v>408</v>
      </c>
      <c r="F213" s="872" t="s">
        <v>346</v>
      </c>
      <c r="G213" s="872" t="s">
        <v>408</v>
      </c>
    </row>
    <row r="214" spans="1:7" x14ac:dyDescent="0.2">
      <c r="A214" s="870"/>
      <c r="B214" s="870"/>
      <c r="C214" s="876" t="s">
        <v>660</v>
      </c>
      <c r="D214" s="871" t="s">
        <v>312</v>
      </c>
      <c r="E214" s="872" t="s">
        <v>743</v>
      </c>
      <c r="F214" s="872" t="s">
        <v>346</v>
      </c>
      <c r="G214" s="872" t="s">
        <v>743</v>
      </c>
    </row>
    <row r="215" spans="1:7" x14ac:dyDescent="0.2">
      <c r="A215" s="870"/>
      <c r="B215" s="870"/>
      <c r="C215" s="876" t="s">
        <v>673</v>
      </c>
      <c r="D215" s="871" t="s">
        <v>323</v>
      </c>
      <c r="E215" s="872" t="s">
        <v>387</v>
      </c>
      <c r="F215" s="872" t="s">
        <v>346</v>
      </c>
      <c r="G215" s="872" t="s">
        <v>387</v>
      </c>
    </row>
    <row r="216" spans="1:7" x14ac:dyDescent="0.2">
      <c r="A216" s="870"/>
      <c r="B216" s="870"/>
      <c r="C216" s="876" t="s">
        <v>778</v>
      </c>
      <c r="D216" s="871" t="s">
        <v>779</v>
      </c>
      <c r="E216" s="872" t="s">
        <v>899</v>
      </c>
      <c r="F216" s="872" t="s">
        <v>346</v>
      </c>
      <c r="G216" s="872" t="s">
        <v>899</v>
      </c>
    </row>
    <row r="217" spans="1:7" x14ac:dyDescent="0.2">
      <c r="A217" s="870"/>
      <c r="B217" s="870"/>
      <c r="C217" s="876" t="s">
        <v>651</v>
      </c>
      <c r="D217" s="871" t="s">
        <v>295</v>
      </c>
      <c r="E217" s="872" t="s">
        <v>900</v>
      </c>
      <c r="F217" s="872" t="s">
        <v>346</v>
      </c>
      <c r="G217" s="872" t="s">
        <v>900</v>
      </c>
    </row>
    <row r="218" spans="1:7" ht="22.5" x14ac:dyDescent="0.2">
      <c r="A218" s="870"/>
      <c r="B218" s="870"/>
      <c r="C218" s="876" t="s">
        <v>783</v>
      </c>
      <c r="D218" s="871" t="s">
        <v>784</v>
      </c>
      <c r="E218" s="872" t="s">
        <v>416</v>
      </c>
      <c r="F218" s="872" t="s">
        <v>346</v>
      </c>
      <c r="G218" s="872" t="s">
        <v>416</v>
      </c>
    </row>
    <row r="219" spans="1:7" ht="22.5" x14ac:dyDescent="0.2">
      <c r="A219" s="870"/>
      <c r="B219" s="870"/>
      <c r="C219" s="876" t="s">
        <v>794</v>
      </c>
      <c r="D219" s="871" t="s">
        <v>314</v>
      </c>
      <c r="E219" s="872" t="s">
        <v>901</v>
      </c>
      <c r="F219" s="872" t="s">
        <v>346</v>
      </c>
      <c r="G219" s="872" t="s">
        <v>901</v>
      </c>
    </row>
    <row r="220" spans="1:7" ht="15" x14ac:dyDescent="0.2">
      <c r="A220" s="867"/>
      <c r="B220" s="873" t="s">
        <v>128</v>
      </c>
      <c r="C220" s="875"/>
      <c r="D220" s="868" t="s">
        <v>511</v>
      </c>
      <c r="E220" s="869" t="s">
        <v>902</v>
      </c>
      <c r="F220" s="869" t="s">
        <v>903</v>
      </c>
      <c r="G220" s="869" t="s">
        <v>904</v>
      </c>
    </row>
    <row r="221" spans="1:7" ht="45" x14ac:dyDescent="0.2">
      <c r="A221" s="870"/>
      <c r="B221" s="870"/>
      <c r="C221" s="876" t="s">
        <v>522</v>
      </c>
      <c r="D221" s="871" t="s">
        <v>666</v>
      </c>
      <c r="E221" s="872" t="s">
        <v>905</v>
      </c>
      <c r="F221" s="872" t="s">
        <v>346</v>
      </c>
      <c r="G221" s="872" t="s">
        <v>905</v>
      </c>
    </row>
    <row r="222" spans="1:7" ht="22.5" x14ac:dyDescent="0.2">
      <c r="A222" s="870"/>
      <c r="B222" s="870"/>
      <c r="C222" s="876" t="s">
        <v>906</v>
      </c>
      <c r="D222" s="871" t="s">
        <v>250</v>
      </c>
      <c r="E222" s="872" t="s">
        <v>907</v>
      </c>
      <c r="F222" s="872" t="s">
        <v>908</v>
      </c>
      <c r="G222" s="872" t="s">
        <v>909</v>
      </c>
    </row>
    <row r="223" spans="1:7" ht="22.5" x14ac:dyDescent="0.2">
      <c r="A223" s="870"/>
      <c r="B223" s="870"/>
      <c r="C223" s="876" t="s">
        <v>749</v>
      </c>
      <c r="D223" s="871" t="s">
        <v>750</v>
      </c>
      <c r="E223" s="872" t="s">
        <v>910</v>
      </c>
      <c r="F223" s="872" t="s">
        <v>346</v>
      </c>
      <c r="G223" s="872" t="s">
        <v>910</v>
      </c>
    </row>
    <row r="224" spans="1:7" x14ac:dyDescent="0.2">
      <c r="A224" s="870"/>
      <c r="B224" s="870"/>
      <c r="C224" s="876" t="s">
        <v>643</v>
      </c>
      <c r="D224" s="871" t="s">
        <v>291</v>
      </c>
      <c r="E224" s="872" t="s">
        <v>911</v>
      </c>
      <c r="F224" s="872" t="s">
        <v>346</v>
      </c>
      <c r="G224" s="872" t="s">
        <v>911</v>
      </c>
    </row>
    <row r="225" spans="1:7" x14ac:dyDescent="0.2">
      <c r="A225" s="870"/>
      <c r="B225" s="870"/>
      <c r="C225" s="876" t="s">
        <v>757</v>
      </c>
      <c r="D225" s="871" t="s">
        <v>758</v>
      </c>
      <c r="E225" s="872" t="s">
        <v>912</v>
      </c>
      <c r="F225" s="872" t="s">
        <v>346</v>
      </c>
      <c r="G225" s="872" t="s">
        <v>912</v>
      </c>
    </row>
    <row r="226" spans="1:7" x14ac:dyDescent="0.2">
      <c r="A226" s="870"/>
      <c r="B226" s="870"/>
      <c r="C226" s="876" t="s">
        <v>645</v>
      </c>
      <c r="D226" s="871" t="s">
        <v>292</v>
      </c>
      <c r="E226" s="872" t="s">
        <v>913</v>
      </c>
      <c r="F226" s="872" t="s">
        <v>346</v>
      </c>
      <c r="G226" s="872" t="s">
        <v>913</v>
      </c>
    </row>
    <row r="227" spans="1:7" x14ac:dyDescent="0.2">
      <c r="A227" s="870"/>
      <c r="B227" s="870"/>
      <c r="C227" s="876" t="s">
        <v>647</v>
      </c>
      <c r="D227" s="871" t="s">
        <v>293</v>
      </c>
      <c r="E227" s="872" t="s">
        <v>914</v>
      </c>
      <c r="F227" s="872" t="s">
        <v>346</v>
      </c>
      <c r="G227" s="872" t="s">
        <v>914</v>
      </c>
    </row>
    <row r="228" spans="1:7" x14ac:dyDescent="0.2">
      <c r="A228" s="870"/>
      <c r="B228" s="870"/>
      <c r="C228" s="876" t="s">
        <v>657</v>
      </c>
      <c r="D228" s="871" t="s">
        <v>311</v>
      </c>
      <c r="E228" s="872" t="s">
        <v>471</v>
      </c>
      <c r="F228" s="872" t="s">
        <v>346</v>
      </c>
      <c r="G228" s="872" t="s">
        <v>471</v>
      </c>
    </row>
    <row r="229" spans="1:7" x14ac:dyDescent="0.2">
      <c r="A229" s="870"/>
      <c r="B229" s="870"/>
      <c r="C229" s="876" t="s">
        <v>649</v>
      </c>
      <c r="D229" s="871" t="s">
        <v>294</v>
      </c>
      <c r="E229" s="872" t="s">
        <v>723</v>
      </c>
      <c r="F229" s="872" t="s">
        <v>346</v>
      </c>
      <c r="G229" s="872" t="s">
        <v>723</v>
      </c>
    </row>
    <row r="230" spans="1:7" x14ac:dyDescent="0.2">
      <c r="A230" s="870"/>
      <c r="B230" s="870"/>
      <c r="C230" s="876" t="s">
        <v>915</v>
      </c>
      <c r="D230" s="871" t="s">
        <v>916</v>
      </c>
      <c r="E230" s="872" t="s">
        <v>518</v>
      </c>
      <c r="F230" s="872" t="s">
        <v>346</v>
      </c>
      <c r="G230" s="872" t="s">
        <v>518</v>
      </c>
    </row>
    <row r="231" spans="1:7" x14ac:dyDescent="0.2">
      <c r="A231" s="870"/>
      <c r="B231" s="870"/>
      <c r="C231" s="876" t="s">
        <v>877</v>
      </c>
      <c r="D231" s="871" t="s">
        <v>299</v>
      </c>
      <c r="E231" s="872" t="s">
        <v>917</v>
      </c>
      <c r="F231" s="872" t="s">
        <v>346</v>
      </c>
      <c r="G231" s="872" t="s">
        <v>917</v>
      </c>
    </row>
    <row r="232" spans="1:7" x14ac:dyDescent="0.2">
      <c r="A232" s="870"/>
      <c r="B232" s="870"/>
      <c r="C232" s="876" t="s">
        <v>660</v>
      </c>
      <c r="D232" s="871" t="s">
        <v>312</v>
      </c>
      <c r="E232" s="872" t="s">
        <v>918</v>
      </c>
      <c r="F232" s="872" t="s">
        <v>346</v>
      </c>
      <c r="G232" s="872" t="s">
        <v>918</v>
      </c>
    </row>
    <row r="233" spans="1:7" x14ac:dyDescent="0.2">
      <c r="A233" s="870"/>
      <c r="B233" s="870"/>
      <c r="C233" s="876" t="s">
        <v>673</v>
      </c>
      <c r="D233" s="871" t="s">
        <v>323</v>
      </c>
      <c r="E233" s="872" t="s">
        <v>572</v>
      </c>
      <c r="F233" s="872" t="s">
        <v>684</v>
      </c>
      <c r="G233" s="872" t="s">
        <v>919</v>
      </c>
    </row>
    <row r="234" spans="1:7" x14ac:dyDescent="0.2">
      <c r="A234" s="870"/>
      <c r="B234" s="870"/>
      <c r="C234" s="876" t="s">
        <v>778</v>
      </c>
      <c r="D234" s="871" t="s">
        <v>779</v>
      </c>
      <c r="E234" s="872" t="s">
        <v>527</v>
      </c>
      <c r="F234" s="872" t="s">
        <v>346</v>
      </c>
      <c r="G234" s="872" t="s">
        <v>527</v>
      </c>
    </row>
    <row r="235" spans="1:7" x14ac:dyDescent="0.2">
      <c r="A235" s="870"/>
      <c r="B235" s="870"/>
      <c r="C235" s="876" t="s">
        <v>651</v>
      </c>
      <c r="D235" s="871" t="s">
        <v>295</v>
      </c>
      <c r="E235" s="872" t="s">
        <v>920</v>
      </c>
      <c r="F235" s="872" t="s">
        <v>346</v>
      </c>
      <c r="G235" s="872" t="s">
        <v>920</v>
      </c>
    </row>
    <row r="236" spans="1:7" ht="33.75" x14ac:dyDescent="0.2">
      <c r="A236" s="870"/>
      <c r="B236" s="870"/>
      <c r="C236" s="876" t="s">
        <v>921</v>
      </c>
      <c r="D236" s="871" t="s">
        <v>922</v>
      </c>
      <c r="E236" s="872" t="s">
        <v>923</v>
      </c>
      <c r="F236" s="872" t="s">
        <v>346</v>
      </c>
      <c r="G236" s="872" t="s">
        <v>923</v>
      </c>
    </row>
    <row r="237" spans="1:7" ht="22.5" x14ac:dyDescent="0.2">
      <c r="A237" s="870"/>
      <c r="B237" s="870"/>
      <c r="C237" s="876" t="s">
        <v>783</v>
      </c>
      <c r="D237" s="871" t="s">
        <v>784</v>
      </c>
      <c r="E237" s="872" t="s">
        <v>676</v>
      </c>
      <c r="F237" s="872" t="s">
        <v>346</v>
      </c>
      <c r="G237" s="872" t="s">
        <v>676</v>
      </c>
    </row>
    <row r="238" spans="1:7" x14ac:dyDescent="0.2">
      <c r="A238" s="870"/>
      <c r="B238" s="870"/>
      <c r="C238" s="876" t="s">
        <v>791</v>
      </c>
      <c r="D238" s="871" t="s">
        <v>792</v>
      </c>
      <c r="E238" s="872" t="s">
        <v>847</v>
      </c>
      <c r="F238" s="872" t="s">
        <v>346</v>
      </c>
      <c r="G238" s="872" t="s">
        <v>847</v>
      </c>
    </row>
    <row r="239" spans="1:7" x14ac:dyDescent="0.2">
      <c r="A239" s="870"/>
      <c r="B239" s="870"/>
      <c r="C239" s="876" t="s">
        <v>653</v>
      </c>
      <c r="D239" s="871" t="s">
        <v>296</v>
      </c>
      <c r="E239" s="872" t="s">
        <v>804</v>
      </c>
      <c r="F239" s="872" t="s">
        <v>346</v>
      </c>
      <c r="G239" s="872" t="s">
        <v>804</v>
      </c>
    </row>
    <row r="240" spans="1:7" ht="22.5" x14ac:dyDescent="0.2">
      <c r="A240" s="870"/>
      <c r="B240" s="870"/>
      <c r="C240" s="876" t="s">
        <v>794</v>
      </c>
      <c r="D240" s="871" t="s">
        <v>314</v>
      </c>
      <c r="E240" s="872" t="s">
        <v>924</v>
      </c>
      <c r="F240" s="872" t="s">
        <v>346</v>
      </c>
      <c r="G240" s="872" t="s">
        <v>924</v>
      </c>
    </row>
    <row r="241" spans="1:7" x14ac:dyDescent="0.2">
      <c r="A241" s="870"/>
      <c r="B241" s="870"/>
      <c r="C241" s="876" t="s">
        <v>888</v>
      </c>
      <c r="D241" s="871" t="s">
        <v>889</v>
      </c>
      <c r="E241" s="872" t="s">
        <v>925</v>
      </c>
      <c r="F241" s="872" t="s">
        <v>346</v>
      </c>
      <c r="G241" s="872" t="s">
        <v>925</v>
      </c>
    </row>
    <row r="242" spans="1:7" ht="22.5" x14ac:dyDescent="0.2">
      <c r="A242" s="870"/>
      <c r="B242" s="870"/>
      <c r="C242" s="876" t="s">
        <v>733</v>
      </c>
      <c r="D242" s="871" t="s">
        <v>734</v>
      </c>
      <c r="E242" s="872" t="s">
        <v>384</v>
      </c>
      <c r="F242" s="872" t="s">
        <v>346</v>
      </c>
      <c r="G242" s="872" t="s">
        <v>384</v>
      </c>
    </row>
    <row r="243" spans="1:7" ht="22.5" x14ac:dyDescent="0.2">
      <c r="A243" s="870"/>
      <c r="B243" s="870"/>
      <c r="C243" s="876" t="s">
        <v>76</v>
      </c>
      <c r="D243" s="871" t="s">
        <v>685</v>
      </c>
      <c r="E243" s="872" t="s">
        <v>926</v>
      </c>
      <c r="F243" s="872" t="s">
        <v>346</v>
      </c>
      <c r="G243" s="872" t="s">
        <v>926</v>
      </c>
    </row>
    <row r="244" spans="1:7" ht="15" x14ac:dyDescent="0.2">
      <c r="A244" s="867"/>
      <c r="B244" s="873" t="s">
        <v>525</v>
      </c>
      <c r="C244" s="875"/>
      <c r="D244" s="868" t="s">
        <v>230</v>
      </c>
      <c r="E244" s="869" t="s">
        <v>927</v>
      </c>
      <c r="F244" s="869" t="s">
        <v>1541</v>
      </c>
      <c r="G244" s="869" t="s">
        <v>1300</v>
      </c>
    </row>
    <row r="245" spans="1:7" ht="45" x14ac:dyDescent="0.2">
      <c r="A245" s="870"/>
      <c r="B245" s="870"/>
      <c r="C245" s="876" t="s">
        <v>928</v>
      </c>
      <c r="D245" s="871" t="s">
        <v>929</v>
      </c>
      <c r="E245" s="872" t="s">
        <v>930</v>
      </c>
      <c r="F245" s="872" t="s">
        <v>346</v>
      </c>
      <c r="G245" s="872" t="s">
        <v>930</v>
      </c>
    </row>
    <row r="246" spans="1:7" ht="22.5" x14ac:dyDescent="0.2">
      <c r="A246" s="870"/>
      <c r="B246" s="870"/>
      <c r="C246" s="876" t="s">
        <v>906</v>
      </c>
      <c r="D246" s="871" t="s">
        <v>250</v>
      </c>
      <c r="E246" s="872" t="s">
        <v>931</v>
      </c>
      <c r="F246" s="872" t="s">
        <v>932</v>
      </c>
      <c r="G246" s="872" t="s">
        <v>933</v>
      </c>
    </row>
    <row r="247" spans="1:7" ht="33.75" x14ac:dyDescent="0.2">
      <c r="A247" s="870"/>
      <c r="B247" s="870"/>
      <c r="C247" s="876" t="s">
        <v>832</v>
      </c>
      <c r="D247" s="871" t="s">
        <v>260</v>
      </c>
      <c r="E247" s="872" t="s">
        <v>934</v>
      </c>
      <c r="F247" s="872" t="s">
        <v>346</v>
      </c>
      <c r="G247" s="872" t="s">
        <v>934</v>
      </c>
    </row>
    <row r="248" spans="1:7" ht="22.5" x14ac:dyDescent="0.2">
      <c r="A248" s="870"/>
      <c r="B248" s="870"/>
      <c r="C248" s="876" t="s">
        <v>749</v>
      </c>
      <c r="D248" s="871" t="s">
        <v>750</v>
      </c>
      <c r="E248" s="872" t="s">
        <v>935</v>
      </c>
      <c r="F248" s="872" t="s">
        <v>346</v>
      </c>
      <c r="G248" s="872" t="s">
        <v>935</v>
      </c>
    </row>
    <row r="249" spans="1:7" x14ac:dyDescent="0.2">
      <c r="A249" s="870"/>
      <c r="B249" s="870"/>
      <c r="C249" s="876" t="s">
        <v>643</v>
      </c>
      <c r="D249" s="871" t="s">
        <v>291</v>
      </c>
      <c r="E249" s="872" t="s">
        <v>936</v>
      </c>
      <c r="F249" s="872" t="s">
        <v>346</v>
      </c>
      <c r="G249" s="872" t="s">
        <v>936</v>
      </c>
    </row>
    <row r="250" spans="1:7" x14ac:dyDescent="0.2">
      <c r="A250" s="870"/>
      <c r="B250" s="870"/>
      <c r="C250" s="876" t="s">
        <v>757</v>
      </c>
      <c r="D250" s="871" t="s">
        <v>758</v>
      </c>
      <c r="E250" s="872" t="s">
        <v>937</v>
      </c>
      <c r="F250" s="872" t="s">
        <v>346</v>
      </c>
      <c r="G250" s="872" t="s">
        <v>937</v>
      </c>
    </row>
    <row r="251" spans="1:7" x14ac:dyDescent="0.2">
      <c r="A251" s="870"/>
      <c r="B251" s="870"/>
      <c r="C251" s="876" t="s">
        <v>645</v>
      </c>
      <c r="D251" s="871" t="s">
        <v>292</v>
      </c>
      <c r="E251" s="872" t="s">
        <v>938</v>
      </c>
      <c r="F251" s="872" t="s">
        <v>346</v>
      </c>
      <c r="G251" s="872" t="s">
        <v>938</v>
      </c>
    </row>
    <row r="252" spans="1:7" x14ac:dyDescent="0.2">
      <c r="A252" s="870"/>
      <c r="B252" s="870"/>
      <c r="C252" s="876" t="s">
        <v>647</v>
      </c>
      <c r="D252" s="871" t="s">
        <v>293</v>
      </c>
      <c r="E252" s="872" t="s">
        <v>939</v>
      </c>
      <c r="F252" s="872" t="s">
        <v>346</v>
      </c>
      <c r="G252" s="872" t="s">
        <v>939</v>
      </c>
    </row>
    <row r="253" spans="1:7" x14ac:dyDescent="0.2">
      <c r="A253" s="870"/>
      <c r="B253" s="870"/>
      <c r="C253" s="876" t="s">
        <v>657</v>
      </c>
      <c r="D253" s="871" t="s">
        <v>311</v>
      </c>
      <c r="E253" s="872" t="s">
        <v>520</v>
      </c>
      <c r="F253" s="872" t="s">
        <v>346</v>
      </c>
      <c r="G253" s="872" t="s">
        <v>520</v>
      </c>
    </row>
    <row r="254" spans="1:7" x14ac:dyDescent="0.2">
      <c r="A254" s="870"/>
      <c r="B254" s="870"/>
      <c r="C254" s="876" t="s">
        <v>649</v>
      </c>
      <c r="D254" s="871" t="s">
        <v>294</v>
      </c>
      <c r="E254" s="872" t="s">
        <v>940</v>
      </c>
      <c r="F254" s="872" t="s">
        <v>1301</v>
      </c>
      <c r="G254" s="872" t="s">
        <v>1302</v>
      </c>
    </row>
    <row r="255" spans="1:7" x14ac:dyDescent="0.2">
      <c r="A255" s="870"/>
      <c r="B255" s="870"/>
      <c r="C255" s="876" t="s">
        <v>877</v>
      </c>
      <c r="D255" s="871" t="s">
        <v>299</v>
      </c>
      <c r="E255" s="872" t="s">
        <v>941</v>
      </c>
      <c r="F255" s="872" t="s">
        <v>1303</v>
      </c>
      <c r="G255" s="872" t="s">
        <v>1304</v>
      </c>
    </row>
    <row r="256" spans="1:7" x14ac:dyDescent="0.2">
      <c r="A256" s="870"/>
      <c r="B256" s="870"/>
      <c r="C256" s="876" t="s">
        <v>660</v>
      </c>
      <c r="D256" s="871" t="s">
        <v>312</v>
      </c>
      <c r="E256" s="872" t="s">
        <v>942</v>
      </c>
      <c r="F256" s="872" t="s">
        <v>346</v>
      </c>
      <c r="G256" s="872" t="s">
        <v>942</v>
      </c>
    </row>
    <row r="257" spans="1:7" x14ac:dyDescent="0.2">
      <c r="A257" s="870"/>
      <c r="B257" s="870"/>
      <c r="C257" s="876" t="s">
        <v>673</v>
      </c>
      <c r="D257" s="871" t="s">
        <v>323</v>
      </c>
      <c r="E257" s="872" t="s">
        <v>943</v>
      </c>
      <c r="F257" s="872" t="s">
        <v>346</v>
      </c>
      <c r="G257" s="872" t="s">
        <v>943</v>
      </c>
    </row>
    <row r="258" spans="1:7" x14ac:dyDescent="0.2">
      <c r="A258" s="870"/>
      <c r="B258" s="870"/>
      <c r="C258" s="876" t="s">
        <v>778</v>
      </c>
      <c r="D258" s="871" t="s">
        <v>779</v>
      </c>
      <c r="E258" s="872" t="s">
        <v>520</v>
      </c>
      <c r="F258" s="872" t="s">
        <v>346</v>
      </c>
      <c r="G258" s="872" t="s">
        <v>520</v>
      </c>
    </row>
    <row r="259" spans="1:7" x14ac:dyDescent="0.2">
      <c r="A259" s="870"/>
      <c r="B259" s="870"/>
      <c r="C259" s="876" t="s">
        <v>651</v>
      </c>
      <c r="D259" s="871" t="s">
        <v>295</v>
      </c>
      <c r="E259" s="872" t="s">
        <v>944</v>
      </c>
      <c r="F259" s="872" t="s">
        <v>346</v>
      </c>
      <c r="G259" s="872" t="s">
        <v>944</v>
      </c>
    </row>
    <row r="260" spans="1:7" ht="22.5" x14ac:dyDescent="0.2">
      <c r="A260" s="870"/>
      <c r="B260" s="870"/>
      <c r="C260" s="876" t="s">
        <v>783</v>
      </c>
      <c r="D260" s="871" t="s">
        <v>784</v>
      </c>
      <c r="E260" s="872" t="s">
        <v>900</v>
      </c>
      <c r="F260" s="872" t="s">
        <v>346</v>
      </c>
      <c r="G260" s="872" t="s">
        <v>900</v>
      </c>
    </row>
    <row r="261" spans="1:7" x14ac:dyDescent="0.2">
      <c r="A261" s="870"/>
      <c r="B261" s="870"/>
      <c r="C261" s="876" t="s">
        <v>791</v>
      </c>
      <c r="D261" s="871" t="s">
        <v>792</v>
      </c>
      <c r="E261" s="872" t="s">
        <v>527</v>
      </c>
      <c r="F261" s="872" t="s">
        <v>346</v>
      </c>
      <c r="G261" s="872" t="s">
        <v>527</v>
      </c>
    </row>
    <row r="262" spans="1:7" x14ac:dyDescent="0.2">
      <c r="A262" s="870"/>
      <c r="B262" s="870"/>
      <c r="C262" s="876" t="s">
        <v>653</v>
      </c>
      <c r="D262" s="871" t="s">
        <v>296</v>
      </c>
      <c r="E262" s="872" t="s">
        <v>405</v>
      </c>
      <c r="F262" s="872" t="s">
        <v>346</v>
      </c>
      <c r="G262" s="872" t="s">
        <v>405</v>
      </c>
    </row>
    <row r="263" spans="1:7" ht="22.5" x14ac:dyDescent="0.2">
      <c r="A263" s="870"/>
      <c r="B263" s="870"/>
      <c r="C263" s="876" t="s">
        <v>794</v>
      </c>
      <c r="D263" s="871" t="s">
        <v>314</v>
      </c>
      <c r="E263" s="872" t="s">
        <v>945</v>
      </c>
      <c r="F263" s="872" t="s">
        <v>346</v>
      </c>
      <c r="G263" s="872" t="s">
        <v>945</v>
      </c>
    </row>
    <row r="264" spans="1:7" ht="15" x14ac:dyDescent="0.2">
      <c r="A264" s="867"/>
      <c r="B264" s="873" t="s">
        <v>946</v>
      </c>
      <c r="C264" s="875"/>
      <c r="D264" s="868" t="s">
        <v>947</v>
      </c>
      <c r="E264" s="869" t="s">
        <v>948</v>
      </c>
      <c r="F264" s="869" t="s">
        <v>346</v>
      </c>
      <c r="G264" s="869" t="s">
        <v>948</v>
      </c>
    </row>
    <row r="265" spans="1:7" x14ac:dyDescent="0.2">
      <c r="A265" s="870"/>
      <c r="B265" s="870"/>
      <c r="C265" s="876" t="s">
        <v>657</v>
      </c>
      <c r="D265" s="871" t="s">
        <v>311</v>
      </c>
      <c r="E265" s="872" t="s">
        <v>416</v>
      </c>
      <c r="F265" s="872" t="s">
        <v>346</v>
      </c>
      <c r="G265" s="872" t="s">
        <v>416</v>
      </c>
    </row>
    <row r="266" spans="1:7" x14ac:dyDescent="0.2">
      <c r="A266" s="870"/>
      <c r="B266" s="870"/>
      <c r="C266" s="876" t="s">
        <v>649</v>
      </c>
      <c r="D266" s="871" t="s">
        <v>294</v>
      </c>
      <c r="E266" s="872" t="s">
        <v>658</v>
      </c>
      <c r="F266" s="872" t="s">
        <v>346</v>
      </c>
      <c r="G266" s="872" t="s">
        <v>658</v>
      </c>
    </row>
    <row r="267" spans="1:7" x14ac:dyDescent="0.2">
      <c r="A267" s="870"/>
      <c r="B267" s="870"/>
      <c r="C267" s="876" t="s">
        <v>651</v>
      </c>
      <c r="D267" s="871" t="s">
        <v>295</v>
      </c>
      <c r="E267" s="872" t="s">
        <v>949</v>
      </c>
      <c r="F267" s="872" t="s">
        <v>346</v>
      </c>
      <c r="G267" s="872" t="s">
        <v>949</v>
      </c>
    </row>
    <row r="268" spans="1:7" ht="15" x14ac:dyDescent="0.2">
      <c r="A268" s="867"/>
      <c r="B268" s="873" t="s">
        <v>950</v>
      </c>
      <c r="C268" s="875"/>
      <c r="D268" s="868" t="s">
        <v>951</v>
      </c>
      <c r="E268" s="869" t="s">
        <v>952</v>
      </c>
      <c r="F268" s="869" t="s">
        <v>346</v>
      </c>
      <c r="G268" s="869" t="s">
        <v>952</v>
      </c>
    </row>
    <row r="269" spans="1:7" x14ac:dyDescent="0.2">
      <c r="A269" s="870"/>
      <c r="B269" s="870"/>
      <c r="C269" s="876" t="s">
        <v>651</v>
      </c>
      <c r="D269" s="871" t="s">
        <v>295</v>
      </c>
      <c r="E269" s="872" t="s">
        <v>953</v>
      </c>
      <c r="F269" s="872" t="s">
        <v>346</v>
      </c>
      <c r="G269" s="872" t="s">
        <v>953</v>
      </c>
    </row>
    <row r="270" spans="1:7" ht="22.5" x14ac:dyDescent="0.2">
      <c r="A270" s="870"/>
      <c r="B270" s="870"/>
      <c r="C270" s="876" t="s">
        <v>733</v>
      </c>
      <c r="D270" s="871" t="s">
        <v>734</v>
      </c>
      <c r="E270" s="872" t="s">
        <v>954</v>
      </c>
      <c r="F270" s="872" t="s">
        <v>346</v>
      </c>
      <c r="G270" s="872" t="s">
        <v>954</v>
      </c>
    </row>
    <row r="271" spans="1:7" ht="15" x14ac:dyDescent="0.2">
      <c r="A271" s="867"/>
      <c r="B271" s="873" t="s">
        <v>529</v>
      </c>
      <c r="C271" s="875"/>
      <c r="D271" s="868" t="s">
        <v>530</v>
      </c>
      <c r="E271" s="869" t="s">
        <v>955</v>
      </c>
      <c r="F271" s="869" t="s">
        <v>346</v>
      </c>
      <c r="G271" s="869" t="s">
        <v>955</v>
      </c>
    </row>
    <row r="272" spans="1:7" x14ac:dyDescent="0.2">
      <c r="A272" s="870"/>
      <c r="B272" s="870"/>
      <c r="C272" s="876" t="s">
        <v>643</v>
      </c>
      <c r="D272" s="871" t="s">
        <v>291</v>
      </c>
      <c r="E272" s="872" t="s">
        <v>956</v>
      </c>
      <c r="F272" s="872" t="s">
        <v>346</v>
      </c>
      <c r="G272" s="872" t="s">
        <v>956</v>
      </c>
    </row>
    <row r="273" spans="1:7" x14ac:dyDescent="0.2">
      <c r="A273" s="870"/>
      <c r="B273" s="870"/>
      <c r="C273" s="876" t="s">
        <v>757</v>
      </c>
      <c r="D273" s="871" t="s">
        <v>758</v>
      </c>
      <c r="E273" s="872" t="s">
        <v>957</v>
      </c>
      <c r="F273" s="872" t="s">
        <v>346</v>
      </c>
      <c r="G273" s="872" t="s">
        <v>957</v>
      </c>
    </row>
    <row r="274" spans="1:7" x14ac:dyDescent="0.2">
      <c r="A274" s="870"/>
      <c r="B274" s="870"/>
      <c r="C274" s="876" t="s">
        <v>645</v>
      </c>
      <c r="D274" s="871" t="s">
        <v>292</v>
      </c>
      <c r="E274" s="872" t="s">
        <v>958</v>
      </c>
      <c r="F274" s="872" t="s">
        <v>346</v>
      </c>
      <c r="G274" s="872" t="s">
        <v>958</v>
      </c>
    </row>
    <row r="275" spans="1:7" x14ac:dyDescent="0.2">
      <c r="A275" s="870"/>
      <c r="B275" s="870"/>
      <c r="C275" s="876" t="s">
        <v>647</v>
      </c>
      <c r="D275" s="871" t="s">
        <v>293</v>
      </c>
      <c r="E275" s="872" t="s">
        <v>959</v>
      </c>
      <c r="F275" s="872" t="s">
        <v>346</v>
      </c>
      <c r="G275" s="872" t="s">
        <v>959</v>
      </c>
    </row>
    <row r="276" spans="1:7" x14ac:dyDescent="0.2">
      <c r="A276" s="870"/>
      <c r="B276" s="870"/>
      <c r="C276" s="876" t="s">
        <v>657</v>
      </c>
      <c r="D276" s="871" t="s">
        <v>311</v>
      </c>
      <c r="E276" s="872" t="s">
        <v>658</v>
      </c>
      <c r="F276" s="872" t="s">
        <v>346</v>
      </c>
      <c r="G276" s="872" t="s">
        <v>658</v>
      </c>
    </row>
    <row r="277" spans="1:7" x14ac:dyDescent="0.2">
      <c r="A277" s="870"/>
      <c r="B277" s="870"/>
      <c r="C277" s="876" t="s">
        <v>649</v>
      </c>
      <c r="D277" s="871" t="s">
        <v>294</v>
      </c>
      <c r="E277" s="872" t="s">
        <v>960</v>
      </c>
      <c r="F277" s="872" t="s">
        <v>346</v>
      </c>
      <c r="G277" s="872" t="s">
        <v>960</v>
      </c>
    </row>
    <row r="278" spans="1:7" x14ac:dyDescent="0.2">
      <c r="A278" s="870"/>
      <c r="B278" s="870"/>
      <c r="C278" s="876" t="s">
        <v>915</v>
      </c>
      <c r="D278" s="871" t="s">
        <v>916</v>
      </c>
      <c r="E278" s="872" t="s">
        <v>961</v>
      </c>
      <c r="F278" s="872" t="s">
        <v>346</v>
      </c>
      <c r="G278" s="872" t="s">
        <v>961</v>
      </c>
    </row>
    <row r="279" spans="1:7" x14ac:dyDescent="0.2">
      <c r="A279" s="870"/>
      <c r="B279" s="870"/>
      <c r="C279" s="876" t="s">
        <v>673</v>
      </c>
      <c r="D279" s="871" t="s">
        <v>323</v>
      </c>
      <c r="E279" s="872" t="s">
        <v>402</v>
      </c>
      <c r="F279" s="872" t="s">
        <v>346</v>
      </c>
      <c r="G279" s="872" t="s">
        <v>402</v>
      </c>
    </row>
    <row r="280" spans="1:7" x14ac:dyDescent="0.2">
      <c r="A280" s="870"/>
      <c r="B280" s="870"/>
      <c r="C280" s="876" t="s">
        <v>778</v>
      </c>
      <c r="D280" s="871" t="s">
        <v>779</v>
      </c>
      <c r="E280" s="872" t="s">
        <v>962</v>
      </c>
      <c r="F280" s="872" t="s">
        <v>346</v>
      </c>
      <c r="G280" s="872" t="s">
        <v>962</v>
      </c>
    </row>
    <row r="281" spans="1:7" x14ac:dyDescent="0.2">
      <c r="A281" s="870"/>
      <c r="B281" s="870"/>
      <c r="C281" s="876" t="s">
        <v>651</v>
      </c>
      <c r="D281" s="871" t="s">
        <v>295</v>
      </c>
      <c r="E281" s="872" t="s">
        <v>847</v>
      </c>
      <c r="F281" s="872" t="s">
        <v>346</v>
      </c>
      <c r="G281" s="872" t="s">
        <v>847</v>
      </c>
    </row>
    <row r="282" spans="1:7" ht="22.5" x14ac:dyDescent="0.2">
      <c r="A282" s="870"/>
      <c r="B282" s="870"/>
      <c r="C282" s="876" t="s">
        <v>794</v>
      </c>
      <c r="D282" s="871" t="s">
        <v>314</v>
      </c>
      <c r="E282" s="872" t="s">
        <v>963</v>
      </c>
      <c r="F282" s="872" t="s">
        <v>346</v>
      </c>
      <c r="G282" s="872" t="s">
        <v>963</v>
      </c>
    </row>
    <row r="283" spans="1:7" ht="67.5" x14ac:dyDescent="0.2">
      <c r="A283" s="867"/>
      <c r="B283" s="873" t="s">
        <v>964</v>
      </c>
      <c r="C283" s="875"/>
      <c r="D283" s="868" t="s">
        <v>965</v>
      </c>
      <c r="E283" s="869" t="s">
        <v>966</v>
      </c>
      <c r="F283" s="869" t="s">
        <v>346</v>
      </c>
      <c r="G283" s="869" t="s">
        <v>966</v>
      </c>
    </row>
    <row r="284" spans="1:7" ht="22.5" x14ac:dyDescent="0.2">
      <c r="A284" s="870"/>
      <c r="B284" s="870"/>
      <c r="C284" s="876" t="s">
        <v>906</v>
      </c>
      <c r="D284" s="871" t="s">
        <v>250</v>
      </c>
      <c r="E284" s="872" t="s">
        <v>967</v>
      </c>
      <c r="F284" s="872" t="s">
        <v>968</v>
      </c>
      <c r="G284" s="872" t="s">
        <v>969</v>
      </c>
    </row>
    <row r="285" spans="1:7" ht="22.5" x14ac:dyDescent="0.2">
      <c r="A285" s="870"/>
      <c r="B285" s="870"/>
      <c r="C285" s="876" t="s">
        <v>749</v>
      </c>
      <c r="D285" s="871" t="s">
        <v>750</v>
      </c>
      <c r="E285" s="872" t="s">
        <v>346</v>
      </c>
      <c r="F285" s="872" t="s">
        <v>346</v>
      </c>
      <c r="G285" s="872" t="s">
        <v>346</v>
      </c>
    </row>
    <row r="286" spans="1:7" x14ac:dyDescent="0.2">
      <c r="A286" s="870"/>
      <c r="B286" s="870"/>
      <c r="C286" s="876" t="s">
        <v>643</v>
      </c>
      <c r="D286" s="871" t="s">
        <v>291</v>
      </c>
      <c r="E286" s="872" t="s">
        <v>970</v>
      </c>
      <c r="F286" s="872" t="s">
        <v>346</v>
      </c>
      <c r="G286" s="872" t="s">
        <v>970</v>
      </c>
    </row>
    <row r="287" spans="1:7" x14ac:dyDescent="0.2">
      <c r="A287" s="870"/>
      <c r="B287" s="870"/>
      <c r="C287" s="876" t="s">
        <v>757</v>
      </c>
      <c r="D287" s="871" t="s">
        <v>758</v>
      </c>
      <c r="E287" s="872" t="s">
        <v>971</v>
      </c>
      <c r="F287" s="872" t="s">
        <v>346</v>
      </c>
      <c r="G287" s="872" t="s">
        <v>971</v>
      </c>
    </row>
    <row r="288" spans="1:7" x14ac:dyDescent="0.2">
      <c r="A288" s="870"/>
      <c r="B288" s="870"/>
      <c r="C288" s="876" t="s">
        <v>645</v>
      </c>
      <c r="D288" s="871" t="s">
        <v>292</v>
      </c>
      <c r="E288" s="872" t="s">
        <v>972</v>
      </c>
      <c r="F288" s="872" t="s">
        <v>346</v>
      </c>
      <c r="G288" s="872" t="s">
        <v>972</v>
      </c>
    </row>
    <row r="289" spans="1:7" x14ac:dyDescent="0.2">
      <c r="A289" s="870"/>
      <c r="B289" s="870"/>
      <c r="C289" s="876" t="s">
        <v>647</v>
      </c>
      <c r="D289" s="871" t="s">
        <v>293</v>
      </c>
      <c r="E289" s="872" t="s">
        <v>973</v>
      </c>
      <c r="F289" s="872" t="s">
        <v>346</v>
      </c>
      <c r="G289" s="872" t="s">
        <v>973</v>
      </c>
    </row>
    <row r="290" spans="1:7" x14ac:dyDescent="0.2">
      <c r="A290" s="870"/>
      <c r="B290" s="870"/>
      <c r="C290" s="876" t="s">
        <v>649</v>
      </c>
      <c r="D290" s="871" t="s">
        <v>294</v>
      </c>
      <c r="E290" s="872" t="s">
        <v>974</v>
      </c>
      <c r="F290" s="872" t="s">
        <v>975</v>
      </c>
      <c r="G290" s="872" t="s">
        <v>976</v>
      </c>
    </row>
    <row r="291" spans="1:7" x14ac:dyDescent="0.2">
      <c r="A291" s="870"/>
      <c r="B291" s="870"/>
      <c r="C291" s="876" t="s">
        <v>877</v>
      </c>
      <c r="D291" s="871" t="s">
        <v>299</v>
      </c>
      <c r="E291" s="872" t="s">
        <v>658</v>
      </c>
      <c r="F291" s="872" t="s">
        <v>847</v>
      </c>
      <c r="G291" s="872" t="s">
        <v>751</v>
      </c>
    </row>
    <row r="292" spans="1:7" x14ac:dyDescent="0.2">
      <c r="A292" s="870"/>
      <c r="B292" s="870"/>
      <c r="C292" s="876" t="s">
        <v>660</v>
      </c>
      <c r="D292" s="871" t="s">
        <v>312</v>
      </c>
      <c r="E292" s="872" t="s">
        <v>617</v>
      </c>
      <c r="F292" s="872" t="s">
        <v>346</v>
      </c>
      <c r="G292" s="872" t="s">
        <v>617</v>
      </c>
    </row>
    <row r="293" spans="1:7" x14ac:dyDescent="0.2">
      <c r="A293" s="870"/>
      <c r="B293" s="870"/>
      <c r="C293" s="876" t="s">
        <v>673</v>
      </c>
      <c r="D293" s="871" t="s">
        <v>323</v>
      </c>
      <c r="E293" s="872" t="s">
        <v>577</v>
      </c>
      <c r="F293" s="872" t="s">
        <v>346</v>
      </c>
      <c r="G293" s="872" t="s">
        <v>577</v>
      </c>
    </row>
    <row r="294" spans="1:7" x14ac:dyDescent="0.2">
      <c r="A294" s="870"/>
      <c r="B294" s="870"/>
      <c r="C294" s="876" t="s">
        <v>651</v>
      </c>
      <c r="D294" s="871" t="s">
        <v>295</v>
      </c>
      <c r="E294" s="872" t="s">
        <v>443</v>
      </c>
      <c r="F294" s="872" t="s">
        <v>346</v>
      </c>
      <c r="G294" s="872" t="s">
        <v>443</v>
      </c>
    </row>
    <row r="295" spans="1:7" ht="22.5" x14ac:dyDescent="0.2">
      <c r="A295" s="870"/>
      <c r="B295" s="870"/>
      <c r="C295" s="876" t="s">
        <v>783</v>
      </c>
      <c r="D295" s="871" t="s">
        <v>784</v>
      </c>
      <c r="E295" s="872" t="s">
        <v>346</v>
      </c>
      <c r="F295" s="872" t="s">
        <v>346</v>
      </c>
      <c r="G295" s="872" t="s">
        <v>346</v>
      </c>
    </row>
    <row r="296" spans="1:7" ht="22.5" x14ac:dyDescent="0.2">
      <c r="A296" s="870"/>
      <c r="B296" s="870"/>
      <c r="C296" s="876" t="s">
        <v>794</v>
      </c>
      <c r="D296" s="871" t="s">
        <v>314</v>
      </c>
      <c r="E296" s="872" t="s">
        <v>977</v>
      </c>
      <c r="F296" s="872" t="s">
        <v>346</v>
      </c>
      <c r="G296" s="872" t="s">
        <v>977</v>
      </c>
    </row>
    <row r="297" spans="1:7" ht="78.75" x14ac:dyDescent="0.2">
      <c r="A297" s="867"/>
      <c r="B297" s="873" t="s">
        <v>534</v>
      </c>
      <c r="C297" s="875"/>
      <c r="D297" s="868" t="s">
        <v>300</v>
      </c>
      <c r="E297" s="869" t="s">
        <v>978</v>
      </c>
      <c r="F297" s="869" t="s">
        <v>346</v>
      </c>
      <c r="G297" s="869" t="s">
        <v>978</v>
      </c>
    </row>
    <row r="298" spans="1:7" ht="22.5" x14ac:dyDescent="0.2">
      <c r="A298" s="870"/>
      <c r="B298" s="870"/>
      <c r="C298" s="876" t="s">
        <v>906</v>
      </c>
      <c r="D298" s="871" t="s">
        <v>250</v>
      </c>
      <c r="E298" s="872" t="s">
        <v>979</v>
      </c>
      <c r="F298" s="872" t="s">
        <v>346</v>
      </c>
      <c r="G298" s="872" t="s">
        <v>979</v>
      </c>
    </row>
    <row r="299" spans="1:7" ht="22.5" x14ac:dyDescent="0.2">
      <c r="A299" s="870"/>
      <c r="B299" s="870"/>
      <c r="C299" s="876" t="s">
        <v>749</v>
      </c>
      <c r="D299" s="871" t="s">
        <v>750</v>
      </c>
      <c r="E299" s="872" t="s">
        <v>980</v>
      </c>
      <c r="F299" s="872" t="s">
        <v>346</v>
      </c>
      <c r="G299" s="872" t="s">
        <v>980</v>
      </c>
    </row>
    <row r="300" spans="1:7" x14ac:dyDescent="0.2">
      <c r="A300" s="870"/>
      <c r="B300" s="870"/>
      <c r="C300" s="876" t="s">
        <v>643</v>
      </c>
      <c r="D300" s="871" t="s">
        <v>291</v>
      </c>
      <c r="E300" s="872" t="s">
        <v>981</v>
      </c>
      <c r="F300" s="872" t="s">
        <v>346</v>
      </c>
      <c r="G300" s="872" t="s">
        <v>981</v>
      </c>
    </row>
    <row r="301" spans="1:7" x14ac:dyDescent="0.2">
      <c r="A301" s="870"/>
      <c r="B301" s="870"/>
      <c r="C301" s="876" t="s">
        <v>757</v>
      </c>
      <c r="D301" s="871" t="s">
        <v>758</v>
      </c>
      <c r="E301" s="872" t="s">
        <v>982</v>
      </c>
      <c r="F301" s="872" t="s">
        <v>346</v>
      </c>
      <c r="G301" s="872" t="s">
        <v>982</v>
      </c>
    </row>
    <row r="302" spans="1:7" x14ac:dyDescent="0.2">
      <c r="A302" s="870"/>
      <c r="B302" s="870"/>
      <c r="C302" s="876" t="s">
        <v>645</v>
      </c>
      <c r="D302" s="871" t="s">
        <v>292</v>
      </c>
      <c r="E302" s="872" t="s">
        <v>983</v>
      </c>
      <c r="F302" s="872" t="s">
        <v>346</v>
      </c>
      <c r="G302" s="872" t="s">
        <v>983</v>
      </c>
    </row>
    <row r="303" spans="1:7" x14ac:dyDescent="0.2">
      <c r="A303" s="870"/>
      <c r="B303" s="870"/>
      <c r="C303" s="876" t="s">
        <v>647</v>
      </c>
      <c r="D303" s="871" t="s">
        <v>293</v>
      </c>
      <c r="E303" s="872" t="s">
        <v>984</v>
      </c>
      <c r="F303" s="872" t="s">
        <v>346</v>
      </c>
      <c r="G303" s="872" t="s">
        <v>984</v>
      </c>
    </row>
    <row r="304" spans="1:7" x14ac:dyDescent="0.2">
      <c r="A304" s="870"/>
      <c r="B304" s="870"/>
      <c r="C304" s="876" t="s">
        <v>649</v>
      </c>
      <c r="D304" s="871" t="s">
        <v>294</v>
      </c>
      <c r="E304" s="872" t="s">
        <v>985</v>
      </c>
      <c r="F304" s="872" t="s">
        <v>346</v>
      </c>
      <c r="G304" s="872" t="s">
        <v>985</v>
      </c>
    </row>
    <row r="305" spans="1:7" x14ac:dyDescent="0.2">
      <c r="A305" s="870"/>
      <c r="B305" s="870"/>
      <c r="C305" s="876" t="s">
        <v>877</v>
      </c>
      <c r="D305" s="871" t="s">
        <v>299</v>
      </c>
      <c r="E305" s="872" t="s">
        <v>986</v>
      </c>
      <c r="F305" s="872" t="s">
        <v>346</v>
      </c>
      <c r="G305" s="872" t="s">
        <v>986</v>
      </c>
    </row>
    <row r="306" spans="1:7" x14ac:dyDescent="0.2">
      <c r="A306" s="870"/>
      <c r="B306" s="870"/>
      <c r="C306" s="876" t="s">
        <v>660</v>
      </c>
      <c r="D306" s="871" t="s">
        <v>312</v>
      </c>
      <c r="E306" s="872" t="s">
        <v>987</v>
      </c>
      <c r="F306" s="872" t="s">
        <v>346</v>
      </c>
      <c r="G306" s="872" t="s">
        <v>987</v>
      </c>
    </row>
    <row r="307" spans="1:7" x14ac:dyDescent="0.2">
      <c r="A307" s="870"/>
      <c r="B307" s="870"/>
      <c r="C307" s="876" t="s">
        <v>673</v>
      </c>
      <c r="D307" s="871" t="s">
        <v>323</v>
      </c>
      <c r="E307" s="872" t="s">
        <v>378</v>
      </c>
      <c r="F307" s="872" t="s">
        <v>346</v>
      </c>
      <c r="G307" s="872" t="s">
        <v>378</v>
      </c>
    </row>
    <row r="308" spans="1:7" x14ac:dyDescent="0.2">
      <c r="A308" s="870"/>
      <c r="B308" s="870"/>
      <c r="C308" s="876" t="s">
        <v>778</v>
      </c>
      <c r="D308" s="871" t="s">
        <v>779</v>
      </c>
      <c r="E308" s="872" t="s">
        <v>346</v>
      </c>
      <c r="F308" s="872" t="s">
        <v>346</v>
      </c>
      <c r="G308" s="872" t="s">
        <v>346</v>
      </c>
    </row>
    <row r="309" spans="1:7" x14ac:dyDescent="0.2">
      <c r="A309" s="870"/>
      <c r="B309" s="870"/>
      <c r="C309" s="876" t="s">
        <v>651</v>
      </c>
      <c r="D309" s="871" t="s">
        <v>295</v>
      </c>
      <c r="E309" s="872" t="s">
        <v>988</v>
      </c>
      <c r="F309" s="872" t="s">
        <v>346</v>
      </c>
      <c r="G309" s="872" t="s">
        <v>988</v>
      </c>
    </row>
    <row r="310" spans="1:7" ht="22.5" x14ac:dyDescent="0.2">
      <c r="A310" s="870"/>
      <c r="B310" s="870"/>
      <c r="C310" s="876" t="s">
        <v>783</v>
      </c>
      <c r="D310" s="871" t="s">
        <v>784</v>
      </c>
      <c r="E310" s="872" t="s">
        <v>662</v>
      </c>
      <c r="F310" s="872" t="s">
        <v>346</v>
      </c>
      <c r="G310" s="872" t="s">
        <v>662</v>
      </c>
    </row>
    <row r="311" spans="1:7" ht="22.5" x14ac:dyDescent="0.2">
      <c r="A311" s="870"/>
      <c r="B311" s="870"/>
      <c r="C311" s="876" t="s">
        <v>794</v>
      </c>
      <c r="D311" s="871" t="s">
        <v>314</v>
      </c>
      <c r="E311" s="872" t="s">
        <v>989</v>
      </c>
      <c r="F311" s="872" t="s">
        <v>346</v>
      </c>
      <c r="G311" s="872" t="s">
        <v>989</v>
      </c>
    </row>
    <row r="312" spans="1:7" ht="15" x14ac:dyDescent="0.2">
      <c r="A312" s="867"/>
      <c r="B312" s="873" t="s">
        <v>536</v>
      </c>
      <c r="C312" s="875"/>
      <c r="D312" s="868" t="s">
        <v>264</v>
      </c>
      <c r="E312" s="869" t="s">
        <v>990</v>
      </c>
      <c r="F312" s="869" t="s">
        <v>346</v>
      </c>
      <c r="G312" s="869" t="s">
        <v>990</v>
      </c>
    </row>
    <row r="313" spans="1:7" ht="90" x14ac:dyDescent="0.2">
      <c r="A313" s="870"/>
      <c r="B313" s="870"/>
      <c r="C313" s="876" t="s">
        <v>540</v>
      </c>
      <c r="D313" s="871" t="s">
        <v>991</v>
      </c>
      <c r="E313" s="872" t="s">
        <v>346</v>
      </c>
      <c r="F313" s="872" t="s">
        <v>542</v>
      </c>
      <c r="G313" s="872" t="s">
        <v>542</v>
      </c>
    </row>
    <row r="314" spans="1:7" ht="90" x14ac:dyDescent="0.2">
      <c r="A314" s="870"/>
      <c r="B314" s="870"/>
      <c r="C314" s="876" t="s">
        <v>543</v>
      </c>
      <c r="D314" s="871" t="s">
        <v>991</v>
      </c>
      <c r="E314" s="872" t="s">
        <v>346</v>
      </c>
      <c r="F314" s="872" t="s">
        <v>544</v>
      </c>
      <c r="G314" s="872" t="s">
        <v>544</v>
      </c>
    </row>
    <row r="315" spans="1:7" ht="67.5" x14ac:dyDescent="0.2">
      <c r="A315" s="870"/>
      <c r="B315" s="870"/>
      <c r="C315" s="876" t="s">
        <v>584</v>
      </c>
      <c r="D315" s="871" t="s">
        <v>850</v>
      </c>
      <c r="E315" s="872" t="s">
        <v>992</v>
      </c>
      <c r="F315" s="872" t="s">
        <v>346</v>
      </c>
      <c r="G315" s="872" t="s">
        <v>992</v>
      </c>
    </row>
    <row r="316" spans="1:7" x14ac:dyDescent="0.2">
      <c r="A316" s="870"/>
      <c r="B316" s="870"/>
      <c r="C316" s="876" t="s">
        <v>993</v>
      </c>
      <c r="D316" s="871" t="s">
        <v>994</v>
      </c>
      <c r="E316" s="872" t="s">
        <v>995</v>
      </c>
      <c r="F316" s="872" t="s">
        <v>346</v>
      </c>
      <c r="G316" s="872" t="s">
        <v>995</v>
      </c>
    </row>
    <row r="317" spans="1:7" x14ac:dyDescent="0.2">
      <c r="A317" s="870"/>
      <c r="B317" s="870"/>
      <c r="C317" s="876" t="s">
        <v>996</v>
      </c>
      <c r="D317" s="871" t="s">
        <v>994</v>
      </c>
      <c r="E317" s="872" t="s">
        <v>997</v>
      </c>
      <c r="F317" s="872" t="s">
        <v>346</v>
      </c>
      <c r="G317" s="872" t="s">
        <v>997</v>
      </c>
    </row>
    <row r="318" spans="1:7" x14ac:dyDescent="0.2">
      <c r="A318" s="870"/>
      <c r="B318" s="870"/>
      <c r="C318" s="876" t="s">
        <v>998</v>
      </c>
      <c r="D318" s="871" t="s">
        <v>291</v>
      </c>
      <c r="E318" s="872" t="s">
        <v>999</v>
      </c>
      <c r="F318" s="872" t="s">
        <v>1000</v>
      </c>
      <c r="G318" s="872" t="s">
        <v>1001</v>
      </c>
    </row>
    <row r="319" spans="1:7" x14ac:dyDescent="0.2">
      <c r="A319" s="870"/>
      <c r="B319" s="870"/>
      <c r="C319" s="876" t="s">
        <v>755</v>
      </c>
      <c r="D319" s="871" t="s">
        <v>291</v>
      </c>
      <c r="E319" s="872" t="s">
        <v>1002</v>
      </c>
      <c r="F319" s="872" t="s">
        <v>1003</v>
      </c>
      <c r="G319" s="872" t="s">
        <v>1004</v>
      </c>
    </row>
    <row r="320" spans="1:7" x14ac:dyDescent="0.2">
      <c r="A320" s="870"/>
      <c r="B320" s="870"/>
      <c r="C320" s="876" t="s">
        <v>1005</v>
      </c>
      <c r="D320" s="871" t="s">
        <v>292</v>
      </c>
      <c r="E320" s="872" t="s">
        <v>1006</v>
      </c>
      <c r="F320" s="872" t="s">
        <v>1007</v>
      </c>
      <c r="G320" s="872" t="s">
        <v>1008</v>
      </c>
    </row>
    <row r="321" spans="1:7" x14ac:dyDescent="0.2">
      <c r="A321" s="870"/>
      <c r="B321" s="870"/>
      <c r="C321" s="876" t="s">
        <v>763</v>
      </c>
      <c r="D321" s="871" t="s">
        <v>292</v>
      </c>
      <c r="E321" s="872" t="s">
        <v>1009</v>
      </c>
      <c r="F321" s="872" t="s">
        <v>1010</v>
      </c>
      <c r="G321" s="872" t="s">
        <v>1011</v>
      </c>
    </row>
    <row r="322" spans="1:7" x14ac:dyDescent="0.2">
      <c r="A322" s="870"/>
      <c r="B322" s="870"/>
      <c r="C322" s="876" t="s">
        <v>1012</v>
      </c>
      <c r="D322" s="871" t="s">
        <v>293</v>
      </c>
      <c r="E322" s="872" t="s">
        <v>1013</v>
      </c>
      <c r="F322" s="872" t="s">
        <v>1014</v>
      </c>
      <c r="G322" s="872" t="s">
        <v>1015</v>
      </c>
    </row>
    <row r="323" spans="1:7" x14ac:dyDescent="0.2">
      <c r="A323" s="870"/>
      <c r="B323" s="870"/>
      <c r="C323" s="876" t="s">
        <v>768</v>
      </c>
      <c r="D323" s="871" t="s">
        <v>293</v>
      </c>
      <c r="E323" s="872" t="s">
        <v>1016</v>
      </c>
      <c r="F323" s="872" t="s">
        <v>1017</v>
      </c>
      <c r="G323" s="872" t="s">
        <v>1018</v>
      </c>
    </row>
    <row r="324" spans="1:7" x14ac:dyDescent="0.2">
      <c r="A324" s="870"/>
      <c r="B324" s="870"/>
      <c r="C324" s="876" t="s">
        <v>649</v>
      </c>
      <c r="D324" s="871" t="s">
        <v>294</v>
      </c>
      <c r="E324" s="872" t="s">
        <v>617</v>
      </c>
      <c r="F324" s="872" t="s">
        <v>346</v>
      </c>
      <c r="G324" s="872" t="s">
        <v>617</v>
      </c>
    </row>
    <row r="325" spans="1:7" x14ac:dyDescent="0.2">
      <c r="A325" s="870"/>
      <c r="B325" s="870"/>
      <c r="C325" s="876" t="s">
        <v>1019</v>
      </c>
      <c r="D325" s="871" t="s">
        <v>299</v>
      </c>
      <c r="E325" s="872" t="s">
        <v>1020</v>
      </c>
      <c r="F325" s="872" t="s">
        <v>346</v>
      </c>
      <c r="G325" s="872" t="s">
        <v>1020</v>
      </c>
    </row>
    <row r="326" spans="1:7" x14ac:dyDescent="0.2">
      <c r="A326" s="870"/>
      <c r="B326" s="870"/>
      <c r="C326" s="876" t="s">
        <v>1021</v>
      </c>
      <c r="D326" s="871" t="s">
        <v>299</v>
      </c>
      <c r="E326" s="872" t="s">
        <v>1022</v>
      </c>
      <c r="F326" s="872" t="s">
        <v>346</v>
      </c>
      <c r="G326" s="872" t="s">
        <v>1022</v>
      </c>
    </row>
    <row r="327" spans="1:7" x14ac:dyDescent="0.2">
      <c r="A327" s="870"/>
      <c r="B327" s="870"/>
      <c r="C327" s="876" t="s">
        <v>651</v>
      </c>
      <c r="D327" s="871" t="s">
        <v>295</v>
      </c>
      <c r="E327" s="872" t="s">
        <v>676</v>
      </c>
      <c r="F327" s="872" t="s">
        <v>346</v>
      </c>
      <c r="G327" s="872" t="s">
        <v>676</v>
      </c>
    </row>
    <row r="328" spans="1:7" x14ac:dyDescent="0.2">
      <c r="A328" s="870"/>
      <c r="B328" s="870"/>
      <c r="C328" s="876" t="s">
        <v>1023</v>
      </c>
      <c r="D328" s="871" t="s">
        <v>295</v>
      </c>
      <c r="E328" s="872" t="s">
        <v>1024</v>
      </c>
      <c r="F328" s="872" t="s">
        <v>1025</v>
      </c>
      <c r="G328" s="872" t="s">
        <v>1026</v>
      </c>
    </row>
    <row r="329" spans="1:7" x14ac:dyDescent="0.2">
      <c r="A329" s="870"/>
      <c r="B329" s="870"/>
      <c r="C329" s="876" t="s">
        <v>702</v>
      </c>
      <c r="D329" s="871" t="s">
        <v>295</v>
      </c>
      <c r="E329" s="872" t="s">
        <v>1027</v>
      </c>
      <c r="F329" s="872" t="s">
        <v>1028</v>
      </c>
      <c r="G329" s="872" t="s">
        <v>1029</v>
      </c>
    </row>
    <row r="330" spans="1:7" ht="22.5" x14ac:dyDescent="0.2">
      <c r="A330" s="870"/>
      <c r="B330" s="870"/>
      <c r="C330" s="876" t="s">
        <v>794</v>
      </c>
      <c r="D330" s="871" t="s">
        <v>314</v>
      </c>
      <c r="E330" s="872" t="s">
        <v>1030</v>
      </c>
      <c r="F330" s="872" t="s">
        <v>346</v>
      </c>
      <c r="G330" s="872" t="s">
        <v>1030</v>
      </c>
    </row>
    <row r="331" spans="1:7" ht="22.5" x14ac:dyDescent="0.2">
      <c r="A331" s="870"/>
      <c r="B331" s="870"/>
      <c r="C331" s="876" t="s">
        <v>1031</v>
      </c>
      <c r="D331" s="871" t="s">
        <v>734</v>
      </c>
      <c r="E331" s="872" t="s">
        <v>1032</v>
      </c>
      <c r="F331" s="872" t="s">
        <v>1033</v>
      </c>
      <c r="G331" s="872" t="s">
        <v>346</v>
      </c>
    </row>
    <row r="332" spans="1:7" ht="22.5" x14ac:dyDescent="0.2">
      <c r="A332" s="870"/>
      <c r="B332" s="870"/>
      <c r="C332" s="876" t="s">
        <v>1034</v>
      </c>
      <c r="D332" s="871" t="s">
        <v>734</v>
      </c>
      <c r="E332" s="872" t="s">
        <v>1035</v>
      </c>
      <c r="F332" s="872" t="s">
        <v>1036</v>
      </c>
      <c r="G332" s="872" t="s">
        <v>346</v>
      </c>
    </row>
    <row r="333" spans="1:7" x14ac:dyDescent="0.2">
      <c r="A333" s="864" t="s">
        <v>138</v>
      </c>
      <c r="B333" s="864"/>
      <c r="C333" s="864"/>
      <c r="D333" s="865" t="s">
        <v>232</v>
      </c>
      <c r="E333" s="866" t="s">
        <v>1037</v>
      </c>
      <c r="F333" s="866" t="s">
        <v>346</v>
      </c>
      <c r="G333" s="866" t="s">
        <v>1037</v>
      </c>
    </row>
    <row r="334" spans="1:7" ht="15" x14ac:dyDescent="0.2">
      <c r="A334" s="867"/>
      <c r="B334" s="873" t="s">
        <v>139</v>
      </c>
      <c r="C334" s="875"/>
      <c r="D334" s="868" t="s">
        <v>274</v>
      </c>
      <c r="E334" s="869" t="s">
        <v>360</v>
      </c>
      <c r="F334" s="869" t="s">
        <v>346</v>
      </c>
      <c r="G334" s="869" t="s">
        <v>360</v>
      </c>
    </row>
    <row r="335" spans="1:7" ht="56.25" x14ac:dyDescent="0.2">
      <c r="A335" s="870"/>
      <c r="B335" s="870"/>
      <c r="C335" s="876" t="s">
        <v>140</v>
      </c>
      <c r="D335" s="871" t="s">
        <v>1038</v>
      </c>
      <c r="E335" s="872" t="s">
        <v>360</v>
      </c>
      <c r="F335" s="872" t="s">
        <v>346</v>
      </c>
      <c r="G335" s="872" t="s">
        <v>360</v>
      </c>
    </row>
    <row r="336" spans="1:7" ht="15" x14ac:dyDescent="0.2">
      <c r="A336" s="867"/>
      <c r="B336" s="873" t="s">
        <v>1039</v>
      </c>
      <c r="C336" s="875"/>
      <c r="D336" s="868" t="s">
        <v>1040</v>
      </c>
      <c r="E336" s="869" t="s">
        <v>1041</v>
      </c>
      <c r="F336" s="869" t="s">
        <v>346</v>
      </c>
      <c r="G336" s="869" t="s">
        <v>1041</v>
      </c>
    </row>
    <row r="337" spans="1:7" x14ac:dyDescent="0.2">
      <c r="A337" s="870"/>
      <c r="B337" s="870"/>
      <c r="C337" s="876" t="s">
        <v>657</v>
      </c>
      <c r="D337" s="871" t="s">
        <v>311</v>
      </c>
      <c r="E337" s="872" t="s">
        <v>1042</v>
      </c>
      <c r="F337" s="872" t="s">
        <v>346</v>
      </c>
      <c r="G337" s="872" t="s">
        <v>1042</v>
      </c>
    </row>
    <row r="338" spans="1:7" x14ac:dyDescent="0.2">
      <c r="A338" s="870"/>
      <c r="B338" s="870"/>
      <c r="C338" s="876" t="s">
        <v>649</v>
      </c>
      <c r="D338" s="871" t="s">
        <v>294</v>
      </c>
      <c r="E338" s="872" t="s">
        <v>416</v>
      </c>
      <c r="F338" s="872" t="s">
        <v>346</v>
      </c>
      <c r="G338" s="872" t="s">
        <v>416</v>
      </c>
    </row>
    <row r="339" spans="1:7" x14ac:dyDescent="0.2">
      <c r="A339" s="870"/>
      <c r="B339" s="870"/>
      <c r="C339" s="876" t="s">
        <v>651</v>
      </c>
      <c r="D339" s="871" t="s">
        <v>295</v>
      </c>
      <c r="E339" s="872" t="s">
        <v>471</v>
      </c>
      <c r="F339" s="872" t="s">
        <v>346</v>
      </c>
      <c r="G339" s="872" t="s">
        <v>471</v>
      </c>
    </row>
    <row r="340" spans="1:7" ht="15" x14ac:dyDescent="0.2">
      <c r="A340" s="867"/>
      <c r="B340" s="873" t="s">
        <v>1043</v>
      </c>
      <c r="C340" s="875"/>
      <c r="D340" s="868" t="s">
        <v>233</v>
      </c>
      <c r="E340" s="869" t="s">
        <v>1044</v>
      </c>
      <c r="F340" s="869" t="s">
        <v>346</v>
      </c>
      <c r="G340" s="869" t="s">
        <v>1044</v>
      </c>
    </row>
    <row r="341" spans="1:7" ht="67.5" x14ac:dyDescent="0.2">
      <c r="A341" s="870"/>
      <c r="B341" s="870"/>
      <c r="C341" s="876" t="s">
        <v>584</v>
      </c>
      <c r="D341" s="871" t="s">
        <v>850</v>
      </c>
      <c r="E341" s="872" t="s">
        <v>1045</v>
      </c>
      <c r="F341" s="872" t="s">
        <v>346</v>
      </c>
      <c r="G341" s="872" t="s">
        <v>1045</v>
      </c>
    </row>
    <row r="342" spans="1:7" ht="45" x14ac:dyDescent="0.2">
      <c r="A342" s="870"/>
      <c r="B342" s="870"/>
      <c r="C342" s="876" t="s">
        <v>1046</v>
      </c>
      <c r="D342" s="871" t="s">
        <v>1047</v>
      </c>
      <c r="E342" s="872" t="s">
        <v>1048</v>
      </c>
      <c r="F342" s="872" t="s">
        <v>346</v>
      </c>
      <c r="G342" s="872" t="s">
        <v>1048</v>
      </c>
    </row>
    <row r="343" spans="1:7" x14ac:dyDescent="0.2">
      <c r="A343" s="870"/>
      <c r="B343" s="870"/>
      <c r="C343" s="876" t="s">
        <v>645</v>
      </c>
      <c r="D343" s="871" t="s">
        <v>292</v>
      </c>
      <c r="E343" s="872" t="s">
        <v>1049</v>
      </c>
      <c r="F343" s="872" t="s">
        <v>346</v>
      </c>
      <c r="G343" s="872" t="s">
        <v>1049</v>
      </c>
    </row>
    <row r="344" spans="1:7" x14ac:dyDescent="0.2">
      <c r="A344" s="870"/>
      <c r="B344" s="870"/>
      <c r="C344" s="876" t="s">
        <v>647</v>
      </c>
      <c r="D344" s="871" t="s">
        <v>293</v>
      </c>
      <c r="E344" s="872" t="s">
        <v>1050</v>
      </c>
      <c r="F344" s="872" t="s">
        <v>346</v>
      </c>
      <c r="G344" s="872" t="s">
        <v>1050</v>
      </c>
    </row>
    <row r="345" spans="1:7" x14ac:dyDescent="0.2">
      <c r="A345" s="870"/>
      <c r="B345" s="870"/>
      <c r="C345" s="876" t="s">
        <v>657</v>
      </c>
      <c r="D345" s="871" t="s">
        <v>311</v>
      </c>
      <c r="E345" s="872" t="s">
        <v>924</v>
      </c>
      <c r="F345" s="872" t="s">
        <v>346</v>
      </c>
      <c r="G345" s="872" t="s">
        <v>924</v>
      </c>
    </row>
    <row r="346" spans="1:7" x14ac:dyDescent="0.2">
      <c r="A346" s="870"/>
      <c r="B346" s="870"/>
      <c r="C346" s="876" t="s">
        <v>649</v>
      </c>
      <c r="D346" s="871" t="s">
        <v>294</v>
      </c>
      <c r="E346" s="872" t="s">
        <v>1051</v>
      </c>
      <c r="F346" s="872" t="s">
        <v>346</v>
      </c>
      <c r="G346" s="872" t="s">
        <v>1051</v>
      </c>
    </row>
    <row r="347" spans="1:7" x14ac:dyDescent="0.2">
      <c r="A347" s="870"/>
      <c r="B347" s="870"/>
      <c r="C347" s="876" t="s">
        <v>660</v>
      </c>
      <c r="D347" s="871" t="s">
        <v>312</v>
      </c>
      <c r="E347" s="872" t="s">
        <v>363</v>
      </c>
      <c r="F347" s="872" t="s">
        <v>346</v>
      </c>
      <c r="G347" s="872" t="s">
        <v>363</v>
      </c>
    </row>
    <row r="348" spans="1:7" x14ac:dyDescent="0.2">
      <c r="A348" s="870"/>
      <c r="B348" s="870"/>
      <c r="C348" s="876" t="s">
        <v>673</v>
      </c>
      <c r="D348" s="871" t="s">
        <v>323</v>
      </c>
      <c r="E348" s="872" t="s">
        <v>443</v>
      </c>
      <c r="F348" s="872" t="s">
        <v>346</v>
      </c>
      <c r="G348" s="872" t="s">
        <v>443</v>
      </c>
    </row>
    <row r="349" spans="1:7" x14ac:dyDescent="0.2">
      <c r="A349" s="870"/>
      <c r="B349" s="870"/>
      <c r="C349" s="876" t="s">
        <v>651</v>
      </c>
      <c r="D349" s="871" t="s">
        <v>295</v>
      </c>
      <c r="E349" s="872" t="s">
        <v>1052</v>
      </c>
      <c r="F349" s="872" t="s">
        <v>346</v>
      </c>
      <c r="G349" s="872" t="s">
        <v>1052</v>
      </c>
    </row>
    <row r="350" spans="1:7" ht="22.5" x14ac:dyDescent="0.2">
      <c r="A350" s="870"/>
      <c r="B350" s="870"/>
      <c r="C350" s="876" t="s">
        <v>783</v>
      </c>
      <c r="D350" s="871" t="s">
        <v>784</v>
      </c>
      <c r="E350" s="872" t="s">
        <v>443</v>
      </c>
      <c r="F350" s="872" t="s">
        <v>346</v>
      </c>
      <c r="G350" s="872" t="s">
        <v>443</v>
      </c>
    </row>
    <row r="351" spans="1:7" x14ac:dyDescent="0.2">
      <c r="A351" s="870"/>
      <c r="B351" s="870"/>
      <c r="C351" s="876" t="s">
        <v>791</v>
      </c>
      <c r="D351" s="871" t="s">
        <v>792</v>
      </c>
      <c r="E351" s="872" t="s">
        <v>1053</v>
      </c>
      <c r="F351" s="872" t="s">
        <v>346</v>
      </c>
      <c r="G351" s="872" t="s">
        <v>1053</v>
      </c>
    </row>
    <row r="352" spans="1:7" x14ac:dyDescent="0.2">
      <c r="A352" s="870"/>
      <c r="B352" s="870"/>
      <c r="C352" s="876" t="s">
        <v>653</v>
      </c>
      <c r="D352" s="871" t="s">
        <v>296</v>
      </c>
      <c r="E352" s="872" t="s">
        <v>443</v>
      </c>
      <c r="F352" s="872" t="s">
        <v>346</v>
      </c>
      <c r="G352" s="872" t="s">
        <v>443</v>
      </c>
    </row>
    <row r="353" spans="1:7" ht="15" x14ac:dyDescent="0.2">
      <c r="A353" s="867"/>
      <c r="B353" s="873" t="s">
        <v>1054</v>
      </c>
      <c r="C353" s="875"/>
      <c r="D353" s="868" t="s">
        <v>264</v>
      </c>
      <c r="E353" s="869" t="s">
        <v>508</v>
      </c>
      <c r="F353" s="869" t="s">
        <v>346</v>
      </c>
      <c r="G353" s="869" t="s">
        <v>508</v>
      </c>
    </row>
    <row r="354" spans="1:7" ht="67.5" x14ac:dyDescent="0.2">
      <c r="A354" s="870"/>
      <c r="B354" s="870"/>
      <c r="C354" s="876" t="s">
        <v>584</v>
      </c>
      <c r="D354" s="871" t="s">
        <v>850</v>
      </c>
      <c r="E354" s="872" t="s">
        <v>613</v>
      </c>
      <c r="F354" s="872" t="s">
        <v>346</v>
      </c>
      <c r="G354" s="872" t="s">
        <v>613</v>
      </c>
    </row>
    <row r="355" spans="1:7" x14ac:dyDescent="0.2">
      <c r="A355" s="870"/>
      <c r="B355" s="870"/>
      <c r="C355" s="876" t="s">
        <v>649</v>
      </c>
      <c r="D355" s="871" t="s">
        <v>294</v>
      </c>
      <c r="E355" s="872" t="s">
        <v>1055</v>
      </c>
      <c r="F355" s="872" t="s">
        <v>346</v>
      </c>
      <c r="G355" s="872" t="s">
        <v>1055</v>
      </c>
    </row>
    <row r="356" spans="1:7" x14ac:dyDescent="0.2">
      <c r="A356" s="870"/>
      <c r="B356" s="870"/>
      <c r="C356" s="876" t="s">
        <v>651</v>
      </c>
      <c r="D356" s="871" t="s">
        <v>295</v>
      </c>
      <c r="E356" s="872" t="s">
        <v>962</v>
      </c>
      <c r="F356" s="872" t="s">
        <v>346</v>
      </c>
      <c r="G356" s="872" t="s">
        <v>962</v>
      </c>
    </row>
    <row r="357" spans="1:7" x14ac:dyDescent="0.2">
      <c r="A357" s="864" t="s">
        <v>144</v>
      </c>
      <c r="B357" s="864"/>
      <c r="C357" s="864"/>
      <c r="D357" s="865" t="s">
        <v>245</v>
      </c>
      <c r="E357" s="866" t="s">
        <v>1056</v>
      </c>
      <c r="F357" s="866" t="s">
        <v>1057</v>
      </c>
      <c r="G357" s="866" t="s">
        <v>1058</v>
      </c>
    </row>
    <row r="358" spans="1:7" ht="15" x14ac:dyDescent="0.2">
      <c r="A358" s="867"/>
      <c r="B358" s="873" t="s">
        <v>1059</v>
      </c>
      <c r="C358" s="875"/>
      <c r="D358" s="868" t="s">
        <v>1060</v>
      </c>
      <c r="E358" s="869" t="s">
        <v>1061</v>
      </c>
      <c r="F358" s="869" t="s">
        <v>346</v>
      </c>
      <c r="G358" s="869" t="s">
        <v>1061</v>
      </c>
    </row>
    <row r="359" spans="1:7" ht="33.75" x14ac:dyDescent="0.2">
      <c r="A359" s="870"/>
      <c r="B359" s="870"/>
      <c r="C359" s="876" t="s">
        <v>921</v>
      </c>
      <c r="D359" s="871" t="s">
        <v>922</v>
      </c>
      <c r="E359" s="872" t="s">
        <v>1061</v>
      </c>
      <c r="F359" s="872" t="s">
        <v>346</v>
      </c>
      <c r="G359" s="872" t="s">
        <v>1061</v>
      </c>
    </row>
    <row r="360" spans="1:7" ht="22.5" x14ac:dyDescent="0.2">
      <c r="A360" s="867"/>
      <c r="B360" s="873" t="s">
        <v>1062</v>
      </c>
      <c r="C360" s="875"/>
      <c r="D360" s="868" t="s">
        <v>1063</v>
      </c>
      <c r="E360" s="869" t="s">
        <v>471</v>
      </c>
      <c r="F360" s="869" t="s">
        <v>346</v>
      </c>
      <c r="G360" s="869" t="s">
        <v>471</v>
      </c>
    </row>
    <row r="361" spans="1:7" x14ac:dyDescent="0.2">
      <c r="A361" s="870"/>
      <c r="B361" s="870"/>
      <c r="C361" s="876" t="s">
        <v>649</v>
      </c>
      <c r="D361" s="871" t="s">
        <v>294</v>
      </c>
      <c r="E361" s="872" t="s">
        <v>416</v>
      </c>
      <c r="F361" s="872" t="s">
        <v>346</v>
      </c>
      <c r="G361" s="872" t="s">
        <v>416</v>
      </c>
    </row>
    <row r="362" spans="1:7" x14ac:dyDescent="0.2">
      <c r="A362" s="870"/>
      <c r="B362" s="870"/>
      <c r="C362" s="876" t="s">
        <v>651</v>
      </c>
      <c r="D362" s="871" t="s">
        <v>295</v>
      </c>
      <c r="E362" s="872" t="s">
        <v>527</v>
      </c>
      <c r="F362" s="872" t="s">
        <v>346</v>
      </c>
      <c r="G362" s="872" t="s">
        <v>527</v>
      </c>
    </row>
    <row r="363" spans="1:7" ht="67.5" x14ac:dyDescent="0.2">
      <c r="A363" s="867"/>
      <c r="B363" s="873" t="s">
        <v>555</v>
      </c>
      <c r="C363" s="875"/>
      <c r="D363" s="868" t="s">
        <v>556</v>
      </c>
      <c r="E363" s="869" t="s">
        <v>1064</v>
      </c>
      <c r="F363" s="869" t="s">
        <v>346</v>
      </c>
      <c r="G363" s="869" t="s">
        <v>1064</v>
      </c>
    </row>
    <row r="364" spans="1:7" ht="67.5" x14ac:dyDescent="0.2">
      <c r="A364" s="870"/>
      <c r="B364" s="870"/>
      <c r="C364" s="876" t="s">
        <v>560</v>
      </c>
      <c r="D364" s="871" t="s">
        <v>1065</v>
      </c>
      <c r="E364" s="872" t="s">
        <v>562</v>
      </c>
      <c r="F364" s="872" t="s">
        <v>346</v>
      </c>
      <c r="G364" s="872" t="s">
        <v>562</v>
      </c>
    </row>
    <row r="365" spans="1:7" ht="22.5" x14ac:dyDescent="0.2">
      <c r="A365" s="870"/>
      <c r="B365" s="870"/>
      <c r="C365" s="876" t="s">
        <v>563</v>
      </c>
      <c r="D365" s="871" t="s">
        <v>1066</v>
      </c>
      <c r="E365" s="872" t="s">
        <v>346</v>
      </c>
      <c r="F365" s="872" t="s">
        <v>346</v>
      </c>
      <c r="G365" s="872" t="s">
        <v>346</v>
      </c>
    </row>
    <row r="366" spans="1:7" x14ac:dyDescent="0.2">
      <c r="A366" s="870"/>
      <c r="B366" s="870"/>
      <c r="C366" s="876" t="s">
        <v>1067</v>
      </c>
      <c r="D366" s="871" t="s">
        <v>305</v>
      </c>
      <c r="E366" s="872" t="s">
        <v>1068</v>
      </c>
      <c r="F366" s="872" t="s">
        <v>346</v>
      </c>
      <c r="G366" s="872" t="s">
        <v>1068</v>
      </c>
    </row>
    <row r="367" spans="1:7" ht="33.75" x14ac:dyDescent="0.2">
      <c r="A367" s="867"/>
      <c r="B367" s="873" t="s">
        <v>565</v>
      </c>
      <c r="C367" s="875"/>
      <c r="D367" s="868" t="s">
        <v>566</v>
      </c>
      <c r="E367" s="869" t="s">
        <v>1069</v>
      </c>
      <c r="F367" s="869" t="s">
        <v>346</v>
      </c>
      <c r="G367" s="869" t="s">
        <v>1069</v>
      </c>
    </row>
    <row r="368" spans="1:7" x14ac:dyDescent="0.2">
      <c r="A368" s="870"/>
      <c r="B368" s="870"/>
      <c r="C368" s="876" t="s">
        <v>1070</v>
      </c>
      <c r="D368" s="871" t="s">
        <v>303</v>
      </c>
      <c r="E368" s="872" t="s">
        <v>1069</v>
      </c>
      <c r="F368" s="872" t="s">
        <v>346</v>
      </c>
      <c r="G368" s="872" t="s">
        <v>1069</v>
      </c>
    </row>
    <row r="369" spans="1:7" ht="15" x14ac:dyDescent="0.2">
      <c r="A369" s="867"/>
      <c r="B369" s="873" t="s">
        <v>571</v>
      </c>
      <c r="C369" s="875"/>
      <c r="D369" s="868" t="s">
        <v>302</v>
      </c>
      <c r="E369" s="869" t="s">
        <v>1071</v>
      </c>
      <c r="F369" s="869" t="s">
        <v>1057</v>
      </c>
      <c r="G369" s="869" t="s">
        <v>1072</v>
      </c>
    </row>
    <row r="370" spans="1:7" x14ac:dyDescent="0.2">
      <c r="A370" s="870"/>
      <c r="B370" s="870"/>
      <c r="C370" s="876" t="s">
        <v>1070</v>
      </c>
      <c r="D370" s="871" t="s">
        <v>303</v>
      </c>
      <c r="E370" s="872" t="s">
        <v>1073</v>
      </c>
      <c r="F370" s="872" t="s">
        <v>1057</v>
      </c>
      <c r="G370" s="872" t="s">
        <v>1074</v>
      </c>
    </row>
    <row r="371" spans="1:7" x14ac:dyDescent="0.2">
      <c r="A371" s="870"/>
      <c r="B371" s="870"/>
      <c r="C371" s="876" t="s">
        <v>649</v>
      </c>
      <c r="D371" s="871" t="s">
        <v>294</v>
      </c>
      <c r="E371" s="872" t="s">
        <v>1075</v>
      </c>
      <c r="F371" s="872" t="s">
        <v>346</v>
      </c>
      <c r="G371" s="872" t="s">
        <v>1075</v>
      </c>
    </row>
    <row r="372" spans="1:7" ht="15" x14ac:dyDescent="0.2">
      <c r="A372" s="867"/>
      <c r="B372" s="873" t="s">
        <v>573</v>
      </c>
      <c r="C372" s="875"/>
      <c r="D372" s="868" t="s">
        <v>574</v>
      </c>
      <c r="E372" s="869" t="s">
        <v>1076</v>
      </c>
      <c r="F372" s="869" t="s">
        <v>346</v>
      </c>
      <c r="G372" s="869" t="s">
        <v>1076</v>
      </c>
    </row>
    <row r="373" spans="1:7" ht="67.5" x14ac:dyDescent="0.2">
      <c r="A373" s="870"/>
      <c r="B373" s="870"/>
      <c r="C373" s="876" t="s">
        <v>560</v>
      </c>
      <c r="D373" s="871" t="s">
        <v>1065</v>
      </c>
      <c r="E373" s="872" t="s">
        <v>577</v>
      </c>
      <c r="F373" s="872" t="s">
        <v>346</v>
      </c>
      <c r="G373" s="872" t="s">
        <v>577</v>
      </c>
    </row>
    <row r="374" spans="1:7" ht="22.5" x14ac:dyDescent="0.2">
      <c r="A374" s="870"/>
      <c r="B374" s="870"/>
      <c r="C374" s="876" t="s">
        <v>563</v>
      </c>
      <c r="D374" s="871" t="s">
        <v>1066</v>
      </c>
      <c r="E374" s="872" t="s">
        <v>346</v>
      </c>
      <c r="F374" s="872" t="s">
        <v>346</v>
      </c>
      <c r="G374" s="872" t="s">
        <v>346</v>
      </c>
    </row>
    <row r="375" spans="1:7" x14ac:dyDescent="0.2">
      <c r="A375" s="870"/>
      <c r="B375" s="870"/>
      <c r="C375" s="876" t="s">
        <v>1070</v>
      </c>
      <c r="D375" s="871" t="s">
        <v>303</v>
      </c>
      <c r="E375" s="872" t="s">
        <v>1077</v>
      </c>
      <c r="F375" s="872" t="s">
        <v>346</v>
      </c>
      <c r="G375" s="872" t="s">
        <v>1077</v>
      </c>
    </row>
    <row r="376" spans="1:7" ht="15" x14ac:dyDescent="0.2">
      <c r="A376" s="867"/>
      <c r="B376" s="873" t="s">
        <v>145</v>
      </c>
      <c r="C376" s="875"/>
      <c r="D376" s="868" t="s">
        <v>578</v>
      </c>
      <c r="E376" s="869" t="s">
        <v>1078</v>
      </c>
      <c r="F376" s="869" t="s">
        <v>346</v>
      </c>
      <c r="G376" s="869" t="s">
        <v>1078</v>
      </c>
    </row>
    <row r="377" spans="1:7" ht="22.5" x14ac:dyDescent="0.2">
      <c r="A377" s="870"/>
      <c r="B377" s="870"/>
      <c r="C377" s="876" t="s">
        <v>749</v>
      </c>
      <c r="D377" s="871" t="s">
        <v>750</v>
      </c>
      <c r="E377" s="872" t="s">
        <v>1079</v>
      </c>
      <c r="F377" s="872" t="s">
        <v>346</v>
      </c>
      <c r="G377" s="872" t="s">
        <v>1079</v>
      </c>
    </row>
    <row r="378" spans="1:7" x14ac:dyDescent="0.2">
      <c r="A378" s="870"/>
      <c r="B378" s="870"/>
      <c r="C378" s="876" t="s">
        <v>643</v>
      </c>
      <c r="D378" s="871" t="s">
        <v>291</v>
      </c>
      <c r="E378" s="872" t="s">
        <v>1080</v>
      </c>
      <c r="F378" s="872" t="s">
        <v>346</v>
      </c>
      <c r="G378" s="872" t="s">
        <v>1080</v>
      </c>
    </row>
    <row r="379" spans="1:7" x14ac:dyDescent="0.2">
      <c r="A379" s="870"/>
      <c r="B379" s="870"/>
      <c r="C379" s="876" t="s">
        <v>757</v>
      </c>
      <c r="D379" s="871" t="s">
        <v>758</v>
      </c>
      <c r="E379" s="872" t="s">
        <v>1081</v>
      </c>
      <c r="F379" s="872" t="s">
        <v>346</v>
      </c>
      <c r="G379" s="872" t="s">
        <v>1081</v>
      </c>
    </row>
    <row r="380" spans="1:7" x14ac:dyDescent="0.2">
      <c r="A380" s="870"/>
      <c r="B380" s="870"/>
      <c r="C380" s="876" t="s">
        <v>645</v>
      </c>
      <c r="D380" s="871" t="s">
        <v>292</v>
      </c>
      <c r="E380" s="872" t="s">
        <v>1082</v>
      </c>
      <c r="F380" s="872" t="s">
        <v>346</v>
      </c>
      <c r="G380" s="872" t="s">
        <v>1082</v>
      </c>
    </row>
    <row r="381" spans="1:7" x14ac:dyDescent="0.2">
      <c r="A381" s="870"/>
      <c r="B381" s="870"/>
      <c r="C381" s="876" t="s">
        <v>647</v>
      </c>
      <c r="D381" s="871" t="s">
        <v>293</v>
      </c>
      <c r="E381" s="872" t="s">
        <v>1083</v>
      </c>
      <c r="F381" s="872" t="s">
        <v>346</v>
      </c>
      <c r="G381" s="872" t="s">
        <v>1083</v>
      </c>
    </row>
    <row r="382" spans="1:7" ht="22.5" x14ac:dyDescent="0.2">
      <c r="A382" s="870"/>
      <c r="B382" s="870"/>
      <c r="C382" s="876" t="s">
        <v>770</v>
      </c>
      <c r="D382" s="871" t="s">
        <v>771</v>
      </c>
      <c r="E382" s="872" t="s">
        <v>1084</v>
      </c>
      <c r="F382" s="872" t="s">
        <v>346</v>
      </c>
      <c r="G382" s="872" t="s">
        <v>1084</v>
      </c>
    </row>
    <row r="383" spans="1:7" x14ac:dyDescent="0.2">
      <c r="A383" s="870"/>
      <c r="B383" s="870"/>
      <c r="C383" s="876" t="s">
        <v>657</v>
      </c>
      <c r="D383" s="871" t="s">
        <v>311</v>
      </c>
      <c r="E383" s="872" t="s">
        <v>613</v>
      </c>
      <c r="F383" s="872" t="s">
        <v>346</v>
      </c>
      <c r="G383" s="872" t="s">
        <v>613</v>
      </c>
    </row>
    <row r="384" spans="1:7" x14ac:dyDescent="0.2">
      <c r="A384" s="870"/>
      <c r="B384" s="870"/>
      <c r="C384" s="876" t="s">
        <v>649</v>
      </c>
      <c r="D384" s="871" t="s">
        <v>294</v>
      </c>
      <c r="E384" s="872" t="s">
        <v>422</v>
      </c>
      <c r="F384" s="872" t="s">
        <v>346</v>
      </c>
      <c r="G384" s="872" t="s">
        <v>422</v>
      </c>
    </row>
    <row r="385" spans="1:7" x14ac:dyDescent="0.2">
      <c r="A385" s="870"/>
      <c r="B385" s="870"/>
      <c r="C385" s="876" t="s">
        <v>660</v>
      </c>
      <c r="D385" s="871" t="s">
        <v>312</v>
      </c>
      <c r="E385" s="872" t="s">
        <v>1085</v>
      </c>
      <c r="F385" s="872" t="s">
        <v>346</v>
      </c>
      <c r="G385" s="872" t="s">
        <v>1085</v>
      </c>
    </row>
    <row r="386" spans="1:7" x14ac:dyDescent="0.2">
      <c r="A386" s="870"/>
      <c r="B386" s="870"/>
      <c r="C386" s="876" t="s">
        <v>673</v>
      </c>
      <c r="D386" s="871" t="s">
        <v>323</v>
      </c>
      <c r="E386" s="872" t="s">
        <v>416</v>
      </c>
      <c r="F386" s="872" t="s">
        <v>346</v>
      </c>
      <c r="G386" s="872" t="s">
        <v>416</v>
      </c>
    </row>
    <row r="387" spans="1:7" x14ac:dyDescent="0.2">
      <c r="A387" s="870"/>
      <c r="B387" s="870"/>
      <c r="C387" s="876" t="s">
        <v>778</v>
      </c>
      <c r="D387" s="871" t="s">
        <v>779</v>
      </c>
      <c r="E387" s="872" t="s">
        <v>1086</v>
      </c>
      <c r="F387" s="872" t="s">
        <v>346</v>
      </c>
      <c r="G387" s="872" t="s">
        <v>1086</v>
      </c>
    </row>
    <row r="388" spans="1:7" x14ac:dyDescent="0.2">
      <c r="A388" s="870"/>
      <c r="B388" s="870"/>
      <c r="C388" s="876" t="s">
        <v>651</v>
      </c>
      <c r="D388" s="871" t="s">
        <v>295</v>
      </c>
      <c r="E388" s="872" t="s">
        <v>1087</v>
      </c>
      <c r="F388" s="872" t="s">
        <v>346</v>
      </c>
      <c r="G388" s="872" t="s">
        <v>1087</v>
      </c>
    </row>
    <row r="389" spans="1:7" ht="22.5" x14ac:dyDescent="0.2">
      <c r="A389" s="870"/>
      <c r="B389" s="870"/>
      <c r="C389" s="876" t="s">
        <v>783</v>
      </c>
      <c r="D389" s="871" t="s">
        <v>784</v>
      </c>
      <c r="E389" s="872" t="s">
        <v>442</v>
      </c>
      <c r="F389" s="872" t="s">
        <v>346</v>
      </c>
      <c r="G389" s="872" t="s">
        <v>442</v>
      </c>
    </row>
    <row r="390" spans="1:7" ht="22.5" x14ac:dyDescent="0.2">
      <c r="A390" s="870"/>
      <c r="B390" s="870"/>
      <c r="C390" s="876" t="s">
        <v>788</v>
      </c>
      <c r="D390" s="871" t="s">
        <v>789</v>
      </c>
      <c r="E390" s="872" t="s">
        <v>1088</v>
      </c>
      <c r="F390" s="872" t="s">
        <v>346</v>
      </c>
      <c r="G390" s="872" t="s">
        <v>1088</v>
      </c>
    </row>
    <row r="391" spans="1:7" x14ac:dyDescent="0.2">
      <c r="A391" s="870"/>
      <c r="B391" s="870"/>
      <c r="C391" s="876" t="s">
        <v>791</v>
      </c>
      <c r="D391" s="871" t="s">
        <v>792</v>
      </c>
      <c r="E391" s="872" t="s">
        <v>696</v>
      </c>
      <c r="F391" s="872" t="s">
        <v>346</v>
      </c>
      <c r="G391" s="872" t="s">
        <v>696</v>
      </c>
    </row>
    <row r="392" spans="1:7" x14ac:dyDescent="0.2">
      <c r="A392" s="870"/>
      <c r="B392" s="870"/>
      <c r="C392" s="876" t="s">
        <v>653</v>
      </c>
      <c r="D392" s="871" t="s">
        <v>296</v>
      </c>
      <c r="E392" s="872" t="s">
        <v>1089</v>
      </c>
      <c r="F392" s="872" t="s">
        <v>346</v>
      </c>
      <c r="G392" s="872" t="s">
        <v>1089</v>
      </c>
    </row>
    <row r="393" spans="1:7" ht="22.5" x14ac:dyDescent="0.2">
      <c r="A393" s="870"/>
      <c r="B393" s="870"/>
      <c r="C393" s="876" t="s">
        <v>794</v>
      </c>
      <c r="D393" s="871" t="s">
        <v>314</v>
      </c>
      <c r="E393" s="872" t="s">
        <v>1090</v>
      </c>
      <c r="F393" s="872" t="s">
        <v>346</v>
      </c>
      <c r="G393" s="872" t="s">
        <v>1090</v>
      </c>
    </row>
    <row r="394" spans="1:7" ht="22.5" x14ac:dyDescent="0.2">
      <c r="A394" s="870"/>
      <c r="B394" s="870"/>
      <c r="C394" s="876" t="s">
        <v>733</v>
      </c>
      <c r="D394" s="871" t="s">
        <v>734</v>
      </c>
      <c r="E394" s="872" t="s">
        <v>1091</v>
      </c>
      <c r="F394" s="872" t="s">
        <v>346</v>
      </c>
      <c r="G394" s="872" t="s">
        <v>1091</v>
      </c>
    </row>
    <row r="395" spans="1:7" ht="22.5" x14ac:dyDescent="0.2">
      <c r="A395" s="870"/>
      <c r="B395" s="870"/>
      <c r="C395" s="876" t="s">
        <v>76</v>
      </c>
      <c r="D395" s="871" t="s">
        <v>685</v>
      </c>
      <c r="E395" s="872" t="s">
        <v>1092</v>
      </c>
      <c r="F395" s="872" t="s">
        <v>346</v>
      </c>
      <c r="G395" s="872" t="s">
        <v>1092</v>
      </c>
    </row>
    <row r="396" spans="1:7" ht="22.5" x14ac:dyDescent="0.2">
      <c r="A396" s="867"/>
      <c r="B396" s="873" t="s">
        <v>580</v>
      </c>
      <c r="C396" s="875"/>
      <c r="D396" s="868" t="s">
        <v>306</v>
      </c>
      <c r="E396" s="869" t="s">
        <v>1093</v>
      </c>
      <c r="F396" s="869" t="s">
        <v>346</v>
      </c>
      <c r="G396" s="869" t="s">
        <v>1093</v>
      </c>
    </row>
    <row r="397" spans="1:7" x14ac:dyDescent="0.2">
      <c r="A397" s="870"/>
      <c r="B397" s="870"/>
      <c r="C397" s="876" t="s">
        <v>645</v>
      </c>
      <c r="D397" s="871" t="s">
        <v>292</v>
      </c>
      <c r="E397" s="872" t="s">
        <v>346</v>
      </c>
      <c r="F397" s="872" t="s">
        <v>346</v>
      </c>
      <c r="G397" s="872" t="s">
        <v>346</v>
      </c>
    </row>
    <row r="398" spans="1:7" x14ac:dyDescent="0.2">
      <c r="A398" s="870"/>
      <c r="B398" s="870"/>
      <c r="C398" s="876" t="s">
        <v>657</v>
      </c>
      <c r="D398" s="871" t="s">
        <v>311</v>
      </c>
      <c r="E398" s="872" t="s">
        <v>346</v>
      </c>
      <c r="F398" s="872" t="s">
        <v>346</v>
      </c>
      <c r="G398" s="872" t="s">
        <v>346</v>
      </c>
    </row>
    <row r="399" spans="1:7" x14ac:dyDescent="0.2">
      <c r="A399" s="870"/>
      <c r="B399" s="870"/>
      <c r="C399" s="876" t="s">
        <v>651</v>
      </c>
      <c r="D399" s="871" t="s">
        <v>295</v>
      </c>
      <c r="E399" s="872" t="s">
        <v>1093</v>
      </c>
      <c r="F399" s="872" t="s">
        <v>346</v>
      </c>
      <c r="G399" s="872" t="s">
        <v>1093</v>
      </c>
    </row>
    <row r="400" spans="1:7" ht="15" x14ac:dyDescent="0.2">
      <c r="A400" s="867"/>
      <c r="B400" s="873" t="s">
        <v>587</v>
      </c>
      <c r="C400" s="875"/>
      <c r="D400" s="868" t="s">
        <v>588</v>
      </c>
      <c r="E400" s="869" t="s">
        <v>1094</v>
      </c>
      <c r="F400" s="869" t="s">
        <v>346</v>
      </c>
      <c r="G400" s="869" t="s">
        <v>1094</v>
      </c>
    </row>
    <row r="401" spans="1:7" x14ac:dyDescent="0.2">
      <c r="A401" s="870"/>
      <c r="B401" s="870"/>
      <c r="C401" s="876" t="s">
        <v>1070</v>
      </c>
      <c r="D401" s="871" t="s">
        <v>303</v>
      </c>
      <c r="E401" s="872" t="s">
        <v>1094</v>
      </c>
      <c r="F401" s="872" t="s">
        <v>346</v>
      </c>
      <c r="G401" s="872" t="s">
        <v>1094</v>
      </c>
    </row>
    <row r="402" spans="1:7" ht="15" x14ac:dyDescent="0.2">
      <c r="A402" s="867"/>
      <c r="B402" s="873" t="s">
        <v>1095</v>
      </c>
      <c r="C402" s="875"/>
      <c r="D402" s="868" t="s">
        <v>246</v>
      </c>
      <c r="E402" s="869" t="s">
        <v>1096</v>
      </c>
      <c r="F402" s="869" t="s">
        <v>346</v>
      </c>
      <c r="G402" s="869" t="s">
        <v>1096</v>
      </c>
    </row>
    <row r="403" spans="1:7" ht="22.5" x14ac:dyDescent="0.2">
      <c r="A403" s="870"/>
      <c r="B403" s="870"/>
      <c r="C403" s="876" t="s">
        <v>692</v>
      </c>
      <c r="D403" s="871" t="s">
        <v>244</v>
      </c>
      <c r="E403" s="872" t="s">
        <v>1096</v>
      </c>
      <c r="F403" s="872" t="s">
        <v>346</v>
      </c>
      <c r="G403" s="872" t="s">
        <v>1096</v>
      </c>
    </row>
    <row r="404" spans="1:7" ht="15" x14ac:dyDescent="0.2">
      <c r="A404" s="867"/>
      <c r="B404" s="873" t="s">
        <v>1097</v>
      </c>
      <c r="C404" s="875"/>
      <c r="D404" s="868" t="s">
        <v>264</v>
      </c>
      <c r="E404" s="869" t="s">
        <v>524</v>
      </c>
      <c r="F404" s="869" t="s">
        <v>346</v>
      </c>
      <c r="G404" s="869" t="s">
        <v>524</v>
      </c>
    </row>
    <row r="405" spans="1:7" x14ac:dyDescent="0.2">
      <c r="A405" s="870"/>
      <c r="B405" s="870"/>
      <c r="C405" s="876" t="s">
        <v>649</v>
      </c>
      <c r="D405" s="871" t="s">
        <v>294</v>
      </c>
      <c r="E405" s="872" t="s">
        <v>378</v>
      </c>
      <c r="F405" s="872" t="s">
        <v>346</v>
      </c>
      <c r="G405" s="872" t="s">
        <v>378</v>
      </c>
    </row>
    <row r="406" spans="1:7" x14ac:dyDescent="0.2">
      <c r="A406" s="870"/>
      <c r="B406" s="870"/>
      <c r="C406" s="876" t="s">
        <v>651</v>
      </c>
      <c r="D406" s="871" t="s">
        <v>295</v>
      </c>
      <c r="E406" s="872" t="s">
        <v>452</v>
      </c>
      <c r="F406" s="872" t="s">
        <v>346</v>
      </c>
      <c r="G406" s="872" t="s">
        <v>452</v>
      </c>
    </row>
    <row r="407" spans="1:7" ht="22.5" x14ac:dyDescent="0.2">
      <c r="A407" s="864" t="s">
        <v>149</v>
      </c>
      <c r="B407" s="864"/>
      <c r="C407" s="864"/>
      <c r="D407" s="865" t="s">
        <v>265</v>
      </c>
      <c r="E407" s="866" t="s">
        <v>1098</v>
      </c>
      <c r="F407" s="866" t="s">
        <v>346</v>
      </c>
      <c r="G407" s="866" t="s">
        <v>1098</v>
      </c>
    </row>
    <row r="408" spans="1:7" ht="22.5" x14ac:dyDescent="0.2">
      <c r="A408" s="867"/>
      <c r="B408" s="873" t="s">
        <v>150</v>
      </c>
      <c r="C408" s="875"/>
      <c r="D408" s="868" t="s">
        <v>276</v>
      </c>
      <c r="E408" s="869" t="s">
        <v>686</v>
      </c>
      <c r="F408" s="869" t="s">
        <v>346</v>
      </c>
      <c r="G408" s="869" t="s">
        <v>686</v>
      </c>
    </row>
    <row r="409" spans="1:7" ht="56.25" x14ac:dyDescent="0.2">
      <c r="A409" s="870"/>
      <c r="B409" s="870"/>
      <c r="C409" s="876" t="s">
        <v>25</v>
      </c>
      <c r="D409" s="871" t="s">
        <v>670</v>
      </c>
      <c r="E409" s="872" t="s">
        <v>686</v>
      </c>
      <c r="F409" s="872" t="s">
        <v>346</v>
      </c>
      <c r="G409" s="872" t="s">
        <v>686</v>
      </c>
    </row>
    <row r="410" spans="1:7" ht="15" x14ac:dyDescent="0.2">
      <c r="A410" s="867"/>
      <c r="B410" s="873" t="s">
        <v>154</v>
      </c>
      <c r="C410" s="875"/>
      <c r="D410" s="868" t="s">
        <v>264</v>
      </c>
      <c r="E410" s="869" t="s">
        <v>1099</v>
      </c>
      <c r="F410" s="869" t="s">
        <v>346</v>
      </c>
      <c r="G410" s="869" t="s">
        <v>1099</v>
      </c>
    </row>
    <row r="411" spans="1:7" ht="67.5" x14ac:dyDescent="0.2">
      <c r="A411" s="870"/>
      <c r="B411" s="870"/>
      <c r="C411" s="876" t="s">
        <v>584</v>
      </c>
      <c r="D411" s="871" t="s">
        <v>850</v>
      </c>
      <c r="E411" s="872" t="s">
        <v>527</v>
      </c>
      <c r="F411" s="872" t="s">
        <v>346</v>
      </c>
      <c r="G411" s="872" t="s">
        <v>527</v>
      </c>
    </row>
    <row r="412" spans="1:7" x14ac:dyDescent="0.2">
      <c r="A412" s="870"/>
      <c r="B412" s="870"/>
      <c r="C412" s="876" t="s">
        <v>1100</v>
      </c>
      <c r="D412" s="871" t="s">
        <v>303</v>
      </c>
      <c r="E412" s="872" t="s">
        <v>1101</v>
      </c>
      <c r="F412" s="872" t="s">
        <v>346</v>
      </c>
      <c r="G412" s="872" t="s">
        <v>1101</v>
      </c>
    </row>
    <row r="413" spans="1:7" x14ac:dyDescent="0.2">
      <c r="A413" s="870"/>
      <c r="B413" s="870"/>
      <c r="C413" s="876" t="s">
        <v>998</v>
      </c>
      <c r="D413" s="871" t="s">
        <v>291</v>
      </c>
      <c r="E413" s="872" t="s">
        <v>1102</v>
      </c>
      <c r="F413" s="872" t="s">
        <v>346</v>
      </c>
      <c r="G413" s="872" t="s">
        <v>1102</v>
      </c>
    </row>
    <row r="414" spans="1:7" x14ac:dyDescent="0.2">
      <c r="A414" s="870"/>
      <c r="B414" s="870"/>
      <c r="C414" s="876" t="s">
        <v>755</v>
      </c>
      <c r="D414" s="871" t="s">
        <v>291</v>
      </c>
      <c r="E414" s="872" t="s">
        <v>1103</v>
      </c>
      <c r="F414" s="872" t="s">
        <v>346</v>
      </c>
      <c r="G414" s="872" t="s">
        <v>1103</v>
      </c>
    </row>
    <row r="415" spans="1:7" x14ac:dyDescent="0.2">
      <c r="A415" s="870"/>
      <c r="B415" s="870"/>
      <c r="C415" s="876" t="s">
        <v>1005</v>
      </c>
      <c r="D415" s="871" t="s">
        <v>292</v>
      </c>
      <c r="E415" s="872" t="s">
        <v>1104</v>
      </c>
      <c r="F415" s="872" t="s">
        <v>346</v>
      </c>
      <c r="G415" s="872" t="s">
        <v>1104</v>
      </c>
    </row>
    <row r="416" spans="1:7" x14ac:dyDescent="0.2">
      <c r="A416" s="870"/>
      <c r="B416" s="870"/>
      <c r="C416" s="876" t="s">
        <v>763</v>
      </c>
      <c r="D416" s="871" t="s">
        <v>292</v>
      </c>
      <c r="E416" s="872" t="s">
        <v>1105</v>
      </c>
      <c r="F416" s="872" t="s">
        <v>346</v>
      </c>
      <c r="G416" s="872" t="s">
        <v>1105</v>
      </c>
    </row>
    <row r="417" spans="1:7" x14ac:dyDescent="0.2">
      <c r="A417" s="870"/>
      <c r="B417" s="870"/>
      <c r="C417" s="876" t="s">
        <v>1012</v>
      </c>
      <c r="D417" s="871" t="s">
        <v>293</v>
      </c>
      <c r="E417" s="872" t="s">
        <v>1106</v>
      </c>
      <c r="F417" s="872" t="s">
        <v>346</v>
      </c>
      <c r="G417" s="872" t="s">
        <v>1106</v>
      </c>
    </row>
    <row r="418" spans="1:7" x14ac:dyDescent="0.2">
      <c r="A418" s="870"/>
      <c r="B418" s="870"/>
      <c r="C418" s="876" t="s">
        <v>768</v>
      </c>
      <c r="D418" s="871" t="s">
        <v>293</v>
      </c>
      <c r="E418" s="872" t="s">
        <v>1107</v>
      </c>
      <c r="F418" s="872" t="s">
        <v>346</v>
      </c>
      <c r="G418" s="872" t="s">
        <v>1107</v>
      </c>
    </row>
    <row r="419" spans="1:7" x14ac:dyDescent="0.2">
      <c r="A419" s="870"/>
      <c r="B419" s="870"/>
      <c r="C419" s="876" t="s">
        <v>1108</v>
      </c>
      <c r="D419" s="871" t="s">
        <v>305</v>
      </c>
      <c r="E419" s="872" t="s">
        <v>1109</v>
      </c>
      <c r="F419" s="872" t="s">
        <v>346</v>
      </c>
      <c r="G419" s="872" t="s">
        <v>1109</v>
      </c>
    </row>
    <row r="420" spans="1:7" x14ac:dyDescent="0.2">
      <c r="A420" s="870"/>
      <c r="B420" s="870"/>
      <c r="C420" s="876" t="s">
        <v>1110</v>
      </c>
      <c r="D420" s="871" t="s">
        <v>311</v>
      </c>
      <c r="E420" s="872" t="s">
        <v>1111</v>
      </c>
      <c r="F420" s="872" t="s">
        <v>346</v>
      </c>
      <c r="G420" s="872" t="s">
        <v>1111</v>
      </c>
    </row>
    <row r="421" spans="1:7" x14ac:dyDescent="0.2">
      <c r="A421" s="870"/>
      <c r="B421" s="870"/>
      <c r="C421" s="876" t="s">
        <v>1112</v>
      </c>
      <c r="D421" s="871" t="s">
        <v>294</v>
      </c>
      <c r="E421" s="872" t="s">
        <v>1113</v>
      </c>
      <c r="F421" s="872" t="s">
        <v>346</v>
      </c>
      <c r="G421" s="872" t="s">
        <v>1113</v>
      </c>
    </row>
    <row r="422" spans="1:7" x14ac:dyDescent="0.2">
      <c r="A422" s="870"/>
      <c r="B422" s="870"/>
      <c r="C422" s="876" t="s">
        <v>1114</v>
      </c>
      <c r="D422" s="871" t="s">
        <v>294</v>
      </c>
      <c r="E422" s="872" t="s">
        <v>1115</v>
      </c>
      <c r="F422" s="872" t="s">
        <v>346</v>
      </c>
      <c r="G422" s="872" t="s">
        <v>1115</v>
      </c>
    </row>
    <row r="423" spans="1:7" x14ac:dyDescent="0.2">
      <c r="A423" s="870"/>
      <c r="B423" s="870"/>
      <c r="C423" s="876" t="s">
        <v>1116</v>
      </c>
      <c r="D423" s="871" t="s">
        <v>779</v>
      </c>
      <c r="E423" s="872" t="s">
        <v>443</v>
      </c>
      <c r="F423" s="872" t="s">
        <v>346</v>
      </c>
      <c r="G423" s="872" t="s">
        <v>443</v>
      </c>
    </row>
    <row r="424" spans="1:7" x14ac:dyDescent="0.2">
      <c r="A424" s="870"/>
      <c r="B424" s="870"/>
      <c r="C424" s="876" t="s">
        <v>1023</v>
      </c>
      <c r="D424" s="871" t="s">
        <v>295</v>
      </c>
      <c r="E424" s="872" t="s">
        <v>1117</v>
      </c>
      <c r="F424" s="872" t="s">
        <v>346</v>
      </c>
      <c r="G424" s="872" t="s">
        <v>1117</v>
      </c>
    </row>
    <row r="425" spans="1:7" x14ac:dyDescent="0.2">
      <c r="A425" s="870"/>
      <c r="B425" s="870"/>
      <c r="C425" s="876" t="s">
        <v>702</v>
      </c>
      <c r="D425" s="871" t="s">
        <v>295</v>
      </c>
      <c r="E425" s="872" t="s">
        <v>1118</v>
      </c>
      <c r="F425" s="872" t="s">
        <v>346</v>
      </c>
      <c r="G425" s="872" t="s">
        <v>1118</v>
      </c>
    </row>
    <row r="426" spans="1:7" x14ac:dyDescent="0.2">
      <c r="A426" s="870"/>
      <c r="B426" s="870"/>
      <c r="C426" s="876" t="s">
        <v>1119</v>
      </c>
      <c r="D426" s="871" t="s">
        <v>792</v>
      </c>
      <c r="E426" s="872" t="s">
        <v>1120</v>
      </c>
      <c r="F426" s="872" t="s">
        <v>346</v>
      </c>
      <c r="G426" s="872" t="s">
        <v>1120</v>
      </c>
    </row>
    <row r="427" spans="1:7" x14ac:dyDescent="0.2">
      <c r="A427" s="870"/>
      <c r="B427" s="870"/>
      <c r="C427" s="876" t="s">
        <v>1121</v>
      </c>
      <c r="D427" s="871" t="s">
        <v>792</v>
      </c>
      <c r="E427" s="872" t="s">
        <v>1122</v>
      </c>
      <c r="F427" s="872" t="s">
        <v>346</v>
      </c>
      <c r="G427" s="872" t="s">
        <v>1122</v>
      </c>
    </row>
    <row r="428" spans="1:7" x14ac:dyDescent="0.2">
      <c r="A428" s="870"/>
      <c r="B428" s="870"/>
      <c r="C428" s="876" t="s">
        <v>1123</v>
      </c>
      <c r="D428" s="871" t="s">
        <v>296</v>
      </c>
      <c r="E428" s="872" t="s">
        <v>562</v>
      </c>
      <c r="F428" s="872" t="s">
        <v>346</v>
      </c>
      <c r="G428" s="872" t="s">
        <v>562</v>
      </c>
    </row>
    <row r="429" spans="1:7" ht="22.5" x14ac:dyDescent="0.2">
      <c r="A429" s="870"/>
      <c r="B429" s="870"/>
      <c r="C429" s="876" t="s">
        <v>20</v>
      </c>
      <c r="D429" s="871" t="s">
        <v>655</v>
      </c>
      <c r="E429" s="872" t="s">
        <v>619</v>
      </c>
      <c r="F429" s="872" t="s">
        <v>346</v>
      </c>
      <c r="G429" s="872" t="s">
        <v>619</v>
      </c>
    </row>
    <row r="430" spans="1:7" x14ac:dyDescent="0.2">
      <c r="A430" s="864" t="s">
        <v>594</v>
      </c>
      <c r="B430" s="864"/>
      <c r="C430" s="864"/>
      <c r="D430" s="865" t="s">
        <v>595</v>
      </c>
      <c r="E430" s="866" t="s">
        <v>1124</v>
      </c>
      <c r="F430" s="866" t="s">
        <v>346</v>
      </c>
      <c r="G430" s="866" t="s">
        <v>1124</v>
      </c>
    </row>
    <row r="431" spans="1:7" ht="15" x14ac:dyDescent="0.2">
      <c r="A431" s="867"/>
      <c r="B431" s="873" t="s">
        <v>1125</v>
      </c>
      <c r="C431" s="875"/>
      <c r="D431" s="868" t="s">
        <v>1126</v>
      </c>
      <c r="E431" s="869" t="s">
        <v>1127</v>
      </c>
      <c r="F431" s="869" t="s">
        <v>346</v>
      </c>
      <c r="G431" s="869" t="s">
        <v>1127</v>
      </c>
    </row>
    <row r="432" spans="1:7" ht="22.5" x14ac:dyDescent="0.2">
      <c r="A432" s="870"/>
      <c r="B432" s="870"/>
      <c r="C432" s="876" t="s">
        <v>749</v>
      </c>
      <c r="D432" s="871" t="s">
        <v>750</v>
      </c>
      <c r="E432" s="872" t="s">
        <v>1128</v>
      </c>
      <c r="F432" s="872" t="s">
        <v>346</v>
      </c>
      <c r="G432" s="872" t="s">
        <v>1128</v>
      </c>
    </row>
    <row r="433" spans="1:7" x14ac:dyDescent="0.2">
      <c r="A433" s="870"/>
      <c r="B433" s="870"/>
      <c r="C433" s="876" t="s">
        <v>643</v>
      </c>
      <c r="D433" s="871" t="s">
        <v>291</v>
      </c>
      <c r="E433" s="872" t="s">
        <v>1129</v>
      </c>
      <c r="F433" s="872" t="s">
        <v>346</v>
      </c>
      <c r="G433" s="872" t="s">
        <v>1129</v>
      </c>
    </row>
    <row r="434" spans="1:7" x14ac:dyDescent="0.2">
      <c r="A434" s="870"/>
      <c r="B434" s="870"/>
      <c r="C434" s="876" t="s">
        <v>757</v>
      </c>
      <c r="D434" s="871" t="s">
        <v>758</v>
      </c>
      <c r="E434" s="872" t="s">
        <v>1130</v>
      </c>
      <c r="F434" s="872" t="s">
        <v>346</v>
      </c>
      <c r="G434" s="872" t="s">
        <v>1130</v>
      </c>
    </row>
    <row r="435" spans="1:7" x14ac:dyDescent="0.2">
      <c r="A435" s="870"/>
      <c r="B435" s="870"/>
      <c r="C435" s="876" t="s">
        <v>645</v>
      </c>
      <c r="D435" s="871" t="s">
        <v>292</v>
      </c>
      <c r="E435" s="872" t="s">
        <v>1131</v>
      </c>
      <c r="F435" s="872" t="s">
        <v>346</v>
      </c>
      <c r="G435" s="872" t="s">
        <v>1131</v>
      </c>
    </row>
    <row r="436" spans="1:7" x14ac:dyDescent="0.2">
      <c r="A436" s="870"/>
      <c r="B436" s="870"/>
      <c r="C436" s="876" t="s">
        <v>647</v>
      </c>
      <c r="D436" s="871" t="s">
        <v>293</v>
      </c>
      <c r="E436" s="872" t="s">
        <v>1132</v>
      </c>
      <c r="F436" s="872" t="s">
        <v>346</v>
      </c>
      <c r="G436" s="872" t="s">
        <v>1132</v>
      </c>
    </row>
    <row r="437" spans="1:7" x14ac:dyDescent="0.2">
      <c r="A437" s="870"/>
      <c r="B437" s="870"/>
      <c r="C437" s="876" t="s">
        <v>649</v>
      </c>
      <c r="D437" s="871" t="s">
        <v>294</v>
      </c>
      <c r="E437" s="872" t="s">
        <v>1133</v>
      </c>
      <c r="F437" s="872" t="s">
        <v>346</v>
      </c>
      <c r="G437" s="872" t="s">
        <v>1133</v>
      </c>
    </row>
    <row r="438" spans="1:7" x14ac:dyDescent="0.2">
      <c r="A438" s="870"/>
      <c r="B438" s="870"/>
      <c r="C438" s="876" t="s">
        <v>877</v>
      </c>
      <c r="D438" s="871" t="s">
        <v>299</v>
      </c>
      <c r="E438" s="872" t="s">
        <v>1134</v>
      </c>
      <c r="F438" s="872" t="s">
        <v>346</v>
      </c>
      <c r="G438" s="872" t="s">
        <v>1134</v>
      </c>
    </row>
    <row r="439" spans="1:7" x14ac:dyDescent="0.2">
      <c r="A439" s="870"/>
      <c r="B439" s="870"/>
      <c r="C439" s="876" t="s">
        <v>660</v>
      </c>
      <c r="D439" s="871" t="s">
        <v>312</v>
      </c>
      <c r="E439" s="872" t="s">
        <v>751</v>
      </c>
      <c r="F439" s="872" t="s">
        <v>346</v>
      </c>
      <c r="G439" s="872" t="s">
        <v>751</v>
      </c>
    </row>
    <row r="440" spans="1:7" x14ac:dyDescent="0.2">
      <c r="A440" s="870"/>
      <c r="B440" s="870"/>
      <c r="C440" s="876" t="s">
        <v>673</v>
      </c>
      <c r="D440" s="871" t="s">
        <v>323</v>
      </c>
      <c r="E440" s="872" t="s">
        <v>780</v>
      </c>
      <c r="F440" s="872" t="s">
        <v>346</v>
      </c>
      <c r="G440" s="872" t="s">
        <v>780</v>
      </c>
    </row>
    <row r="441" spans="1:7" x14ac:dyDescent="0.2">
      <c r="A441" s="870"/>
      <c r="B441" s="870"/>
      <c r="C441" s="876" t="s">
        <v>651</v>
      </c>
      <c r="D441" s="871" t="s">
        <v>295</v>
      </c>
      <c r="E441" s="872" t="s">
        <v>1135</v>
      </c>
      <c r="F441" s="872" t="s">
        <v>346</v>
      </c>
      <c r="G441" s="872" t="s">
        <v>1135</v>
      </c>
    </row>
    <row r="442" spans="1:7" ht="22.5" x14ac:dyDescent="0.2">
      <c r="A442" s="870"/>
      <c r="B442" s="870"/>
      <c r="C442" s="876" t="s">
        <v>794</v>
      </c>
      <c r="D442" s="871" t="s">
        <v>314</v>
      </c>
      <c r="E442" s="872" t="s">
        <v>1136</v>
      </c>
      <c r="F442" s="872" t="s">
        <v>346</v>
      </c>
      <c r="G442" s="872" t="s">
        <v>1136</v>
      </c>
    </row>
    <row r="443" spans="1:7" ht="22.5" x14ac:dyDescent="0.2">
      <c r="A443" s="867"/>
      <c r="B443" s="873" t="s">
        <v>597</v>
      </c>
      <c r="C443" s="875"/>
      <c r="D443" s="868" t="s">
        <v>598</v>
      </c>
      <c r="E443" s="869" t="s">
        <v>1137</v>
      </c>
      <c r="F443" s="869" t="s">
        <v>346</v>
      </c>
      <c r="G443" s="869" t="s">
        <v>1137</v>
      </c>
    </row>
    <row r="444" spans="1:7" x14ac:dyDescent="0.2">
      <c r="A444" s="870"/>
      <c r="B444" s="870"/>
      <c r="C444" s="876" t="s">
        <v>1138</v>
      </c>
      <c r="D444" s="871" t="s">
        <v>994</v>
      </c>
      <c r="E444" s="872" t="s">
        <v>1139</v>
      </c>
      <c r="F444" s="872" t="s">
        <v>346</v>
      </c>
      <c r="G444" s="872" t="s">
        <v>1139</v>
      </c>
    </row>
    <row r="445" spans="1:7" x14ac:dyDescent="0.2">
      <c r="A445" s="870"/>
      <c r="B445" s="870"/>
      <c r="C445" s="876" t="s">
        <v>1140</v>
      </c>
      <c r="D445" s="871" t="s">
        <v>1141</v>
      </c>
      <c r="E445" s="872" t="s">
        <v>602</v>
      </c>
      <c r="F445" s="872" t="s">
        <v>346</v>
      </c>
      <c r="G445" s="872" t="s">
        <v>602</v>
      </c>
    </row>
    <row r="446" spans="1:7" ht="22.5" x14ac:dyDescent="0.2">
      <c r="A446" s="867"/>
      <c r="B446" s="873" t="s">
        <v>1142</v>
      </c>
      <c r="C446" s="875"/>
      <c r="D446" s="868" t="s">
        <v>1143</v>
      </c>
      <c r="E446" s="869" t="s">
        <v>1144</v>
      </c>
      <c r="F446" s="869" t="s">
        <v>346</v>
      </c>
      <c r="G446" s="869" t="s">
        <v>1144</v>
      </c>
    </row>
    <row r="447" spans="1:7" x14ac:dyDescent="0.2">
      <c r="A447" s="870"/>
      <c r="B447" s="870"/>
      <c r="C447" s="876" t="s">
        <v>1138</v>
      </c>
      <c r="D447" s="871" t="s">
        <v>994</v>
      </c>
      <c r="E447" s="872" t="s">
        <v>1144</v>
      </c>
      <c r="F447" s="872" t="s">
        <v>346</v>
      </c>
      <c r="G447" s="872" t="s">
        <v>1144</v>
      </c>
    </row>
    <row r="448" spans="1:7" x14ac:dyDescent="0.2">
      <c r="A448" s="864" t="s">
        <v>603</v>
      </c>
      <c r="B448" s="864"/>
      <c r="C448" s="864"/>
      <c r="D448" s="865" t="s">
        <v>307</v>
      </c>
      <c r="E448" s="866" t="s">
        <v>1145</v>
      </c>
      <c r="F448" s="866" t="s">
        <v>346</v>
      </c>
      <c r="G448" s="866" t="s">
        <v>1145</v>
      </c>
    </row>
    <row r="449" spans="1:7" ht="15" x14ac:dyDescent="0.2">
      <c r="A449" s="867"/>
      <c r="B449" s="873" t="s">
        <v>605</v>
      </c>
      <c r="C449" s="875"/>
      <c r="D449" s="868" t="s">
        <v>606</v>
      </c>
      <c r="E449" s="869" t="s">
        <v>607</v>
      </c>
      <c r="F449" s="869" t="s">
        <v>346</v>
      </c>
      <c r="G449" s="869" t="s">
        <v>607</v>
      </c>
    </row>
    <row r="450" spans="1:7" ht="67.5" x14ac:dyDescent="0.2">
      <c r="A450" s="870"/>
      <c r="B450" s="870"/>
      <c r="C450" s="876" t="s">
        <v>560</v>
      </c>
      <c r="D450" s="871" t="s">
        <v>1065</v>
      </c>
      <c r="E450" s="872" t="s">
        <v>613</v>
      </c>
      <c r="F450" s="872" t="s">
        <v>346</v>
      </c>
      <c r="G450" s="872" t="s">
        <v>613</v>
      </c>
    </row>
    <row r="451" spans="1:7" ht="22.5" x14ac:dyDescent="0.2">
      <c r="A451" s="870"/>
      <c r="B451" s="870"/>
      <c r="C451" s="876" t="s">
        <v>563</v>
      </c>
      <c r="D451" s="871" t="s">
        <v>1066</v>
      </c>
      <c r="E451" s="872" t="s">
        <v>346</v>
      </c>
      <c r="F451" s="872" t="s">
        <v>346</v>
      </c>
      <c r="G451" s="872" t="s">
        <v>346</v>
      </c>
    </row>
    <row r="452" spans="1:7" x14ac:dyDescent="0.2">
      <c r="A452" s="870"/>
      <c r="B452" s="870"/>
      <c r="C452" s="876" t="s">
        <v>1070</v>
      </c>
      <c r="D452" s="871" t="s">
        <v>303</v>
      </c>
      <c r="E452" s="872" t="s">
        <v>1146</v>
      </c>
      <c r="F452" s="872" t="s">
        <v>346</v>
      </c>
      <c r="G452" s="872" t="s">
        <v>1146</v>
      </c>
    </row>
    <row r="453" spans="1:7" x14ac:dyDescent="0.2">
      <c r="A453" s="870"/>
      <c r="B453" s="870"/>
      <c r="C453" s="876" t="s">
        <v>643</v>
      </c>
      <c r="D453" s="871" t="s">
        <v>291</v>
      </c>
      <c r="E453" s="872" t="s">
        <v>422</v>
      </c>
      <c r="F453" s="872" t="s">
        <v>346</v>
      </c>
      <c r="G453" s="872" t="s">
        <v>422</v>
      </c>
    </row>
    <row r="454" spans="1:7" x14ac:dyDescent="0.2">
      <c r="A454" s="870"/>
      <c r="B454" s="870"/>
      <c r="C454" s="876" t="s">
        <v>757</v>
      </c>
      <c r="D454" s="871" t="s">
        <v>758</v>
      </c>
      <c r="E454" s="872" t="s">
        <v>378</v>
      </c>
      <c r="F454" s="872" t="s">
        <v>346</v>
      </c>
      <c r="G454" s="872" t="s">
        <v>378</v>
      </c>
    </row>
    <row r="455" spans="1:7" x14ac:dyDescent="0.2">
      <c r="A455" s="870"/>
      <c r="B455" s="870"/>
      <c r="C455" s="876" t="s">
        <v>645</v>
      </c>
      <c r="D455" s="871" t="s">
        <v>292</v>
      </c>
      <c r="E455" s="872" t="s">
        <v>1147</v>
      </c>
      <c r="F455" s="872" t="s">
        <v>346</v>
      </c>
      <c r="G455" s="872" t="s">
        <v>1147</v>
      </c>
    </row>
    <row r="456" spans="1:7" x14ac:dyDescent="0.2">
      <c r="A456" s="870"/>
      <c r="B456" s="870"/>
      <c r="C456" s="876" t="s">
        <v>647</v>
      </c>
      <c r="D456" s="871" t="s">
        <v>293</v>
      </c>
      <c r="E456" s="872" t="s">
        <v>1148</v>
      </c>
      <c r="F456" s="872" t="s">
        <v>346</v>
      </c>
      <c r="G456" s="872" t="s">
        <v>1148</v>
      </c>
    </row>
    <row r="457" spans="1:7" x14ac:dyDescent="0.2">
      <c r="A457" s="870"/>
      <c r="B457" s="870"/>
      <c r="C457" s="876" t="s">
        <v>657</v>
      </c>
      <c r="D457" s="871" t="s">
        <v>311</v>
      </c>
      <c r="E457" s="872" t="s">
        <v>613</v>
      </c>
      <c r="F457" s="872" t="s">
        <v>346</v>
      </c>
      <c r="G457" s="872" t="s">
        <v>613</v>
      </c>
    </row>
    <row r="458" spans="1:7" x14ac:dyDescent="0.2">
      <c r="A458" s="870"/>
      <c r="B458" s="870"/>
      <c r="C458" s="876" t="s">
        <v>649</v>
      </c>
      <c r="D458" s="871" t="s">
        <v>294</v>
      </c>
      <c r="E458" s="872" t="s">
        <v>456</v>
      </c>
      <c r="F458" s="872" t="s">
        <v>346</v>
      </c>
      <c r="G458" s="872" t="s">
        <v>456</v>
      </c>
    </row>
    <row r="459" spans="1:7" x14ac:dyDescent="0.2">
      <c r="A459" s="870"/>
      <c r="B459" s="870"/>
      <c r="C459" s="876" t="s">
        <v>660</v>
      </c>
      <c r="D459" s="871" t="s">
        <v>312</v>
      </c>
      <c r="E459" s="872" t="s">
        <v>1149</v>
      </c>
      <c r="F459" s="872" t="s">
        <v>346</v>
      </c>
      <c r="G459" s="872" t="s">
        <v>1149</v>
      </c>
    </row>
    <row r="460" spans="1:7" x14ac:dyDescent="0.2">
      <c r="A460" s="870"/>
      <c r="B460" s="870"/>
      <c r="C460" s="876" t="s">
        <v>651</v>
      </c>
      <c r="D460" s="871" t="s">
        <v>295</v>
      </c>
      <c r="E460" s="872" t="s">
        <v>582</v>
      </c>
      <c r="F460" s="872" t="s">
        <v>346</v>
      </c>
      <c r="G460" s="872" t="s">
        <v>582</v>
      </c>
    </row>
    <row r="461" spans="1:7" ht="22.5" x14ac:dyDescent="0.2">
      <c r="A461" s="870"/>
      <c r="B461" s="870"/>
      <c r="C461" s="876" t="s">
        <v>783</v>
      </c>
      <c r="D461" s="871" t="s">
        <v>784</v>
      </c>
      <c r="E461" s="872" t="s">
        <v>443</v>
      </c>
      <c r="F461" s="872" t="s">
        <v>346</v>
      </c>
      <c r="G461" s="872" t="s">
        <v>443</v>
      </c>
    </row>
    <row r="462" spans="1:7" ht="22.5" x14ac:dyDescent="0.2">
      <c r="A462" s="870"/>
      <c r="B462" s="870"/>
      <c r="C462" s="876" t="s">
        <v>794</v>
      </c>
      <c r="D462" s="871" t="s">
        <v>314</v>
      </c>
      <c r="E462" s="872" t="s">
        <v>1150</v>
      </c>
      <c r="F462" s="872" t="s">
        <v>346</v>
      </c>
      <c r="G462" s="872" t="s">
        <v>1150</v>
      </c>
    </row>
    <row r="463" spans="1:7" ht="67.5" x14ac:dyDescent="0.2">
      <c r="A463" s="870"/>
      <c r="B463" s="870"/>
      <c r="C463" s="876" t="s">
        <v>1151</v>
      </c>
      <c r="D463" s="871" t="s">
        <v>1152</v>
      </c>
      <c r="E463" s="872" t="s">
        <v>416</v>
      </c>
      <c r="F463" s="872" t="s">
        <v>346</v>
      </c>
      <c r="G463" s="872" t="s">
        <v>416</v>
      </c>
    </row>
    <row r="464" spans="1:7" ht="22.5" x14ac:dyDescent="0.2">
      <c r="A464" s="870"/>
      <c r="B464" s="870"/>
      <c r="C464" s="876" t="s">
        <v>733</v>
      </c>
      <c r="D464" s="871" t="s">
        <v>734</v>
      </c>
      <c r="E464" s="872" t="s">
        <v>527</v>
      </c>
      <c r="F464" s="872" t="s">
        <v>346</v>
      </c>
      <c r="G464" s="872" t="s">
        <v>527</v>
      </c>
    </row>
    <row r="465" spans="1:7" ht="56.25" x14ac:dyDescent="0.2">
      <c r="A465" s="867"/>
      <c r="B465" s="873" t="s">
        <v>614</v>
      </c>
      <c r="C465" s="875"/>
      <c r="D465" s="868" t="s">
        <v>615</v>
      </c>
      <c r="E465" s="869" t="s">
        <v>1153</v>
      </c>
      <c r="F465" s="869" t="s">
        <v>346</v>
      </c>
      <c r="G465" s="869" t="s">
        <v>1153</v>
      </c>
    </row>
    <row r="466" spans="1:7" ht="67.5" x14ac:dyDescent="0.2">
      <c r="A466" s="870"/>
      <c r="B466" s="870"/>
      <c r="C466" s="876" t="s">
        <v>560</v>
      </c>
      <c r="D466" s="871" t="s">
        <v>1065</v>
      </c>
      <c r="E466" s="872" t="s">
        <v>360</v>
      </c>
      <c r="F466" s="872" t="s">
        <v>346</v>
      </c>
      <c r="G466" s="872" t="s">
        <v>360</v>
      </c>
    </row>
    <row r="467" spans="1:7" ht="22.5" x14ac:dyDescent="0.2">
      <c r="A467" s="870"/>
      <c r="B467" s="870"/>
      <c r="C467" s="876" t="s">
        <v>563</v>
      </c>
      <c r="D467" s="871" t="s">
        <v>1066</v>
      </c>
      <c r="E467" s="872" t="s">
        <v>346</v>
      </c>
      <c r="F467" s="872" t="s">
        <v>346</v>
      </c>
      <c r="G467" s="872" t="s">
        <v>346</v>
      </c>
    </row>
    <row r="468" spans="1:7" x14ac:dyDescent="0.2">
      <c r="A468" s="870"/>
      <c r="B468" s="870"/>
      <c r="C468" s="876" t="s">
        <v>1070</v>
      </c>
      <c r="D468" s="871" t="s">
        <v>303</v>
      </c>
      <c r="E468" s="872" t="s">
        <v>1154</v>
      </c>
      <c r="F468" s="872" t="s">
        <v>346</v>
      </c>
      <c r="G468" s="872" t="s">
        <v>1154</v>
      </c>
    </row>
    <row r="469" spans="1:7" x14ac:dyDescent="0.2">
      <c r="A469" s="870"/>
      <c r="B469" s="870"/>
      <c r="C469" s="876" t="s">
        <v>643</v>
      </c>
      <c r="D469" s="871" t="s">
        <v>291</v>
      </c>
      <c r="E469" s="872" t="s">
        <v>1155</v>
      </c>
      <c r="F469" s="872" t="s">
        <v>346</v>
      </c>
      <c r="G469" s="872" t="s">
        <v>1155</v>
      </c>
    </row>
    <row r="470" spans="1:7" x14ac:dyDescent="0.2">
      <c r="A470" s="870"/>
      <c r="B470" s="870"/>
      <c r="C470" s="876" t="s">
        <v>757</v>
      </c>
      <c r="D470" s="871" t="s">
        <v>758</v>
      </c>
      <c r="E470" s="872" t="s">
        <v>1156</v>
      </c>
      <c r="F470" s="872" t="s">
        <v>346</v>
      </c>
      <c r="G470" s="872" t="s">
        <v>1156</v>
      </c>
    </row>
    <row r="471" spans="1:7" x14ac:dyDescent="0.2">
      <c r="A471" s="870"/>
      <c r="B471" s="870"/>
      <c r="C471" s="876" t="s">
        <v>645</v>
      </c>
      <c r="D471" s="871" t="s">
        <v>292</v>
      </c>
      <c r="E471" s="872" t="s">
        <v>1157</v>
      </c>
      <c r="F471" s="872" t="s">
        <v>346</v>
      </c>
      <c r="G471" s="872" t="s">
        <v>1157</v>
      </c>
    </row>
    <row r="472" spans="1:7" x14ac:dyDescent="0.2">
      <c r="A472" s="870"/>
      <c r="B472" s="870"/>
      <c r="C472" s="876" t="s">
        <v>647</v>
      </c>
      <c r="D472" s="871" t="s">
        <v>293</v>
      </c>
      <c r="E472" s="872" t="s">
        <v>1158</v>
      </c>
      <c r="F472" s="872" t="s">
        <v>346</v>
      </c>
      <c r="G472" s="872" t="s">
        <v>1158</v>
      </c>
    </row>
    <row r="473" spans="1:7" x14ac:dyDescent="0.2">
      <c r="A473" s="870"/>
      <c r="B473" s="870"/>
      <c r="C473" s="876" t="s">
        <v>649</v>
      </c>
      <c r="D473" s="871" t="s">
        <v>294</v>
      </c>
      <c r="E473" s="872" t="s">
        <v>1159</v>
      </c>
      <c r="F473" s="872" t="s">
        <v>346</v>
      </c>
      <c r="G473" s="872" t="s">
        <v>1159</v>
      </c>
    </row>
    <row r="474" spans="1:7" x14ac:dyDescent="0.2">
      <c r="A474" s="870"/>
      <c r="B474" s="870"/>
      <c r="C474" s="876" t="s">
        <v>660</v>
      </c>
      <c r="D474" s="871" t="s">
        <v>312</v>
      </c>
      <c r="E474" s="872" t="s">
        <v>1160</v>
      </c>
      <c r="F474" s="872" t="s">
        <v>346</v>
      </c>
      <c r="G474" s="872" t="s">
        <v>1160</v>
      </c>
    </row>
    <row r="475" spans="1:7" x14ac:dyDescent="0.2">
      <c r="A475" s="870"/>
      <c r="B475" s="870"/>
      <c r="C475" s="876" t="s">
        <v>651</v>
      </c>
      <c r="D475" s="871" t="s">
        <v>295</v>
      </c>
      <c r="E475" s="872" t="s">
        <v>629</v>
      </c>
      <c r="F475" s="872" t="s">
        <v>346</v>
      </c>
      <c r="G475" s="872" t="s">
        <v>629</v>
      </c>
    </row>
    <row r="476" spans="1:7" ht="22.5" x14ac:dyDescent="0.2">
      <c r="A476" s="870"/>
      <c r="B476" s="870"/>
      <c r="C476" s="876" t="s">
        <v>783</v>
      </c>
      <c r="D476" s="871" t="s">
        <v>784</v>
      </c>
      <c r="E476" s="872" t="s">
        <v>402</v>
      </c>
      <c r="F476" s="872" t="s">
        <v>346</v>
      </c>
      <c r="G476" s="872" t="s">
        <v>402</v>
      </c>
    </row>
    <row r="477" spans="1:7" ht="22.5" x14ac:dyDescent="0.2">
      <c r="A477" s="870"/>
      <c r="B477" s="870"/>
      <c r="C477" s="876" t="s">
        <v>794</v>
      </c>
      <c r="D477" s="871" t="s">
        <v>314</v>
      </c>
      <c r="E477" s="872" t="s">
        <v>1161</v>
      </c>
      <c r="F477" s="872" t="s">
        <v>346</v>
      </c>
      <c r="G477" s="872" t="s">
        <v>1161</v>
      </c>
    </row>
    <row r="478" spans="1:7" ht="67.5" x14ac:dyDescent="0.2">
      <c r="A478" s="870"/>
      <c r="B478" s="870"/>
      <c r="C478" s="876" t="s">
        <v>1151</v>
      </c>
      <c r="D478" s="871" t="s">
        <v>1152</v>
      </c>
      <c r="E478" s="872" t="s">
        <v>617</v>
      </c>
      <c r="F478" s="872" t="s">
        <v>346</v>
      </c>
      <c r="G478" s="872" t="s">
        <v>617</v>
      </c>
    </row>
    <row r="479" spans="1:7" ht="22.5" x14ac:dyDescent="0.2">
      <c r="A479" s="870"/>
      <c r="B479" s="870"/>
      <c r="C479" s="876" t="s">
        <v>733</v>
      </c>
      <c r="D479" s="871" t="s">
        <v>734</v>
      </c>
      <c r="E479" s="872" t="s">
        <v>658</v>
      </c>
      <c r="F479" s="872" t="s">
        <v>346</v>
      </c>
      <c r="G479" s="872" t="s">
        <v>658</v>
      </c>
    </row>
    <row r="480" spans="1:7" ht="15" x14ac:dyDescent="0.2">
      <c r="A480" s="867"/>
      <c r="B480" s="873" t="s">
        <v>620</v>
      </c>
      <c r="C480" s="875"/>
      <c r="D480" s="868" t="s">
        <v>318</v>
      </c>
      <c r="E480" s="869" t="s">
        <v>621</v>
      </c>
      <c r="F480" s="869" t="s">
        <v>346</v>
      </c>
      <c r="G480" s="869" t="s">
        <v>621</v>
      </c>
    </row>
    <row r="481" spans="1:7" x14ac:dyDescent="0.2">
      <c r="A481" s="870"/>
      <c r="B481" s="870"/>
      <c r="C481" s="876" t="s">
        <v>643</v>
      </c>
      <c r="D481" s="871" t="s">
        <v>291</v>
      </c>
      <c r="E481" s="872" t="s">
        <v>1162</v>
      </c>
      <c r="F481" s="872" t="s">
        <v>346</v>
      </c>
      <c r="G481" s="872" t="s">
        <v>1162</v>
      </c>
    </row>
    <row r="482" spans="1:7" x14ac:dyDescent="0.2">
      <c r="A482" s="870"/>
      <c r="B482" s="870"/>
      <c r="C482" s="876" t="s">
        <v>645</v>
      </c>
      <c r="D482" s="871" t="s">
        <v>292</v>
      </c>
      <c r="E482" s="872" t="s">
        <v>1163</v>
      </c>
      <c r="F482" s="872" t="s">
        <v>346</v>
      </c>
      <c r="G482" s="872" t="s">
        <v>1163</v>
      </c>
    </row>
    <row r="483" spans="1:7" x14ac:dyDescent="0.2">
      <c r="A483" s="870"/>
      <c r="B483" s="870"/>
      <c r="C483" s="876" t="s">
        <v>647</v>
      </c>
      <c r="D483" s="871" t="s">
        <v>293</v>
      </c>
      <c r="E483" s="872" t="s">
        <v>1164</v>
      </c>
      <c r="F483" s="872" t="s">
        <v>346</v>
      </c>
      <c r="G483" s="872" t="s">
        <v>1164</v>
      </c>
    </row>
    <row r="484" spans="1:7" ht="15" x14ac:dyDescent="0.2">
      <c r="A484" s="867"/>
      <c r="B484" s="873" t="s">
        <v>1165</v>
      </c>
      <c r="C484" s="875"/>
      <c r="D484" s="868" t="s">
        <v>1166</v>
      </c>
      <c r="E484" s="869" t="s">
        <v>1167</v>
      </c>
      <c r="F484" s="869" t="s">
        <v>346</v>
      </c>
      <c r="G484" s="869" t="s">
        <v>1167</v>
      </c>
    </row>
    <row r="485" spans="1:7" ht="22.5" x14ac:dyDescent="0.2">
      <c r="A485" s="870"/>
      <c r="B485" s="870"/>
      <c r="C485" s="876" t="s">
        <v>749</v>
      </c>
      <c r="D485" s="871" t="s">
        <v>750</v>
      </c>
      <c r="E485" s="872" t="s">
        <v>1168</v>
      </c>
      <c r="F485" s="872" t="s">
        <v>346</v>
      </c>
      <c r="G485" s="872" t="s">
        <v>1168</v>
      </c>
    </row>
    <row r="486" spans="1:7" x14ac:dyDescent="0.2">
      <c r="A486" s="870"/>
      <c r="B486" s="870"/>
      <c r="C486" s="876" t="s">
        <v>643</v>
      </c>
      <c r="D486" s="871" t="s">
        <v>291</v>
      </c>
      <c r="E486" s="872" t="s">
        <v>1169</v>
      </c>
      <c r="F486" s="872" t="s">
        <v>346</v>
      </c>
      <c r="G486" s="872" t="s">
        <v>1169</v>
      </c>
    </row>
    <row r="487" spans="1:7" x14ac:dyDescent="0.2">
      <c r="A487" s="870"/>
      <c r="B487" s="870"/>
      <c r="C487" s="876" t="s">
        <v>757</v>
      </c>
      <c r="D487" s="871" t="s">
        <v>758</v>
      </c>
      <c r="E487" s="872" t="s">
        <v>1170</v>
      </c>
      <c r="F487" s="872" t="s">
        <v>346</v>
      </c>
      <c r="G487" s="872" t="s">
        <v>1170</v>
      </c>
    </row>
    <row r="488" spans="1:7" x14ac:dyDescent="0.2">
      <c r="A488" s="870"/>
      <c r="B488" s="870"/>
      <c r="C488" s="876" t="s">
        <v>645</v>
      </c>
      <c r="D488" s="871" t="s">
        <v>292</v>
      </c>
      <c r="E488" s="872" t="s">
        <v>1171</v>
      </c>
      <c r="F488" s="872" t="s">
        <v>346</v>
      </c>
      <c r="G488" s="872" t="s">
        <v>1171</v>
      </c>
    </row>
    <row r="489" spans="1:7" x14ac:dyDescent="0.2">
      <c r="A489" s="870"/>
      <c r="B489" s="870"/>
      <c r="C489" s="876" t="s">
        <v>647</v>
      </c>
      <c r="D489" s="871" t="s">
        <v>293</v>
      </c>
      <c r="E489" s="872" t="s">
        <v>1172</v>
      </c>
      <c r="F489" s="872" t="s">
        <v>346</v>
      </c>
      <c r="G489" s="872" t="s">
        <v>1172</v>
      </c>
    </row>
    <row r="490" spans="1:7" x14ac:dyDescent="0.2">
      <c r="A490" s="870"/>
      <c r="B490" s="870"/>
      <c r="C490" s="876" t="s">
        <v>649</v>
      </c>
      <c r="D490" s="871" t="s">
        <v>294</v>
      </c>
      <c r="E490" s="872" t="s">
        <v>658</v>
      </c>
      <c r="F490" s="872" t="s">
        <v>346</v>
      </c>
      <c r="G490" s="872" t="s">
        <v>658</v>
      </c>
    </row>
    <row r="491" spans="1:7" x14ac:dyDescent="0.2">
      <c r="A491" s="870"/>
      <c r="B491" s="870"/>
      <c r="C491" s="876" t="s">
        <v>791</v>
      </c>
      <c r="D491" s="871" t="s">
        <v>792</v>
      </c>
      <c r="E491" s="872" t="s">
        <v>658</v>
      </c>
      <c r="F491" s="872" t="s">
        <v>346</v>
      </c>
      <c r="G491" s="872" t="s">
        <v>658</v>
      </c>
    </row>
    <row r="492" spans="1:7" ht="22.5" x14ac:dyDescent="0.2">
      <c r="A492" s="870"/>
      <c r="B492" s="870"/>
      <c r="C492" s="876" t="s">
        <v>794</v>
      </c>
      <c r="D492" s="871" t="s">
        <v>314</v>
      </c>
      <c r="E492" s="872" t="s">
        <v>1173</v>
      </c>
      <c r="F492" s="872" t="s">
        <v>346</v>
      </c>
      <c r="G492" s="872" t="s">
        <v>1173</v>
      </c>
    </row>
    <row r="493" spans="1:7" ht="15" x14ac:dyDescent="0.2">
      <c r="A493" s="867"/>
      <c r="B493" s="873" t="s">
        <v>1174</v>
      </c>
      <c r="C493" s="875"/>
      <c r="D493" s="868" t="s">
        <v>1175</v>
      </c>
      <c r="E493" s="869" t="s">
        <v>1176</v>
      </c>
      <c r="F493" s="869" t="s">
        <v>346</v>
      </c>
      <c r="G493" s="869" t="s">
        <v>1176</v>
      </c>
    </row>
    <row r="494" spans="1:7" ht="33.75" x14ac:dyDescent="0.2">
      <c r="A494" s="870"/>
      <c r="B494" s="870"/>
      <c r="C494" s="876" t="s">
        <v>921</v>
      </c>
      <c r="D494" s="871" t="s">
        <v>922</v>
      </c>
      <c r="E494" s="872" t="s">
        <v>1176</v>
      </c>
      <c r="F494" s="872" t="s">
        <v>346</v>
      </c>
      <c r="G494" s="872" t="s">
        <v>1176</v>
      </c>
    </row>
    <row r="495" spans="1:7" ht="22.5" x14ac:dyDescent="0.2">
      <c r="A495" s="867"/>
      <c r="B495" s="873" t="s">
        <v>1177</v>
      </c>
      <c r="C495" s="875"/>
      <c r="D495" s="868" t="s">
        <v>1178</v>
      </c>
      <c r="E495" s="869" t="s">
        <v>1179</v>
      </c>
      <c r="F495" s="869" t="s">
        <v>346</v>
      </c>
      <c r="G495" s="869" t="s">
        <v>1179</v>
      </c>
    </row>
    <row r="496" spans="1:7" ht="33.75" x14ac:dyDescent="0.2">
      <c r="A496" s="870"/>
      <c r="B496" s="870"/>
      <c r="C496" s="876" t="s">
        <v>921</v>
      </c>
      <c r="D496" s="871" t="s">
        <v>922</v>
      </c>
      <c r="E496" s="872" t="s">
        <v>1179</v>
      </c>
      <c r="F496" s="872" t="s">
        <v>346</v>
      </c>
      <c r="G496" s="872" t="s">
        <v>1179</v>
      </c>
    </row>
    <row r="497" spans="1:7" ht="15" x14ac:dyDescent="0.2">
      <c r="A497" s="867"/>
      <c r="B497" s="873" t="s">
        <v>622</v>
      </c>
      <c r="C497" s="875"/>
      <c r="D497" s="868" t="s">
        <v>264</v>
      </c>
      <c r="E497" s="869" t="s">
        <v>346</v>
      </c>
      <c r="F497" s="869" t="s">
        <v>346</v>
      </c>
      <c r="G497" s="869" t="s">
        <v>346</v>
      </c>
    </row>
    <row r="498" spans="1:7" x14ac:dyDescent="0.2">
      <c r="A498" s="870"/>
      <c r="B498" s="870"/>
      <c r="C498" s="876" t="s">
        <v>1070</v>
      </c>
      <c r="D498" s="871" t="s">
        <v>303</v>
      </c>
      <c r="E498" s="872" t="s">
        <v>346</v>
      </c>
      <c r="F498" s="872" t="s">
        <v>346</v>
      </c>
      <c r="G498" s="872" t="s">
        <v>346</v>
      </c>
    </row>
    <row r="499" spans="1:7" x14ac:dyDescent="0.2">
      <c r="A499" s="870"/>
      <c r="B499" s="870"/>
      <c r="C499" s="876" t="s">
        <v>643</v>
      </c>
      <c r="D499" s="871" t="s">
        <v>291</v>
      </c>
      <c r="E499" s="872" t="s">
        <v>346</v>
      </c>
      <c r="F499" s="872" t="s">
        <v>346</v>
      </c>
      <c r="G499" s="872" t="s">
        <v>346</v>
      </c>
    </row>
    <row r="500" spans="1:7" x14ac:dyDescent="0.2">
      <c r="A500" s="870"/>
      <c r="B500" s="870"/>
      <c r="C500" s="876" t="s">
        <v>645</v>
      </c>
      <c r="D500" s="871" t="s">
        <v>292</v>
      </c>
      <c r="E500" s="872" t="s">
        <v>346</v>
      </c>
      <c r="F500" s="872" t="s">
        <v>346</v>
      </c>
      <c r="G500" s="872" t="s">
        <v>346</v>
      </c>
    </row>
    <row r="501" spans="1:7" x14ac:dyDescent="0.2">
      <c r="A501" s="870"/>
      <c r="B501" s="870"/>
      <c r="C501" s="876" t="s">
        <v>647</v>
      </c>
      <c r="D501" s="871" t="s">
        <v>293</v>
      </c>
      <c r="E501" s="872" t="s">
        <v>346</v>
      </c>
      <c r="F501" s="872" t="s">
        <v>346</v>
      </c>
      <c r="G501" s="872" t="s">
        <v>346</v>
      </c>
    </row>
    <row r="502" spans="1:7" x14ac:dyDescent="0.2">
      <c r="A502" s="870"/>
      <c r="B502" s="870"/>
      <c r="C502" s="876" t="s">
        <v>649</v>
      </c>
      <c r="D502" s="871" t="s">
        <v>294</v>
      </c>
      <c r="E502" s="872" t="s">
        <v>346</v>
      </c>
      <c r="F502" s="872" t="s">
        <v>346</v>
      </c>
      <c r="G502" s="872" t="s">
        <v>346</v>
      </c>
    </row>
    <row r="503" spans="1:7" x14ac:dyDescent="0.2">
      <c r="A503" s="870"/>
      <c r="B503" s="870"/>
      <c r="C503" s="876" t="s">
        <v>660</v>
      </c>
      <c r="D503" s="871" t="s">
        <v>312</v>
      </c>
      <c r="E503" s="872" t="s">
        <v>346</v>
      </c>
      <c r="F503" s="872" t="s">
        <v>346</v>
      </c>
      <c r="G503" s="872" t="s">
        <v>346</v>
      </c>
    </row>
    <row r="504" spans="1:7" ht="22.5" x14ac:dyDescent="0.2">
      <c r="A504" s="864" t="s">
        <v>158</v>
      </c>
      <c r="B504" s="864"/>
      <c r="C504" s="864"/>
      <c r="D504" s="865" t="s">
        <v>235</v>
      </c>
      <c r="E504" s="866" t="s">
        <v>1180</v>
      </c>
      <c r="F504" s="866" t="s">
        <v>346</v>
      </c>
      <c r="G504" s="866" t="s">
        <v>1180</v>
      </c>
    </row>
    <row r="505" spans="1:7" ht="15" x14ac:dyDescent="0.2">
      <c r="A505" s="867"/>
      <c r="B505" s="873" t="s">
        <v>159</v>
      </c>
      <c r="C505" s="875"/>
      <c r="D505" s="868" t="s">
        <v>236</v>
      </c>
      <c r="E505" s="869" t="s">
        <v>1181</v>
      </c>
      <c r="F505" s="869" t="s">
        <v>363</v>
      </c>
      <c r="G505" s="869" t="s">
        <v>1182</v>
      </c>
    </row>
    <row r="506" spans="1:7" ht="45" x14ac:dyDescent="0.2">
      <c r="A506" s="870"/>
      <c r="B506" s="870"/>
      <c r="C506" s="876" t="s">
        <v>1046</v>
      </c>
      <c r="D506" s="871" t="s">
        <v>1047</v>
      </c>
      <c r="E506" s="872" t="s">
        <v>346</v>
      </c>
      <c r="F506" s="872" t="s">
        <v>346</v>
      </c>
      <c r="G506" s="872" t="s">
        <v>346</v>
      </c>
    </row>
    <row r="507" spans="1:7" x14ac:dyDescent="0.2">
      <c r="A507" s="870"/>
      <c r="B507" s="870"/>
      <c r="C507" s="876" t="s">
        <v>657</v>
      </c>
      <c r="D507" s="871" t="s">
        <v>311</v>
      </c>
      <c r="E507" s="872" t="s">
        <v>363</v>
      </c>
      <c r="F507" s="872" t="s">
        <v>346</v>
      </c>
      <c r="G507" s="872" t="s">
        <v>363</v>
      </c>
    </row>
    <row r="508" spans="1:7" x14ac:dyDescent="0.2">
      <c r="A508" s="870"/>
      <c r="B508" s="870"/>
      <c r="C508" s="876" t="s">
        <v>649</v>
      </c>
      <c r="D508" s="871" t="s">
        <v>294</v>
      </c>
      <c r="E508" s="872" t="s">
        <v>471</v>
      </c>
      <c r="F508" s="872" t="s">
        <v>346</v>
      </c>
      <c r="G508" s="872" t="s">
        <v>471</v>
      </c>
    </row>
    <row r="509" spans="1:7" x14ac:dyDescent="0.2">
      <c r="A509" s="870"/>
      <c r="B509" s="870"/>
      <c r="C509" s="876" t="s">
        <v>651</v>
      </c>
      <c r="D509" s="871" t="s">
        <v>295</v>
      </c>
      <c r="E509" s="872" t="s">
        <v>1183</v>
      </c>
      <c r="F509" s="872" t="s">
        <v>346</v>
      </c>
      <c r="G509" s="872" t="s">
        <v>1183</v>
      </c>
    </row>
    <row r="510" spans="1:7" ht="56.25" x14ac:dyDescent="0.2">
      <c r="A510" s="870"/>
      <c r="B510" s="870"/>
      <c r="C510" s="876" t="s">
        <v>116</v>
      </c>
      <c r="D510" s="871" t="s">
        <v>841</v>
      </c>
      <c r="E510" s="872" t="s">
        <v>1184</v>
      </c>
      <c r="F510" s="872" t="s">
        <v>363</v>
      </c>
      <c r="G510" s="872" t="s">
        <v>1185</v>
      </c>
    </row>
    <row r="511" spans="1:7" ht="15" x14ac:dyDescent="0.2">
      <c r="A511" s="867"/>
      <c r="B511" s="873" t="s">
        <v>624</v>
      </c>
      <c r="C511" s="875"/>
      <c r="D511" s="868" t="s">
        <v>237</v>
      </c>
      <c r="E511" s="869" t="s">
        <v>1186</v>
      </c>
      <c r="F511" s="869" t="s">
        <v>346</v>
      </c>
      <c r="G511" s="869" t="s">
        <v>1186</v>
      </c>
    </row>
    <row r="512" spans="1:7" ht="45" x14ac:dyDescent="0.2">
      <c r="A512" s="870"/>
      <c r="B512" s="870"/>
      <c r="C512" s="876" t="s">
        <v>928</v>
      </c>
      <c r="D512" s="871" t="s">
        <v>929</v>
      </c>
      <c r="E512" s="872" t="s">
        <v>456</v>
      </c>
      <c r="F512" s="872" t="s">
        <v>346</v>
      </c>
      <c r="G512" s="872" t="s">
        <v>456</v>
      </c>
    </row>
    <row r="513" spans="1:7" x14ac:dyDescent="0.2">
      <c r="A513" s="870"/>
      <c r="B513" s="870"/>
      <c r="C513" s="876" t="s">
        <v>643</v>
      </c>
      <c r="D513" s="871" t="s">
        <v>291</v>
      </c>
      <c r="E513" s="872" t="s">
        <v>1187</v>
      </c>
      <c r="F513" s="872" t="s">
        <v>346</v>
      </c>
      <c r="G513" s="872" t="s">
        <v>1187</v>
      </c>
    </row>
    <row r="514" spans="1:7" x14ac:dyDescent="0.2">
      <c r="A514" s="870"/>
      <c r="B514" s="870"/>
      <c r="C514" s="876" t="s">
        <v>757</v>
      </c>
      <c r="D514" s="871" t="s">
        <v>758</v>
      </c>
      <c r="E514" s="872" t="s">
        <v>1188</v>
      </c>
      <c r="F514" s="872" t="s">
        <v>346</v>
      </c>
      <c r="G514" s="872" t="s">
        <v>1188</v>
      </c>
    </row>
    <row r="515" spans="1:7" x14ac:dyDescent="0.2">
      <c r="A515" s="870"/>
      <c r="B515" s="870"/>
      <c r="C515" s="876" t="s">
        <v>645</v>
      </c>
      <c r="D515" s="871" t="s">
        <v>292</v>
      </c>
      <c r="E515" s="872" t="s">
        <v>1189</v>
      </c>
      <c r="F515" s="872" t="s">
        <v>346</v>
      </c>
      <c r="G515" s="872" t="s">
        <v>1189</v>
      </c>
    </row>
    <row r="516" spans="1:7" x14ac:dyDescent="0.2">
      <c r="A516" s="870"/>
      <c r="B516" s="870"/>
      <c r="C516" s="876" t="s">
        <v>647</v>
      </c>
      <c r="D516" s="871" t="s">
        <v>293</v>
      </c>
      <c r="E516" s="872" t="s">
        <v>1190</v>
      </c>
      <c r="F516" s="872" t="s">
        <v>346</v>
      </c>
      <c r="G516" s="872" t="s">
        <v>1190</v>
      </c>
    </row>
    <row r="517" spans="1:7" x14ac:dyDescent="0.2">
      <c r="A517" s="870"/>
      <c r="B517" s="870"/>
      <c r="C517" s="876" t="s">
        <v>649</v>
      </c>
      <c r="D517" s="871" t="s">
        <v>294</v>
      </c>
      <c r="E517" s="872" t="s">
        <v>1191</v>
      </c>
      <c r="F517" s="872" t="s">
        <v>346</v>
      </c>
      <c r="G517" s="872" t="s">
        <v>1191</v>
      </c>
    </row>
    <row r="518" spans="1:7" x14ac:dyDescent="0.2">
      <c r="A518" s="870"/>
      <c r="B518" s="870"/>
      <c r="C518" s="876" t="s">
        <v>651</v>
      </c>
      <c r="D518" s="871" t="s">
        <v>295</v>
      </c>
      <c r="E518" s="872" t="s">
        <v>1192</v>
      </c>
      <c r="F518" s="872" t="s">
        <v>346</v>
      </c>
      <c r="G518" s="872" t="s">
        <v>1192</v>
      </c>
    </row>
    <row r="519" spans="1:7" x14ac:dyDescent="0.2">
      <c r="A519" s="870"/>
      <c r="B519" s="870"/>
      <c r="C519" s="876" t="s">
        <v>791</v>
      </c>
      <c r="D519" s="871" t="s">
        <v>792</v>
      </c>
      <c r="E519" s="872" t="s">
        <v>416</v>
      </c>
      <c r="F519" s="872" t="s">
        <v>346</v>
      </c>
      <c r="G519" s="872" t="s">
        <v>416</v>
      </c>
    </row>
    <row r="520" spans="1:7" x14ac:dyDescent="0.2">
      <c r="A520" s="870"/>
      <c r="B520" s="870"/>
      <c r="C520" s="876" t="s">
        <v>653</v>
      </c>
      <c r="D520" s="871" t="s">
        <v>296</v>
      </c>
      <c r="E520" s="872" t="s">
        <v>577</v>
      </c>
      <c r="F520" s="872" t="s">
        <v>346</v>
      </c>
      <c r="G520" s="872" t="s">
        <v>577</v>
      </c>
    </row>
    <row r="521" spans="1:7" ht="22.5" x14ac:dyDescent="0.2">
      <c r="A521" s="870"/>
      <c r="B521" s="870"/>
      <c r="C521" s="876" t="s">
        <v>794</v>
      </c>
      <c r="D521" s="871" t="s">
        <v>314</v>
      </c>
      <c r="E521" s="872" t="s">
        <v>1193</v>
      </c>
      <c r="F521" s="872" t="s">
        <v>346</v>
      </c>
      <c r="G521" s="872" t="s">
        <v>1193</v>
      </c>
    </row>
    <row r="522" spans="1:7" ht="22.5" x14ac:dyDescent="0.2">
      <c r="A522" s="870"/>
      <c r="B522" s="870"/>
      <c r="C522" s="876" t="s">
        <v>733</v>
      </c>
      <c r="D522" s="871" t="s">
        <v>734</v>
      </c>
      <c r="E522" s="872" t="s">
        <v>1194</v>
      </c>
      <c r="F522" s="872" t="s">
        <v>346</v>
      </c>
      <c r="G522" s="872" t="s">
        <v>1194</v>
      </c>
    </row>
    <row r="523" spans="1:7" ht="15" x14ac:dyDescent="0.2">
      <c r="A523" s="867"/>
      <c r="B523" s="873" t="s">
        <v>1195</v>
      </c>
      <c r="C523" s="875"/>
      <c r="D523" s="868" t="s">
        <v>1196</v>
      </c>
      <c r="E523" s="869" t="s">
        <v>1197</v>
      </c>
      <c r="F523" s="869" t="s">
        <v>346</v>
      </c>
      <c r="G523" s="869" t="s">
        <v>1197</v>
      </c>
    </row>
    <row r="524" spans="1:7" x14ac:dyDescent="0.2">
      <c r="A524" s="870"/>
      <c r="B524" s="870"/>
      <c r="C524" s="876" t="s">
        <v>651</v>
      </c>
      <c r="D524" s="871" t="s">
        <v>295</v>
      </c>
      <c r="E524" s="872" t="s">
        <v>1197</v>
      </c>
      <c r="F524" s="872" t="s">
        <v>346</v>
      </c>
      <c r="G524" s="872" t="s">
        <v>1197</v>
      </c>
    </row>
    <row r="525" spans="1:7" ht="15" x14ac:dyDescent="0.2">
      <c r="A525" s="867"/>
      <c r="B525" s="873" t="s">
        <v>1198</v>
      </c>
      <c r="C525" s="875"/>
      <c r="D525" s="868" t="s">
        <v>342</v>
      </c>
      <c r="E525" s="869" t="s">
        <v>1199</v>
      </c>
      <c r="F525" s="869" t="s">
        <v>346</v>
      </c>
      <c r="G525" s="869" t="s">
        <v>1199</v>
      </c>
    </row>
    <row r="526" spans="1:7" x14ac:dyDescent="0.2">
      <c r="A526" s="870"/>
      <c r="B526" s="870"/>
      <c r="C526" s="876" t="s">
        <v>657</v>
      </c>
      <c r="D526" s="871" t="s">
        <v>311</v>
      </c>
      <c r="E526" s="872" t="s">
        <v>402</v>
      </c>
      <c r="F526" s="872" t="s">
        <v>346</v>
      </c>
      <c r="G526" s="872" t="s">
        <v>402</v>
      </c>
    </row>
    <row r="527" spans="1:7" x14ac:dyDescent="0.2">
      <c r="A527" s="870"/>
      <c r="B527" s="870"/>
      <c r="C527" s="876" t="s">
        <v>649</v>
      </c>
      <c r="D527" s="871" t="s">
        <v>294</v>
      </c>
      <c r="E527" s="872" t="s">
        <v>1200</v>
      </c>
      <c r="F527" s="872" t="s">
        <v>346</v>
      </c>
      <c r="G527" s="872" t="s">
        <v>1200</v>
      </c>
    </row>
    <row r="528" spans="1:7" x14ac:dyDescent="0.2">
      <c r="A528" s="870"/>
      <c r="B528" s="870"/>
      <c r="C528" s="876" t="s">
        <v>660</v>
      </c>
      <c r="D528" s="871" t="s">
        <v>312</v>
      </c>
      <c r="E528" s="872" t="s">
        <v>527</v>
      </c>
      <c r="F528" s="872" t="s">
        <v>346</v>
      </c>
      <c r="G528" s="872" t="s">
        <v>527</v>
      </c>
    </row>
    <row r="529" spans="1:7" x14ac:dyDescent="0.2">
      <c r="A529" s="870"/>
      <c r="B529" s="870"/>
      <c r="C529" s="876" t="s">
        <v>651</v>
      </c>
      <c r="D529" s="871" t="s">
        <v>295</v>
      </c>
      <c r="E529" s="872" t="s">
        <v>1201</v>
      </c>
      <c r="F529" s="872" t="s">
        <v>346</v>
      </c>
      <c r="G529" s="872" t="s">
        <v>1201</v>
      </c>
    </row>
    <row r="530" spans="1:7" ht="22.5" x14ac:dyDescent="0.2">
      <c r="A530" s="867"/>
      <c r="B530" s="873" t="s">
        <v>162</v>
      </c>
      <c r="C530" s="875"/>
      <c r="D530" s="868" t="s">
        <v>282</v>
      </c>
      <c r="E530" s="869" t="s">
        <v>1202</v>
      </c>
      <c r="F530" s="869" t="s">
        <v>1203</v>
      </c>
      <c r="G530" s="869" t="s">
        <v>1204</v>
      </c>
    </row>
    <row r="531" spans="1:7" ht="56.25" x14ac:dyDescent="0.2">
      <c r="A531" s="870"/>
      <c r="B531" s="870"/>
      <c r="C531" s="876" t="s">
        <v>116</v>
      </c>
      <c r="D531" s="871" t="s">
        <v>841</v>
      </c>
      <c r="E531" s="872" t="s">
        <v>1202</v>
      </c>
      <c r="F531" s="872" t="s">
        <v>1203</v>
      </c>
      <c r="G531" s="872" t="s">
        <v>1204</v>
      </c>
    </row>
    <row r="532" spans="1:7" ht="15" x14ac:dyDescent="0.2">
      <c r="A532" s="867"/>
      <c r="B532" s="873" t="s">
        <v>165</v>
      </c>
      <c r="C532" s="875"/>
      <c r="D532" s="868" t="s">
        <v>239</v>
      </c>
      <c r="E532" s="869" t="s">
        <v>599</v>
      </c>
      <c r="F532" s="869" t="s">
        <v>346</v>
      </c>
      <c r="G532" s="869" t="s">
        <v>599</v>
      </c>
    </row>
    <row r="533" spans="1:7" ht="45" x14ac:dyDescent="0.2">
      <c r="A533" s="870"/>
      <c r="B533" s="870"/>
      <c r="C533" s="876" t="s">
        <v>522</v>
      </c>
      <c r="D533" s="871" t="s">
        <v>666</v>
      </c>
      <c r="E533" s="872" t="s">
        <v>1205</v>
      </c>
      <c r="F533" s="872" t="s">
        <v>346</v>
      </c>
      <c r="G533" s="872" t="s">
        <v>1205</v>
      </c>
    </row>
    <row r="534" spans="1:7" x14ac:dyDescent="0.2">
      <c r="A534" s="870"/>
      <c r="B534" s="870"/>
      <c r="C534" s="876" t="s">
        <v>645</v>
      </c>
      <c r="D534" s="871" t="s">
        <v>292</v>
      </c>
      <c r="E534" s="872" t="s">
        <v>1206</v>
      </c>
      <c r="F534" s="872" t="s">
        <v>346</v>
      </c>
      <c r="G534" s="872" t="s">
        <v>1206</v>
      </c>
    </row>
    <row r="535" spans="1:7" x14ac:dyDescent="0.2">
      <c r="A535" s="870"/>
      <c r="B535" s="870"/>
      <c r="C535" s="876" t="s">
        <v>647</v>
      </c>
      <c r="D535" s="871" t="s">
        <v>293</v>
      </c>
      <c r="E535" s="872" t="s">
        <v>1207</v>
      </c>
      <c r="F535" s="872" t="s">
        <v>346</v>
      </c>
      <c r="G535" s="872" t="s">
        <v>1207</v>
      </c>
    </row>
    <row r="536" spans="1:7" x14ac:dyDescent="0.2">
      <c r="A536" s="870"/>
      <c r="B536" s="870"/>
      <c r="C536" s="876" t="s">
        <v>657</v>
      </c>
      <c r="D536" s="871" t="s">
        <v>311</v>
      </c>
      <c r="E536" s="872" t="s">
        <v>416</v>
      </c>
      <c r="F536" s="872" t="s">
        <v>346</v>
      </c>
      <c r="G536" s="872" t="s">
        <v>416</v>
      </c>
    </row>
    <row r="537" spans="1:7" x14ac:dyDescent="0.2">
      <c r="A537" s="870"/>
      <c r="B537" s="870"/>
      <c r="C537" s="876" t="s">
        <v>649</v>
      </c>
      <c r="D537" s="871" t="s">
        <v>294</v>
      </c>
      <c r="E537" s="872" t="s">
        <v>416</v>
      </c>
      <c r="F537" s="872" t="s">
        <v>346</v>
      </c>
      <c r="G537" s="872" t="s">
        <v>416</v>
      </c>
    </row>
    <row r="538" spans="1:7" x14ac:dyDescent="0.2">
      <c r="A538" s="870"/>
      <c r="B538" s="870"/>
      <c r="C538" s="876" t="s">
        <v>651</v>
      </c>
      <c r="D538" s="871" t="s">
        <v>295</v>
      </c>
      <c r="E538" s="872" t="s">
        <v>1208</v>
      </c>
      <c r="F538" s="872" t="s">
        <v>346</v>
      </c>
      <c r="G538" s="872" t="s">
        <v>1208</v>
      </c>
    </row>
    <row r="539" spans="1:7" ht="56.25" x14ac:dyDescent="0.2">
      <c r="A539" s="870"/>
      <c r="B539" s="870"/>
      <c r="C539" s="876" t="s">
        <v>25</v>
      </c>
      <c r="D539" s="871" t="s">
        <v>670</v>
      </c>
      <c r="E539" s="872" t="s">
        <v>346</v>
      </c>
      <c r="F539" s="872" t="s">
        <v>346</v>
      </c>
      <c r="G539" s="872" t="s">
        <v>346</v>
      </c>
    </row>
    <row r="540" spans="1:7" ht="15" x14ac:dyDescent="0.2">
      <c r="A540" s="867"/>
      <c r="B540" s="873" t="s">
        <v>168</v>
      </c>
      <c r="C540" s="875"/>
      <c r="D540" s="868" t="s">
        <v>1209</v>
      </c>
      <c r="E540" s="869" t="s">
        <v>1210</v>
      </c>
      <c r="F540" s="869" t="s">
        <v>346</v>
      </c>
      <c r="G540" s="869" t="s">
        <v>1210</v>
      </c>
    </row>
    <row r="541" spans="1:7" x14ac:dyDescent="0.2">
      <c r="A541" s="870"/>
      <c r="B541" s="870"/>
      <c r="C541" s="876" t="s">
        <v>660</v>
      </c>
      <c r="D541" s="871" t="s">
        <v>312</v>
      </c>
      <c r="E541" s="872" t="s">
        <v>1211</v>
      </c>
      <c r="F541" s="872" t="s">
        <v>346</v>
      </c>
      <c r="G541" s="872" t="s">
        <v>1211</v>
      </c>
    </row>
    <row r="542" spans="1:7" x14ac:dyDescent="0.2">
      <c r="A542" s="870"/>
      <c r="B542" s="870"/>
      <c r="C542" s="876" t="s">
        <v>651</v>
      </c>
      <c r="D542" s="871" t="s">
        <v>295</v>
      </c>
      <c r="E542" s="872" t="s">
        <v>1212</v>
      </c>
      <c r="F542" s="872" t="s">
        <v>346</v>
      </c>
      <c r="G542" s="872" t="s">
        <v>1212</v>
      </c>
    </row>
    <row r="543" spans="1:7" ht="22.5" x14ac:dyDescent="0.2">
      <c r="A543" s="870"/>
      <c r="B543" s="870"/>
      <c r="C543" s="876" t="s">
        <v>788</v>
      </c>
      <c r="D543" s="871" t="s">
        <v>789</v>
      </c>
      <c r="E543" s="872" t="s">
        <v>1089</v>
      </c>
      <c r="F543" s="872" t="s">
        <v>346</v>
      </c>
      <c r="G543" s="872" t="s">
        <v>1089</v>
      </c>
    </row>
    <row r="544" spans="1:7" ht="22.5" x14ac:dyDescent="0.2">
      <c r="A544" s="870"/>
      <c r="B544" s="870"/>
      <c r="C544" s="876" t="s">
        <v>20</v>
      </c>
      <c r="D544" s="871" t="s">
        <v>655</v>
      </c>
      <c r="E544" s="872" t="s">
        <v>1213</v>
      </c>
      <c r="F544" s="872" t="s">
        <v>346</v>
      </c>
      <c r="G544" s="872" t="s">
        <v>1213</v>
      </c>
    </row>
    <row r="545" spans="1:7" ht="33.75" x14ac:dyDescent="0.2">
      <c r="A545" s="867"/>
      <c r="B545" s="873" t="s">
        <v>627</v>
      </c>
      <c r="C545" s="875"/>
      <c r="D545" s="868" t="s">
        <v>337</v>
      </c>
      <c r="E545" s="869" t="s">
        <v>974</v>
      </c>
      <c r="F545" s="869" t="s">
        <v>346</v>
      </c>
      <c r="G545" s="869" t="s">
        <v>974</v>
      </c>
    </row>
    <row r="546" spans="1:7" x14ac:dyDescent="0.2">
      <c r="A546" s="870"/>
      <c r="B546" s="870"/>
      <c r="C546" s="876" t="s">
        <v>653</v>
      </c>
      <c r="D546" s="871" t="s">
        <v>296</v>
      </c>
      <c r="E546" s="872" t="s">
        <v>974</v>
      </c>
      <c r="F546" s="872" t="s">
        <v>346</v>
      </c>
      <c r="G546" s="872" t="s">
        <v>974</v>
      </c>
    </row>
    <row r="547" spans="1:7" ht="15" x14ac:dyDescent="0.2">
      <c r="A547" s="867"/>
      <c r="B547" s="873" t="s">
        <v>177</v>
      </c>
      <c r="C547" s="875"/>
      <c r="D547" s="868" t="s">
        <v>264</v>
      </c>
      <c r="E547" s="869" t="s">
        <v>1214</v>
      </c>
      <c r="F547" s="869" t="s">
        <v>346</v>
      </c>
      <c r="G547" s="869" t="s">
        <v>1214</v>
      </c>
    </row>
    <row r="548" spans="1:7" x14ac:dyDescent="0.2">
      <c r="A548" s="870"/>
      <c r="B548" s="870"/>
      <c r="C548" s="876" t="s">
        <v>645</v>
      </c>
      <c r="D548" s="871" t="s">
        <v>292</v>
      </c>
      <c r="E548" s="872" t="s">
        <v>1215</v>
      </c>
      <c r="F548" s="872" t="s">
        <v>346</v>
      </c>
      <c r="G548" s="872" t="s">
        <v>1215</v>
      </c>
    </row>
    <row r="549" spans="1:7" x14ac:dyDescent="0.2">
      <c r="A549" s="870"/>
      <c r="B549" s="870"/>
      <c r="C549" s="876" t="s">
        <v>647</v>
      </c>
      <c r="D549" s="871" t="s">
        <v>293</v>
      </c>
      <c r="E549" s="872" t="s">
        <v>1216</v>
      </c>
      <c r="F549" s="872" t="s">
        <v>346</v>
      </c>
      <c r="G549" s="872" t="s">
        <v>1216</v>
      </c>
    </row>
    <row r="550" spans="1:7" x14ac:dyDescent="0.2">
      <c r="A550" s="870"/>
      <c r="B550" s="870"/>
      <c r="C550" s="876" t="s">
        <v>657</v>
      </c>
      <c r="D550" s="871" t="s">
        <v>311</v>
      </c>
      <c r="E550" s="872" t="s">
        <v>773</v>
      </c>
      <c r="F550" s="872" t="s">
        <v>346</v>
      </c>
      <c r="G550" s="872" t="s">
        <v>773</v>
      </c>
    </row>
    <row r="551" spans="1:7" x14ac:dyDescent="0.2">
      <c r="A551" s="870"/>
      <c r="B551" s="870"/>
      <c r="C551" s="876" t="s">
        <v>649</v>
      </c>
      <c r="D551" s="871" t="s">
        <v>294</v>
      </c>
      <c r="E551" s="872" t="s">
        <v>639</v>
      </c>
      <c r="F551" s="872" t="s">
        <v>346</v>
      </c>
      <c r="G551" s="872" t="s">
        <v>639</v>
      </c>
    </row>
    <row r="552" spans="1:7" x14ac:dyDescent="0.2">
      <c r="A552" s="870"/>
      <c r="B552" s="870"/>
      <c r="C552" s="876" t="s">
        <v>660</v>
      </c>
      <c r="D552" s="871" t="s">
        <v>312</v>
      </c>
      <c r="E552" s="872" t="s">
        <v>1217</v>
      </c>
      <c r="F552" s="872" t="s">
        <v>346</v>
      </c>
      <c r="G552" s="872" t="s">
        <v>1217</v>
      </c>
    </row>
    <row r="553" spans="1:7" x14ac:dyDescent="0.2">
      <c r="A553" s="870"/>
      <c r="B553" s="870"/>
      <c r="C553" s="876" t="s">
        <v>673</v>
      </c>
      <c r="D553" s="871" t="s">
        <v>323</v>
      </c>
      <c r="E553" s="872" t="s">
        <v>346</v>
      </c>
      <c r="F553" s="872" t="s">
        <v>346</v>
      </c>
      <c r="G553" s="872" t="s">
        <v>346</v>
      </c>
    </row>
    <row r="554" spans="1:7" x14ac:dyDescent="0.2">
      <c r="A554" s="870"/>
      <c r="B554" s="870"/>
      <c r="C554" s="876" t="s">
        <v>651</v>
      </c>
      <c r="D554" s="871" t="s">
        <v>295</v>
      </c>
      <c r="E554" s="872" t="s">
        <v>793</v>
      </c>
      <c r="F554" s="872" t="s">
        <v>346</v>
      </c>
      <c r="G554" s="872" t="s">
        <v>793</v>
      </c>
    </row>
    <row r="555" spans="1:7" ht="22.5" x14ac:dyDescent="0.2">
      <c r="A555" s="870"/>
      <c r="B555" s="870"/>
      <c r="C555" s="876" t="s">
        <v>20</v>
      </c>
      <c r="D555" s="871" t="s">
        <v>655</v>
      </c>
      <c r="E555" s="872" t="s">
        <v>456</v>
      </c>
      <c r="F555" s="872" t="s">
        <v>346</v>
      </c>
      <c r="G555" s="872" t="s">
        <v>456</v>
      </c>
    </row>
    <row r="556" spans="1:7" ht="22.5" x14ac:dyDescent="0.2">
      <c r="A556" s="864" t="s">
        <v>181</v>
      </c>
      <c r="B556" s="864"/>
      <c r="C556" s="864"/>
      <c r="D556" s="865" t="s">
        <v>216</v>
      </c>
      <c r="E556" s="866" t="s">
        <v>1218</v>
      </c>
      <c r="F556" s="866" t="s">
        <v>629</v>
      </c>
      <c r="G556" s="866" t="s">
        <v>1542</v>
      </c>
    </row>
    <row r="557" spans="1:7" ht="15" x14ac:dyDescent="0.2">
      <c r="A557" s="867"/>
      <c r="B557" s="873" t="s">
        <v>1219</v>
      </c>
      <c r="C557" s="875"/>
      <c r="D557" s="868" t="s">
        <v>266</v>
      </c>
      <c r="E557" s="869" t="s">
        <v>1220</v>
      </c>
      <c r="F557" s="869" t="s">
        <v>346</v>
      </c>
      <c r="G557" s="869" t="s">
        <v>1220</v>
      </c>
    </row>
    <row r="558" spans="1:7" ht="67.5" x14ac:dyDescent="0.2">
      <c r="A558" s="870"/>
      <c r="B558" s="870"/>
      <c r="C558" s="876" t="s">
        <v>584</v>
      </c>
      <c r="D558" s="871" t="s">
        <v>850</v>
      </c>
      <c r="E558" s="872" t="s">
        <v>987</v>
      </c>
      <c r="F558" s="872" t="s">
        <v>346</v>
      </c>
      <c r="G558" s="872" t="s">
        <v>987</v>
      </c>
    </row>
    <row r="559" spans="1:7" x14ac:dyDescent="0.2">
      <c r="A559" s="870"/>
      <c r="B559" s="870"/>
      <c r="C559" s="876" t="s">
        <v>657</v>
      </c>
      <c r="D559" s="871" t="s">
        <v>311</v>
      </c>
      <c r="E559" s="872" t="s">
        <v>846</v>
      </c>
      <c r="F559" s="872" t="s">
        <v>346</v>
      </c>
      <c r="G559" s="872" t="s">
        <v>846</v>
      </c>
    </row>
    <row r="560" spans="1:7" x14ac:dyDescent="0.2">
      <c r="A560" s="870"/>
      <c r="B560" s="870"/>
      <c r="C560" s="876" t="s">
        <v>649</v>
      </c>
      <c r="D560" s="871" t="s">
        <v>294</v>
      </c>
      <c r="E560" s="872" t="s">
        <v>613</v>
      </c>
      <c r="F560" s="872" t="s">
        <v>346</v>
      </c>
      <c r="G560" s="872" t="s">
        <v>613</v>
      </c>
    </row>
    <row r="561" spans="1:7" x14ac:dyDescent="0.2">
      <c r="A561" s="870"/>
      <c r="B561" s="870"/>
      <c r="C561" s="876" t="s">
        <v>651</v>
      </c>
      <c r="D561" s="871" t="s">
        <v>295</v>
      </c>
      <c r="E561" s="872" t="s">
        <v>1221</v>
      </c>
      <c r="F561" s="872" t="s">
        <v>346</v>
      </c>
      <c r="G561" s="872" t="s">
        <v>1221</v>
      </c>
    </row>
    <row r="562" spans="1:7" ht="15" x14ac:dyDescent="0.2">
      <c r="A562" s="867"/>
      <c r="B562" s="873" t="s">
        <v>182</v>
      </c>
      <c r="C562" s="875"/>
      <c r="D562" s="868" t="s">
        <v>217</v>
      </c>
      <c r="E562" s="869" t="s">
        <v>1222</v>
      </c>
      <c r="F562" s="869" t="s">
        <v>629</v>
      </c>
      <c r="G562" s="869" t="s">
        <v>1543</v>
      </c>
    </row>
    <row r="563" spans="1:7" ht="22.5" x14ac:dyDescent="0.2">
      <c r="A563" s="870"/>
      <c r="B563" s="870"/>
      <c r="C563" s="876" t="s">
        <v>1223</v>
      </c>
      <c r="D563" s="871" t="s">
        <v>218</v>
      </c>
      <c r="E563" s="872" t="s">
        <v>1224</v>
      </c>
      <c r="F563" s="872" t="s">
        <v>346</v>
      </c>
      <c r="G563" s="872" t="s">
        <v>1224</v>
      </c>
    </row>
    <row r="564" spans="1:7" x14ac:dyDescent="0.2">
      <c r="A564" s="870"/>
      <c r="B564" s="870"/>
      <c r="C564" s="876" t="s">
        <v>645</v>
      </c>
      <c r="D564" s="871" t="s">
        <v>292</v>
      </c>
      <c r="E564" s="872" t="s">
        <v>1225</v>
      </c>
      <c r="F564" s="872" t="s">
        <v>346</v>
      </c>
      <c r="G564" s="872" t="s">
        <v>1225</v>
      </c>
    </row>
    <row r="565" spans="1:7" x14ac:dyDescent="0.2">
      <c r="A565" s="870"/>
      <c r="B565" s="870"/>
      <c r="C565" s="876" t="s">
        <v>647</v>
      </c>
      <c r="D565" s="871" t="s">
        <v>293</v>
      </c>
      <c r="E565" s="872" t="s">
        <v>1226</v>
      </c>
      <c r="F565" s="872" t="s">
        <v>346</v>
      </c>
      <c r="G565" s="872" t="s">
        <v>1226</v>
      </c>
    </row>
    <row r="566" spans="1:7" x14ac:dyDescent="0.2">
      <c r="A566" s="870"/>
      <c r="B566" s="870"/>
      <c r="C566" s="876" t="s">
        <v>657</v>
      </c>
      <c r="D566" s="871" t="s">
        <v>311</v>
      </c>
      <c r="E566" s="872" t="s">
        <v>471</v>
      </c>
      <c r="F566" s="872" t="s">
        <v>346</v>
      </c>
      <c r="G566" s="872" t="s">
        <v>471</v>
      </c>
    </row>
    <row r="567" spans="1:7" x14ac:dyDescent="0.2">
      <c r="A567" s="870"/>
      <c r="B567" s="870"/>
      <c r="C567" s="876" t="s">
        <v>649</v>
      </c>
      <c r="D567" s="871" t="s">
        <v>294</v>
      </c>
      <c r="E567" s="872" t="s">
        <v>1227</v>
      </c>
      <c r="F567" s="872" t="s">
        <v>346</v>
      </c>
      <c r="G567" s="872" t="s">
        <v>1227</v>
      </c>
    </row>
    <row r="568" spans="1:7" x14ac:dyDescent="0.2">
      <c r="A568" s="870"/>
      <c r="B568" s="870"/>
      <c r="C568" s="876" t="s">
        <v>660</v>
      </c>
      <c r="D568" s="871" t="s">
        <v>312</v>
      </c>
      <c r="E568" s="872" t="s">
        <v>422</v>
      </c>
      <c r="F568" s="872" t="s">
        <v>346</v>
      </c>
      <c r="G568" s="872" t="s">
        <v>422</v>
      </c>
    </row>
    <row r="569" spans="1:7" x14ac:dyDescent="0.2">
      <c r="A569" s="870"/>
      <c r="B569" s="870"/>
      <c r="C569" s="876" t="s">
        <v>673</v>
      </c>
      <c r="D569" s="871" t="s">
        <v>323</v>
      </c>
      <c r="E569" s="872" t="s">
        <v>1228</v>
      </c>
      <c r="F569" s="872" t="s">
        <v>346</v>
      </c>
      <c r="G569" s="872" t="s">
        <v>1228</v>
      </c>
    </row>
    <row r="570" spans="1:7" x14ac:dyDescent="0.2">
      <c r="A570" s="870"/>
      <c r="B570" s="870"/>
      <c r="C570" s="876" t="s">
        <v>651</v>
      </c>
      <c r="D570" s="871" t="s">
        <v>295</v>
      </c>
      <c r="E570" s="872" t="s">
        <v>1229</v>
      </c>
      <c r="F570" s="872" t="s">
        <v>346</v>
      </c>
      <c r="G570" s="872" t="s">
        <v>1229</v>
      </c>
    </row>
    <row r="571" spans="1:7" ht="22.5" x14ac:dyDescent="0.2">
      <c r="A571" s="870"/>
      <c r="B571" s="870"/>
      <c r="C571" s="876" t="s">
        <v>783</v>
      </c>
      <c r="D571" s="871" t="s">
        <v>784</v>
      </c>
      <c r="E571" s="872" t="s">
        <v>1230</v>
      </c>
      <c r="F571" s="872" t="s">
        <v>346</v>
      </c>
      <c r="G571" s="872" t="s">
        <v>1230</v>
      </c>
    </row>
    <row r="572" spans="1:7" ht="22.5" x14ac:dyDescent="0.2">
      <c r="A572" s="870"/>
      <c r="B572" s="870"/>
      <c r="C572" s="876" t="s">
        <v>20</v>
      </c>
      <c r="D572" s="871" t="s">
        <v>655</v>
      </c>
      <c r="E572" s="872" t="s">
        <v>346</v>
      </c>
      <c r="F572" s="872" t="s">
        <v>629</v>
      </c>
      <c r="G572" s="872" t="s">
        <v>629</v>
      </c>
    </row>
    <row r="573" spans="1:7" ht="22.5" x14ac:dyDescent="0.2">
      <c r="A573" s="870"/>
      <c r="B573" s="870"/>
      <c r="C573" s="876" t="s">
        <v>76</v>
      </c>
      <c r="D573" s="871" t="s">
        <v>685</v>
      </c>
      <c r="E573" s="872" t="s">
        <v>1231</v>
      </c>
      <c r="F573" s="872" t="s">
        <v>346</v>
      </c>
      <c r="G573" s="872" t="s">
        <v>1231</v>
      </c>
    </row>
    <row r="574" spans="1:7" ht="15" x14ac:dyDescent="0.2">
      <c r="A574" s="867"/>
      <c r="B574" s="873" t="s">
        <v>1232</v>
      </c>
      <c r="C574" s="875"/>
      <c r="D574" s="868" t="s">
        <v>219</v>
      </c>
      <c r="E574" s="869" t="s">
        <v>1233</v>
      </c>
      <c r="F574" s="869" t="s">
        <v>346</v>
      </c>
      <c r="G574" s="869" t="s">
        <v>1233</v>
      </c>
    </row>
    <row r="575" spans="1:7" ht="22.5" x14ac:dyDescent="0.2">
      <c r="A575" s="870"/>
      <c r="B575" s="870"/>
      <c r="C575" s="876" t="s">
        <v>1223</v>
      </c>
      <c r="D575" s="871" t="s">
        <v>218</v>
      </c>
      <c r="E575" s="872" t="s">
        <v>1234</v>
      </c>
      <c r="F575" s="872" t="s">
        <v>346</v>
      </c>
      <c r="G575" s="872" t="s">
        <v>1234</v>
      </c>
    </row>
    <row r="576" spans="1:7" x14ac:dyDescent="0.2">
      <c r="A576" s="870"/>
      <c r="B576" s="870"/>
      <c r="C576" s="876" t="s">
        <v>649</v>
      </c>
      <c r="D576" s="871" t="s">
        <v>294</v>
      </c>
      <c r="E576" s="872" t="s">
        <v>346</v>
      </c>
      <c r="F576" s="872" t="s">
        <v>346</v>
      </c>
      <c r="G576" s="872" t="s">
        <v>346</v>
      </c>
    </row>
    <row r="577" spans="1:7" x14ac:dyDescent="0.2">
      <c r="A577" s="870"/>
      <c r="B577" s="870"/>
      <c r="C577" s="876" t="s">
        <v>877</v>
      </c>
      <c r="D577" s="871" t="s">
        <v>299</v>
      </c>
      <c r="E577" s="872" t="s">
        <v>1235</v>
      </c>
      <c r="F577" s="872" t="s">
        <v>346</v>
      </c>
      <c r="G577" s="872" t="s">
        <v>1235</v>
      </c>
    </row>
    <row r="578" spans="1:7" ht="15" x14ac:dyDescent="0.2">
      <c r="A578" s="867"/>
      <c r="B578" s="873" t="s">
        <v>185</v>
      </c>
      <c r="C578" s="875"/>
      <c r="D578" s="868" t="s">
        <v>220</v>
      </c>
      <c r="E578" s="869" t="s">
        <v>1236</v>
      </c>
      <c r="F578" s="869" t="s">
        <v>346</v>
      </c>
      <c r="G578" s="869" t="s">
        <v>1236</v>
      </c>
    </row>
    <row r="579" spans="1:7" ht="22.5" x14ac:dyDescent="0.2">
      <c r="A579" s="870"/>
      <c r="B579" s="870"/>
      <c r="C579" s="876" t="s">
        <v>1223</v>
      </c>
      <c r="D579" s="871" t="s">
        <v>218</v>
      </c>
      <c r="E579" s="872" t="s">
        <v>1237</v>
      </c>
      <c r="F579" s="872" t="s">
        <v>346</v>
      </c>
      <c r="G579" s="872" t="s">
        <v>1237</v>
      </c>
    </row>
    <row r="580" spans="1:7" ht="22.5" x14ac:dyDescent="0.2">
      <c r="A580" s="870"/>
      <c r="B580" s="870"/>
      <c r="C580" s="876" t="s">
        <v>20</v>
      </c>
      <c r="D580" s="871" t="s">
        <v>655</v>
      </c>
      <c r="E580" s="872" t="s">
        <v>1238</v>
      </c>
      <c r="F580" s="872" t="s">
        <v>346</v>
      </c>
      <c r="G580" s="872" t="s">
        <v>1238</v>
      </c>
    </row>
    <row r="581" spans="1:7" ht="22.5" x14ac:dyDescent="0.2">
      <c r="A581" s="870"/>
      <c r="B581" s="870"/>
      <c r="C581" s="876" t="s">
        <v>187</v>
      </c>
      <c r="D581" s="871" t="s">
        <v>655</v>
      </c>
      <c r="E581" s="872" t="s">
        <v>1239</v>
      </c>
      <c r="F581" s="872" t="s">
        <v>346</v>
      </c>
      <c r="G581" s="872" t="s">
        <v>1239</v>
      </c>
    </row>
    <row r="582" spans="1:7" ht="22.5" x14ac:dyDescent="0.2">
      <c r="A582" s="870"/>
      <c r="B582" s="870"/>
      <c r="C582" s="876" t="s">
        <v>188</v>
      </c>
      <c r="D582" s="871" t="s">
        <v>655</v>
      </c>
      <c r="E582" s="872" t="s">
        <v>1240</v>
      </c>
      <c r="F582" s="872" t="s">
        <v>346</v>
      </c>
      <c r="G582" s="872" t="s">
        <v>1240</v>
      </c>
    </row>
    <row r="583" spans="1:7" ht="15" x14ac:dyDescent="0.2">
      <c r="A583" s="867"/>
      <c r="B583" s="873" t="s">
        <v>1241</v>
      </c>
      <c r="C583" s="875"/>
      <c r="D583" s="868" t="s">
        <v>267</v>
      </c>
      <c r="E583" s="869" t="s">
        <v>1242</v>
      </c>
      <c r="F583" s="869" t="s">
        <v>346</v>
      </c>
      <c r="G583" s="869" t="s">
        <v>1242</v>
      </c>
    </row>
    <row r="584" spans="1:7" ht="56.25" x14ac:dyDescent="0.2">
      <c r="A584" s="870"/>
      <c r="B584" s="870"/>
      <c r="C584" s="876" t="s">
        <v>1243</v>
      </c>
      <c r="D584" s="871" t="s">
        <v>268</v>
      </c>
      <c r="E584" s="872" t="s">
        <v>1242</v>
      </c>
      <c r="F584" s="872" t="s">
        <v>346</v>
      </c>
      <c r="G584" s="872" t="s">
        <v>1242</v>
      </c>
    </row>
    <row r="585" spans="1:7" ht="33.75" x14ac:dyDescent="0.2">
      <c r="A585" s="867"/>
      <c r="B585" s="873" t="s">
        <v>1244</v>
      </c>
      <c r="C585" s="875"/>
      <c r="D585" s="868" t="s">
        <v>1245</v>
      </c>
      <c r="E585" s="869" t="s">
        <v>613</v>
      </c>
      <c r="F585" s="869" t="s">
        <v>346</v>
      </c>
      <c r="G585" s="869" t="s">
        <v>613</v>
      </c>
    </row>
    <row r="586" spans="1:7" x14ac:dyDescent="0.2">
      <c r="A586" s="870"/>
      <c r="B586" s="870"/>
      <c r="C586" s="876" t="s">
        <v>651</v>
      </c>
      <c r="D586" s="871" t="s">
        <v>295</v>
      </c>
      <c r="E586" s="872" t="s">
        <v>613</v>
      </c>
      <c r="F586" s="872" t="s">
        <v>346</v>
      </c>
      <c r="G586" s="872" t="s">
        <v>613</v>
      </c>
    </row>
    <row r="587" spans="1:7" ht="15" x14ac:dyDescent="0.2">
      <c r="A587" s="867"/>
      <c r="B587" s="873" t="s">
        <v>1246</v>
      </c>
      <c r="C587" s="875"/>
      <c r="D587" s="868" t="s">
        <v>264</v>
      </c>
      <c r="E587" s="869" t="s">
        <v>1247</v>
      </c>
      <c r="F587" s="869" t="s">
        <v>346</v>
      </c>
      <c r="G587" s="869" t="s">
        <v>1247</v>
      </c>
    </row>
    <row r="588" spans="1:7" x14ac:dyDescent="0.2">
      <c r="A588" s="870"/>
      <c r="B588" s="870"/>
      <c r="C588" s="876" t="s">
        <v>657</v>
      </c>
      <c r="D588" s="871" t="s">
        <v>311</v>
      </c>
      <c r="E588" s="872" t="s">
        <v>1248</v>
      </c>
      <c r="F588" s="872" t="s">
        <v>346</v>
      </c>
      <c r="G588" s="872" t="s">
        <v>1248</v>
      </c>
    </row>
    <row r="589" spans="1:7" x14ac:dyDescent="0.2">
      <c r="A589" s="870"/>
      <c r="B589" s="870"/>
      <c r="C589" s="876" t="s">
        <v>649</v>
      </c>
      <c r="D589" s="871" t="s">
        <v>294</v>
      </c>
      <c r="E589" s="872" t="s">
        <v>1249</v>
      </c>
      <c r="F589" s="872" t="s">
        <v>346</v>
      </c>
      <c r="G589" s="872" t="s">
        <v>1249</v>
      </c>
    </row>
    <row r="590" spans="1:7" x14ac:dyDescent="0.2">
      <c r="A590" s="870"/>
      <c r="B590" s="870"/>
      <c r="C590" s="876" t="s">
        <v>651</v>
      </c>
      <c r="D590" s="871" t="s">
        <v>295</v>
      </c>
      <c r="E590" s="872" t="s">
        <v>1250</v>
      </c>
      <c r="F590" s="872" t="s">
        <v>346</v>
      </c>
      <c r="G590" s="872" t="s">
        <v>1250</v>
      </c>
    </row>
    <row r="591" spans="1:7" x14ac:dyDescent="0.2">
      <c r="A591" s="864" t="s">
        <v>191</v>
      </c>
      <c r="B591" s="864"/>
      <c r="C591" s="864"/>
      <c r="D591" s="865" t="s">
        <v>630</v>
      </c>
      <c r="E591" s="866" t="s">
        <v>1251</v>
      </c>
      <c r="F591" s="866" t="s">
        <v>1544</v>
      </c>
      <c r="G591" s="866" t="s">
        <v>1545</v>
      </c>
    </row>
    <row r="592" spans="1:7" ht="15" x14ac:dyDescent="0.2">
      <c r="A592" s="867"/>
      <c r="B592" s="873" t="s">
        <v>192</v>
      </c>
      <c r="C592" s="875"/>
      <c r="D592" s="868" t="s">
        <v>631</v>
      </c>
      <c r="E592" s="869" t="s">
        <v>1252</v>
      </c>
      <c r="F592" s="869" t="s">
        <v>1546</v>
      </c>
      <c r="G592" s="869" t="s">
        <v>1547</v>
      </c>
    </row>
    <row r="593" spans="1:7" x14ac:dyDescent="0.2">
      <c r="A593" s="870"/>
      <c r="B593" s="870"/>
      <c r="C593" s="876" t="s">
        <v>645</v>
      </c>
      <c r="D593" s="871" t="s">
        <v>292</v>
      </c>
      <c r="E593" s="872" t="s">
        <v>1253</v>
      </c>
      <c r="F593" s="872" t="s">
        <v>346</v>
      </c>
      <c r="G593" s="872" t="s">
        <v>1253</v>
      </c>
    </row>
    <row r="594" spans="1:7" x14ac:dyDescent="0.2">
      <c r="A594" s="870"/>
      <c r="B594" s="870"/>
      <c r="C594" s="876" t="s">
        <v>647</v>
      </c>
      <c r="D594" s="871" t="s">
        <v>293</v>
      </c>
      <c r="E594" s="872" t="s">
        <v>1254</v>
      </c>
      <c r="F594" s="872" t="s">
        <v>346</v>
      </c>
      <c r="G594" s="872" t="s">
        <v>1254</v>
      </c>
    </row>
    <row r="595" spans="1:7" x14ac:dyDescent="0.2">
      <c r="A595" s="870"/>
      <c r="B595" s="870"/>
      <c r="C595" s="876" t="s">
        <v>657</v>
      </c>
      <c r="D595" s="871" t="s">
        <v>311</v>
      </c>
      <c r="E595" s="872" t="s">
        <v>1255</v>
      </c>
      <c r="F595" s="872" t="s">
        <v>346</v>
      </c>
      <c r="G595" s="872" t="s">
        <v>1255</v>
      </c>
    </row>
    <row r="596" spans="1:7" x14ac:dyDescent="0.2">
      <c r="A596" s="870"/>
      <c r="B596" s="870"/>
      <c r="C596" s="876" t="s">
        <v>649</v>
      </c>
      <c r="D596" s="871" t="s">
        <v>294</v>
      </c>
      <c r="E596" s="872" t="s">
        <v>363</v>
      </c>
      <c r="F596" s="872" t="s">
        <v>346</v>
      </c>
      <c r="G596" s="872" t="s">
        <v>363</v>
      </c>
    </row>
    <row r="597" spans="1:7" x14ac:dyDescent="0.2">
      <c r="A597" s="870"/>
      <c r="B597" s="870"/>
      <c r="C597" s="876" t="s">
        <v>660</v>
      </c>
      <c r="D597" s="871" t="s">
        <v>312</v>
      </c>
      <c r="E597" s="872" t="s">
        <v>1256</v>
      </c>
      <c r="F597" s="872" t="s">
        <v>346</v>
      </c>
      <c r="G597" s="872" t="s">
        <v>1256</v>
      </c>
    </row>
    <row r="598" spans="1:7" x14ac:dyDescent="0.2">
      <c r="A598" s="870"/>
      <c r="B598" s="870"/>
      <c r="C598" s="876" t="s">
        <v>673</v>
      </c>
      <c r="D598" s="871" t="s">
        <v>323</v>
      </c>
      <c r="E598" s="872" t="s">
        <v>1257</v>
      </c>
      <c r="F598" s="872" t="s">
        <v>346</v>
      </c>
      <c r="G598" s="872" t="s">
        <v>1257</v>
      </c>
    </row>
    <row r="599" spans="1:7" x14ac:dyDescent="0.2">
      <c r="A599" s="870"/>
      <c r="B599" s="870"/>
      <c r="C599" s="876" t="s">
        <v>778</v>
      </c>
      <c r="D599" s="871" t="s">
        <v>779</v>
      </c>
      <c r="E599" s="872" t="s">
        <v>1258</v>
      </c>
      <c r="F599" s="872" t="s">
        <v>346</v>
      </c>
      <c r="G599" s="872" t="s">
        <v>1258</v>
      </c>
    </row>
    <row r="600" spans="1:7" x14ac:dyDescent="0.2">
      <c r="A600" s="870"/>
      <c r="B600" s="870"/>
      <c r="C600" s="876" t="s">
        <v>651</v>
      </c>
      <c r="D600" s="871" t="s">
        <v>295</v>
      </c>
      <c r="E600" s="872" t="s">
        <v>524</v>
      </c>
      <c r="F600" s="872" t="s">
        <v>346</v>
      </c>
      <c r="G600" s="872" t="s">
        <v>524</v>
      </c>
    </row>
    <row r="601" spans="1:7" x14ac:dyDescent="0.2">
      <c r="A601" s="870"/>
      <c r="B601" s="870"/>
      <c r="C601" s="876" t="s">
        <v>653</v>
      </c>
      <c r="D601" s="871" t="s">
        <v>296</v>
      </c>
      <c r="E601" s="872" t="s">
        <v>346</v>
      </c>
      <c r="F601" s="872" t="s">
        <v>346</v>
      </c>
      <c r="G601" s="872" t="s">
        <v>346</v>
      </c>
    </row>
    <row r="602" spans="1:7" ht="22.5" x14ac:dyDescent="0.2">
      <c r="A602" s="870"/>
      <c r="B602" s="870"/>
      <c r="C602" s="876" t="s">
        <v>20</v>
      </c>
      <c r="D602" s="871" t="s">
        <v>655</v>
      </c>
      <c r="E602" s="872" t="s">
        <v>1259</v>
      </c>
      <c r="F602" s="872" t="s">
        <v>773</v>
      </c>
      <c r="G602" s="872" t="s">
        <v>1548</v>
      </c>
    </row>
    <row r="603" spans="1:7" ht="22.5" x14ac:dyDescent="0.2">
      <c r="A603" s="870"/>
      <c r="B603" s="870"/>
      <c r="C603" s="876" t="s">
        <v>194</v>
      </c>
      <c r="D603" s="871" t="s">
        <v>655</v>
      </c>
      <c r="E603" s="872" t="s">
        <v>1260</v>
      </c>
      <c r="F603" s="872" t="s">
        <v>346</v>
      </c>
      <c r="G603" s="872" t="s">
        <v>1260</v>
      </c>
    </row>
    <row r="604" spans="1:7" ht="22.5" x14ac:dyDescent="0.2">
      <c r="A604" s="870"/>
      <c r="B604" s="870"/>
      <c r="C604" s="876" t="s">
        <v>188</v>
      </c>
      <c r="D604" s="871" t="s">
        <v>655</v>
      </c>
      <c r="E604" s="872" t="s">
        <v>1261</v>
      </c>
      <c r="F604" s="872" t="s">
        <v>346</v>
      </c>
      <c r="G604" s="872" t="s">
        <v>1261</v>
      </c>
    </row>
    <row r="605" spans="1:7" ht="22.5" x14ac:dyDescent="0.2">
      <c r="A605" s="870"/>
      <c r="B605" s="870"/>
      <c r="C605" s="876" t="s">
        <v>76</v>
      </c>
      <c r="D605" s="871" t="s">
        <v>685</v>
      </c>
      <c r="E605" s="872" t="s">
        <v>346</v>
      </c>
      <c r="F605" s="872" t="s">
        <v>1549</v>
      </c>
      <c r="G605" s="872" t="s">
        <v>1549</v>
      </c>
    </row>
    <row r="606" spans="1:7" ht="15" x14ac:dyDescent="0.2">
      <c r="A606" s="867"/>
      <c r="B606" s="873" t="s">
        <v>1262</v>
      </c>
      <c r="C606" s="875"/>
      <c r="D606" s="868" t="s">
        <v>264</v>
      </c>
      <c r="E606" s="869" t="s">
        <v>1263</v>
      </c>
      <c r="F606" s="869" t="s">
        <v>1550</v>
      </c>
      <c r="G606" s="869" t="s">
        <v>1551</v>
      </c>
    </row>
    <row r="607" spans="1:7" ht="67.5" x14ac:dyDescent="0.2">
      <c r="A607" s="870"/>
      <c r="B607" s="870"/>
      <c r="C607" s="876" t="s">
        <v>584</v>
      </c>
      <c r="D607" s="871" t="s">
        <v>850</v>
      </c>
      <c r="E607" s="872" t="s">
        <v>1264</v>
      </c>
      <c r="F607" s="872" t="s">
        <v>346</v>
      </c>
      <c r="G607" s="872" t="s">
        <v>1264</v>
      </c>
    </row>
    <row r="608" spans="1:7" x14ac:dyDescent="0.2">
      <c r="A608" s="870"/>
      <c r="B608" s="870"/>
      <c r="C608" s="876" t="s">
        <v>645</v>
      </c>
      <c r="D608" s="871" t="s">
        <v>292</v>
      </c>
      <c r="E608" s="872" t="s">
        <v>900</v>
      </c>
      <c r="F608" s="872" t="s">
        <v>346</v>
      </c>
      <c r="G608" s="872" t="s">
        <v>900</v>
      </c>
    </row>
    <row r="609" spans="1:7" x14ac:dyDescent="0.2">
      <c r="A609" s="870"/>
      <c r="B609" s="870"/>
      <c r="C609" s="876" t="s">
        <v>657</v>
      </c>
      <c r="D609" s="871" t="s">
        <v>311</v>
      </c>
      <c r="E609" s="872" t="s">
        <v>1265</v>
      </c>
      <c r="F609" s="872" t="s">
        <v>346</v>
      </c>
      <c r="G609" s="872" t="s">
        <v>1265</v>
      </c>
    </row>
    <row r="610" spans="1:7" x14ac:dyDescent="0.2">
      <c r="A610" s="870"/>
      <c r="B610" s="870"/>
      <c r="C610" s="876" t="s">
        <v>649</v>
      </c>
      <c r="D610" s="871" t="s">
        <v>294</v>
      </c>
      <c r="E610" s="872" t="s">
        <v>1266</v>
      </c>
      <c r="F610" s="872" t="s">
        <v>1550</v>
      </c>
      <c r="G610" s="872" t="s">
        <v>1552</v>
      </c>
    </row>
    <row r="611" spans="1:7" x14ac:dyDescent="0.2">
      <c r="A611" s="870"/>
      <c r="B611" s="870"/>
      <c r="C611" s="876" t="s">
        <v>651</v>
      </c>
      <c r="D611" s="871" t="s">
        <v>295</v>
      </c>
      <c r="E611" s="872" t="s">
        <v>1267</v>
      </c>
      <c r="F611" s="872" t="s">
        <v>346</v>
      </c>
      <c r="G611" s="872" t="s">
        <v>1267</v>
      </c>
    </row>
    <row r="612" spans="1:7" x14ac:dyDescent="0.2">
      <c r="A612" s="870"/>
      <c r="B612" s="870"/>
      <c r="C612" s="876" t="s">
        <v>653</v>
      </c>
      <c r="D612" s="871" t="s">
        <v>296</v>
      </c>
      <c r="E612" s="872" t="s">
        <v>442</v>
      </c>
      <c r="F612" s="872" t="s">
        <v>346</v>
      </c>
      <c r="G612" s="872" t="s">
        <v>442</v>
      </c>
    </row>
    <row r="613" spans="1:7" ht="17.100000000000001" customHeight="1" x14ac:dyDescent="0.2">
      <c r="A613" s="886" t="s">
        <v>632</v>
      </c>
      <c r="B613" s="886"/>
      <c r="C613" s="886"/>
      <c r="D613" s="886"/>
      <c r="E613" s="877" t="s">
        <v>1268</v>
      </c>
      <c r="F613" s="877" t="s">
        <v>1291</v>
      </c>
      <c r="G613" s="877" t="s">
        <v>1305</v>
      </c>
    </row>
  </sheetData>
  <mergeCells count="3">
    <mergeCell ref="A613:D613"/>
    <mergeCell ref="A1:G1"/>
    <mergeCell ref="A2:G2"/>
  </mergeCells>
  <pageMargins left="0.74803149606299213" right="0" top="0.78740157480314965" bottom="0.39370078740157483" header="0.51181102362204722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topLeftCell="A63" zoomScaleNormal="100" workbookViewId="0">
      <selection sqref="A1:K74"/>
    </sheetView>
  </sheetViews>
  <sheetFormatPr defaultRowHeight="12.75" x14ac:dyDescent="0.2"/>
  <cols>
    <col min="1" max="1" width="5" style="2" customWidth="1"/>
    <col min="2" max="2" width="26.28515625" style="2" customWidth="1"/>
    <col min="3" max="3" width="7.140625" style="2" customWidth="1"/>
    <col min="4" max="4" width="8.5703125" style="2" customWidth="1"/>
    <col min="5" max="5" width="9" style="2" customWidth="1"/>
    <col min="6" max="6" width="12.42578125" style="2" customWidth="1"/>
    <col min="7" max="7" width="11.7109375" style="2" customWidth="1"/>
    <col min="8" max="8" width="10.5703125" style="2" customWidth="1"/>
    <col min="9" max="9" width="14.140625" style="2" customWidth="1"/>
    <col min="10" max="10" width="20.140625" style="2" customWidth="1"/>
    <col min="11" max="11" width="12.42578125" style="2" customWidth="1"/>
    <col min="12" max="16384" width="9.140625" style="2"/>
  </cols>
  <sheetData>
    <row r="1" spans="1:11" ht="15" customHeight="1" x14ac:dyDescent="0.2">
      <c r="A1" s="1007" t="s">
        <v>1555</v>
      </c>
      <c r="B1" s="1007"/>
      <c r="C1" s="1007"/>
      <c r="D1" s="1007"/>
      <c r="E1" s="1007"/>
      <c r="F1" s="1007"/>
      <c r="G1" s="1007"/>
      <c r="H1" s="1007"/>
      <c r="I1" s="1007"/>
      <c r="J1" s="1007"/>
      <c r="K1" s="1007"/>
    </row>
    <row r="2" spans="1:11" ht="15" customHeight="1" x14ac:dyDescent="0.2">
      <c r="A2" s="1007" t="s">
        <v>204</v>
      </c>
      <c r="B2" s="1007"/>
      <c r="C2" s="1007"/>
      <c r="D2" s="1007"/>
      <c r="E2" s="1007"/>
      <c r="F2" s="1007"/>
      <c r="G2" s="1007"/>
      <c r="H2" s="1007"/>
      <c r="I2" s="1007"/>
      <c r="J2" s="1007"/>
      <c r="K2" s="1007"/>
    </row>
    <row r="3" spans="1:11" ht="15" customHeight="1" x14ac:dyDescent="0.2">
      <c r="A3" s="1008" t="s">
        <v>283</v>
      </c>
      <c r="B3" s="1008"/>
      <c r="C3" s="1008"/>
      <c r="D3" s="1008"/>
      <c r="E3" s="1008"/>
      <c r="F3" s="1008"/>
      <c r="G3" s="1008"/>
      <c r="H3" s="1008"/>
      <c r="I3" s="1008"/>
      <c r="J3" s="1008"/>
      <c r="K3" s="1008"/>
    </row>
    <row r="4" spans="1:11" ht="16.5" thickBot="1" x14ac:dyDescent="0.25">
      <c r="A4" s="3"/>
      <c r="B4" s="891" t="s">
        <v>0</v>
      </c>
      <c r="C4" s="891"/>
      <c r="D4" s="891"/>
      <c r="E4" s="891"/>
      <c r="F4" s="891"/>
      <c r="G4" s="891"/>
      <c r="H4" s="891"/>
      <c r="I4" s="891"/>
      <c r="J4" s="891"/>
      <c r="K4" s="891"/>
    </row>
    <row r="5" spans="1:11" ht="89.25" x14ac:dyDescent="0.2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5" t="s">
        <v>7</v>
      </c>
      <c r="H5" s="5" t="s">
        <v>8</v>
      </c>
      <c r="I5" s="5" t="s">
        <v>9</v>
      </c>
      <c r="J5" s="4" t="s">
        <v>10</v>
      </c>
      <c r="K5" s="6" t="s">
        <v>11</v>
      </c>
    </row>
    <row r="6" spans="1:11" x14ac:dyDescent="0.2">
      <c r="A6" s="7">
        <v>1</v>
      </c>
      <c r="B6" s="7">
        <v>2</v>
      </c>
      <c r="C6" s="892">
        <v>3</v>
      </c>
      <c r="D6" s="892"/>
      <c r="E6" s="892"/>
      <c r="F6" s="7">
        <v>4</v>
      </c>
      <c r="G6" s="8">
        <v>5</v>
      </c>
      <c r="H6" s="8" t="s">
        <v>12</v>
      </c>
      <c r="I6" s="8" t="s">
        <v>13</v>
      </c>
      <c r="J6" s="7" t="s">
        <v>14</v>
      </c>
      <c r="K6" s="7" t="s">
        <v>15</v>
      </c>
    </row>
    <row r="7" spans="1:11" ht="63.75" customHeight="1" x14ac:dyDescent="0.2">
      <c r="A7" s="9" t="s">
        <v>16</v>
      </c>
      <c r="B7" s="10" t="s">
        <v>17</v>
      </c>
      <c r="C7" s="11" t="s">
        <v>18</v>
      </c>
      <c r="D7" s="11" t="s">
        <v>19</v>
      </c>
      <c r="E7" s="12" t="s">
        <v>20</v>
      </c>
      <c r="F7" s="13">
        <f>I7</f>
        <v>0</v>
      </c>
      <c r="G7" s="14">
        <v>0</v>
      </c>
      <c r="H7" s="15"/>
      <c r="I7" s="15">
        <f>G7+H7</f>
        <v>0</v>
      </c>
      <c r="J7" s="16"/>
      <c r="K7" s="17">
        <f>I7</f>
        <v>0</v>
      </c>
    </row>
    <row r="8" spans="1:11" ht="61.5" customHeight="1" x14ac:dyDescent="0.2">
      <c r="A8" s="9" t="s">
        <v>21</v>
      </c>
      <c r="B8" s="10" t="s">
        <v>22</v>
      </c>
      <c r="C8" s="11" t="s">
        <v>23</v>
      </c>
      <c r="D8" s="11" t="s">
        <v>24</v>
      </c>
      <c r="E8" s="12" t="s">
        <v>25</v>
      </c>
      <c r="F8" s="13">
        <v>45000</v>
      </c>
      <c r="G8" s="14">
        <v>45000</v>
      </c>
      <c r="H8" s="15"/>
      <c r="I8" s="15">
        <f>G8+H8</f>
        <v>45000</v>
      </c>
      <c r="J8" s="16" t="s">
        <v>26</v>
      </c>
      <c r="K8" s="17">
        <f>I8</f>
        <v>45000</v>
      </c>
    </row>
    <row r="9" spans="1:11" ht="53.25" customHeight="1" x14ac:dyDescent="0.2">
      <c r="A9" s="9" t="s">
        <v>27</v>
      </c>
      <c r="B9" s="10" t="s">
        <v>28</v>
      </c>
      <c r="C9" s="11" t="s">
        <v>23</v>
      </c>
      <c r="D9" s="11" t="s">
        <v>24</v>
      </c>
      <c r="E9" s="12" t="s">
        <v>25</v>
      </c>
      <c r="F9" s="13">
        <v>27000</v>
      </c>
      <c r="G9" s="14">
        <v>27000</v>
      </c>
      <c r="H9" s="15"/>
      <c r="I9" s="15">
        <f>G9+H9</f>
        <v>27000</v>
      </c>
      <c r="J9" s="16" t="s">
        <v>29</v>
      </c>
      <c r="K9" s="17">
        <f>I9</f>
        <v>27000</v>
      </c>
    </row>
    <row r="10" spans="1:11" ht="25.5" x14ac:dyDescent="0.2">
      <c r="A10" s="9" t="s">
        <v>30</v>
      </c>
      <c r="B10" s="10" t="s">
        <v>31</v>
      </c>
      <c r="C10" s="12" t="s">
        <v>23</v>
      </c>
      <c r="D10" s="12" t="s">
        <v>32</v>
      </c>
      <c r="E10" s="12" t="s">
        <v>20</v>
      </c>
      <c r="F10" s="13">
        <f>I10</f>
        <v>0</v>
      </c>
      <c r="G10" s="14">
        <v>0</v>
      </c>
      <c r="H10" s="15"/>
      <c r="I10" s="15">
        <f t="shared" ref="I10:I56" si="0">G10+H10</f>
        <v>0</v>
      </c>
      <c r="J10" s="18" t="s">
        <v>33</v>
      </c>
      <c r="K10" s="17">
        <f t="shared" ref="K10:K60" si="1">I10</f>
        <v>0</v>
      </c>
    </row>
    <row r="11" spans="1:11" ht="45" x14ac:dyDescent="0.2">
      <c r="A11" s="19" t="s">
        <v>34</v>
      </c>
      <c r="B11" s="20" t="s">
        <v>35</v>
      </c>
      <c r="C11" s="21" t="s">
        <v>23</v>
      </c>
      <c r="D11" s="21" t="s">
        <v>32</v>
      </c>
      <c r="E11" s="21" t="s">
        <v>20</v>
      </c>
      <c r="F11" s="22">
        <f>I11</f>
        <v>442500</v>
      </c>
      <c r="G11" s="23">
        <v>442500</v>
      </c>
      <c r="H11" s="23"/>
      <c r="I11" s="23">
        <f t="shared" si="0"/>
        <v>442500</v>
      </c>
      <c r="J11" s="16" t="s">
        <v>36</v>
      </c>
      <c r="K11" s="24">
        <f t="shared" si="1"/>
        <v>442500</v>
      </c>
    </row>
    <row r="12" spans="1:11" ht="63" customHeight="1" x14ac:dyDescent="0.2">
      <c r="A12" s="25" t="s">
        <v>12</v>
      </c>
      <c r="B12" s="26" t="s">
        <v>37</v>
      </c>
      <c r="C12" s="27" t="s">
        <v>23</v>
      </c>
      <c r="D12" s="27" t="s">
        <v>32</v>
      </c>
      <c r="E12" s="27" t="s">
        <v>20</v>
      </c>
      <c r="F12" s="28">
        <f>I12</f>
        <v>4187.76</v>
      </c>
      <c r="G12" s="29">
        <v>4187.76</v>
      </c>
      <c r="H12" s="29"/>
      <c r="I12" s="29">
        <f t="shared" si="0"/>
        <v>4187.76</v>
      </c>
      <c r="J12" s="30" t="s">
        <v>38</v>
      </c>
      <c r="K12" s="31">
        <f t="shared" si="1"/>
        <v>4187.76</v>
      </c>
    </row>
    <row r="13" spans="1:11" ht="63.75" customHeight="1" x14ac:dyDescent="0.2">
      <c r="A13" s="893" t="s">
        <v>13</v>
      </c>
      <c r="B13" s="32" t="s">
        <v>39</v>
      </c>
      <c r="C13" s="33" t="s">
        <v>23</v>
      </c>
      <c r="D13" s="33" t="s">
        <v>32</v>
      </c>
      <c r="E13" s="33" t="s">
        <v>20</v>
      </c>
      <c r="F13" s="34">
        <f>I13</f>
        <v>625204.46</v>
      </c>
      <c r="G13" s="35">
        <v>625204.46</v>
      </c>
      <c r="H13" s="35"/>
      <c r="I13" s="35">
        <f t="shared" si="0"/>
        <v>625204.46</v>
      </c>
      <c r="J13" s="36" t="s">
        <v>40</v>
      </c>
      <c r="K13" s="37">
        <f t="shared" si="1"/>
        <v>625204.46</v>
      </c>
    </row>
    <row r="14" spans="1:11" x14ac:dyDescent="0.2">
      <c r="A14" s="893"/>
      <c r="B14" s="38" t="s">
        <v>41</v>
      </c>
      <c r="C14" s="39"/>
      <c r="D14" s="39"/>
      <c r="E14" s="39"/>
      <c r="F14" s="40">
        <v>508954.46</v>
      </c>
      <c r="G14" s="41">
        <v>508954.46</v>
      </c>
      <c r="H14" s="41"/>
      <c r="I14" s="41">
        <f t="shared" si="0"/>
        <v>508954.46</v>
      </c>
      <c r="J14" s="42"/>
      <c r="K14" s="43">
        <f t="shared" si="1"/>
        <v>508954.46</v>
      </c>
    </row>
    <row r="15" spans="1:11" x14ac:dyDescent="0.2">
      <c r="A15" s="894"/>
      <c r="B15" s="38" t="s">
        <v>42</v>
      </c>
      <c r="C15" s="39"/>
      <c r="D15" s="39"/>
      <c r="E15" s="39"/>
      <c r="F15" s="40">
        <v>116250</v>
      </c>
      <c r="G15" s="41">
        <v>116250</v>
      </c>
      <c r="H15" s="41"/>
      <c r="I15" s="41">
        <f t="shared" si="0"/>
        <v>116250</v>
      </c>
      <c r="J15" s="44"/>
      <c r="K15" s="43">
        <f t="shared" si="1"/>
        <v>116250</v>
      </c>
    </row>
    <row r="16" spans="1:11" ht="45" x14ac:dyDescent="0.2">
      <c r="A16" s="9" t="s">
        <v>14</v>
      </c>
      <c r="B16" s="20" t="s">
        <v>43</v>
      </c>
      <c r="C16" s="21" t="s">
        <v>23</v>
      </c>
      <c r="D16" s="21" t="s">
        <v>32</v>
      </c>
      <c r="E16" s="21" t="s">
        <v>20</v>
      </c>
      <c r="F16" s="22">
        <v>25000</v>
      </c>
      <c r="G16" s="23">
        <v>25000</v>
      </c>
      <c r="H16" s="23"/>
      <c r="I16" s="23">
        <f t="shared" si="0"/>
        <v>25000</v>
      </c>
      <c r="J16" s="16" t="s">
        <v>44</v>
      </c>
      <c r="K16" s="24">
        <f t="shared" si="1"/>
        <v>25000</v>
      </c>
    </row>
    <row r="17" spans="1:11" ht="78.75" x14ac:dyDescent="0.2">
      <c r="A17" s="9" t="s">
        <v>15</v>
      </c>
      <c r="B17" s="32" t="s">
        <v>45</v>
      </c>
      <c r="C17" s="33" t="s">
        <v>23</v>
      </c>
      <c r="D17" s="33" t="s">
        <v>32</v>
      </c>
      <c r="E17" s="33" t="s">
        <v>20</v>
      </c>
      <c r="F17" s="34">
        <f>I17</f>
        <v>261100</v>
      </c>
      <c r="G17" s="35">
        <v>261100</v>
      </c>
      <c r="H17" s="35"/>
      <c r="I17" s="35">
        <f t="shared" si="0"/>
        <v>261100</v>
      </c>
      <c r="J17" s="30" t="s">
        <v>46</v>
      </c>
      <c r="K17" s="45">
        <f t="shared" si="1"/>
        <v>261100</v>
      </c>
    </row>
    <row r="18" spans="1:11" ht="61.5" customHeight="1" x14ac:dyDescent="0.2">
      <c r="A18" s="9" t="s">
        <v>47</v>
      </c>
      <c r="B18" s="46" t="s">
        <v>48</v>
      </c>
      <c r="C18" s="47" t="s">
        <v>23</v>
      </c>
      <c r="D18" s="47" t="s">
        <v>32</v>
      </c>
      <c r="E18" s="47" t="s">
        <v>20</v>
      </c>
      <c r="F18" s="48">
        <f>I18</f>
        <v>100000</v>
      </c>
      <c r="G18" s="15">
        <v>100000</v>
      </c>
      <c r="H18" s="15"/>
      <c r="I18" s="15">
        <f t="shared" si="0"/>
        <v>100000</v>
      </c>
      <c r="J18" s="16" t="s">
        <v>49</v>
      </c>
      <c r="K18" s="17">
        <f t="shared" si="1"/>
        <v>100000</v>
      </c>
    </row>
    <row r="19" spans="1:11" ht="72" customHeight="1" x14ac:dyDescent="0.2">
      <c r="A19" s="19" t="s">
        <v>50</v>
      </c>
      <c r="B19" s="20" t="s">
        <v>51</v>
      </c>
      <c r="C19" s="21" t="s">
        <v>23</v>
      </c>
      <c r="D19" s="21" t="s">
        <v>32</v>
      </c>
      <c r="E19" s="21" t="s">
        <v>20</v>
      </c>
      <c r="F19" s="22">
        <f>I19</f>
        <v>4795.5600000000004</v>
      </c>
      <c r="G19" s="23">
        <v>4795.5600000000004</v>
      </c>
      <c r="H19" s="23"/>
      <c r="I19" s="23">
        <f t="shared" si="0"/>
        <v>4795.5600000000004</v>
      </c>
      <c r="J19" s="16" t="s">
        <v>38</v>
      </c>
      <c r="K19" s="24">
        <f t="shared" si="1"/>
        <v>4795.5600000000004</v>
      </c>
    </row>
    <row r="20" spans="1:11" ht="72" customHeight="1" x14ac:dyDescent="0.2">
      <c r="A20" s="25" t="s">
        <v>52</v>
      </c>
      <c r="B20" s="49" t="s">
        <v>53</v>
      </c>
      <c r="C20" s="50" t="s">
        <v>23</v>
      </c>
      <c r="D20" s="50" t="s">
        <v>32</v>
      </c>
      <c r="E20" s="50" t="s">
        <v>20</v>
      </c>
      <c r="F20" s="51">
        <f>I20</f>
        <v>145204.44</v>
      </c>
      <c r="G20" s="51">
        <v>145204.44</v>
      </c>
      <c r="H20" s="51"/>
      <c r="I20" s="51">
        <f>G20+H20</f>
        <v>145204.44</v>
      </c>
      <c r="J20" s="52" t="s">
        <v>54</v>
      </c>
      <c r="K20" s="53">
        <f t="shared" si="1"/>
        <v>145204.44</v>
      </c>
    </row>
    <row r="21" spans="1:11" ht="102" customHeight="1" x14ac:dyDescent="0.2">
      <c r="A21" s="9" t="s">
        <v>55</v>
      </c>
      <c r="B21" s="49" t="s">
        <v>56</v>
      </c>
      <c r="C21" s="50" t="s">
        <v>23</v>
      </c>
      <c r="D21" s="50" t="s">
        <v>32</v>
      </c>
      <c r="E21" s="50" t="s">
        <v>20</v>
      </c>
      <c r="F21" s="51">
        <f>I21</f>
        <v>38500</v>
      </c>
      <c r="G21" s="51">
        <v>38500</v>
      </c>
      <c r="H21" s="51"/>
      <c r="I21" s="51">
        <f t="shared" si="0"/>
        <v>38500</v>
      </c>
      <c r="J21" s="52" t="s">
        <v>57</v>
      </c>
      <c r="K21" s="53">
        <f t="shared" si="1"/>
        <v>38500</v>
      </c>
    </row>
    <row r="22" spans="1:11" ht="72" customHeight="1" x14ac:dyDescent="0.2">
      <c r="A22" s="9" t="s">
        <v>58</v>
      </c>
      <c r="B22" s="54" t="s">
        <v>59</v>
      </c>
      <c r="C22" s="55" t="s">
        <v>23</v>
      </c>
      <c r="D22" s="55" t="s">
        <v>32</v>
      </c>
      <c r="E22" s="55" t="s">
        <v>20</v>
      </c>
      <c r="F22" s="56">
        <v>100000</v>
      </c>
      <c r="G22" s="56">
        <v>100000</v>
      </c>
      <c r="H22" s="56"/>
      <c r="I22" s="56">
        <f t="shared" si="0"/>
        <v>100000</v>
      </c>
      <c r="J22" s="57" t="s">
        <v>60</v>
      </c>
      <c r="K22" s="58">
        <f t="shared" si="1"/>
        <v>100000</v>
      </c>
    </row>
    <row r="23" spans="1:11" ht="72" customHeight="1" x14ac:dyDescent="0.2">
      <c r="A23" s="9" t="s">
        <v>61</v>
      </c>
      <c r="B23" s="59" t="s">
        <v>62</v>
      </c>
      <c r="C23" s="60" t="s">
        <v>23</v>
      </c>
      <c r="D23" s="60" t="s">
        <v>32</v>
      </c>
      <c r="E23" s="60" t="s">
        <v>20</v>
      </c>
      <c r="F23" s="61">
        <v>80000</v>
      </c>
      <c r="G23" s="61">
        <v>80000</v>
      </c>
      <c r="H23" s="61"/>
      <c r="I23" s="61">
        <f t="shared" si="0"/>
        <v>80000</v>
      </c>
      <c r="J23" s="62" t="s">
        <v>49</v>
      </c>
      <c r="K23" s="63">
        <f t="shared" si="1"/>
        <v>80000</v>
      </c>
    </row>
    <row r="24" spans="1:11" ht="72" customHeight="1" x14ac:dyDescent="0.2">
      <c r="A24" s="19" t="s">
        <v>63</v>
      </c>
      <c r="B24" s="59" t="s">
        <v>64</v>
      </c>
      <c r="C24" s="60" t="s">
        <v>23</v>
      </c>
      <c r="D24" s="60" t="s">
        <v>32</v>
      </c>
      <c r="E24" s="60" t="s">
        <v>20</v>
      </c>
      <c r="F24" s="61">
        <f>I24</f>
        <v>140000</v>
      </c>
      <c r="G24" s="61">
        <v>140000</v>
      </c>
      <c r="H24" s="61"/>
      <c r="I24" s="61">
        <f t="shared" si="0"/>
        <v>140000</v>
      </c>
      <c r="J24" s="57" t="s">
        <v>1306</v>
      </c>
      <c r="K24" s="63">
        <f t="shared" si="1"/>
        <v>140000</v>
      </c>
    </row>
    <row r="25" spans="1:11" ht="96" customHeight="1" x14ac:dyDescent="0.2">
      <c r="A25" s="25" t="s">
        <v>65</v>
      </c>
      <c r="B25" s="49" t="s">
        <v>66</v>
      </c>
      <c r="C25" s="50" t="s">
        <v>67</v>
      </c>
      <c r="D25" s="50" t="s">
        <v>68</v>
      </c>
      <c r="E25" s="50" t="s">
        <v>20</v>
      </c>
      <c r="F25" s="51">
        <v>135000</v>
      </c>
      <c r="G25" s="51">
        <v>135000</v>
      </c>
      <c r="H25" s="51"/>
      <c r="I25" s="51">
        <f t="shared" si="0"/>
        <v>135000</v>
      </c>
      <c r="J25" s="52" t="s">
        <v>69</v>
      </c>
      <c r="K25" s="64">
        <f t="shared" si="1"/>
        <v>135000</v>
      </c>
    </row>
    <row r="26" spans="1:11" ht="51" x14ac:dyDescent="0.2">
      <c r="A26" s="9" t="s">
        <v>70</v>
      </c>
      <c r="B26" s="65" t="s">
        <v>71</v>
      </c>
      <c r="C26" s="27" t="s">
        <v>67</v>
      </c>
      <c r="D26" s="27" t="s">
        <v>72</v>
      </c>
      <c r="E26" s="27" t="s">
        <v>20</v>
      </c>
      <c r="F26" s="28">
        <f>60000-10000</f>
        <v>50000</v>
      </c>
      <c r="G26" s="28">
        <f>60000-10000</f>
        <v>50000</v>
      </c>
      <c r="H26" s="28"/>
      <c r="I26" s="29">
        <f t="shared" si="0"/>
        <v>50000</v>
      </c>
      <c r="J26" s="30" t="s">
        <v>73</v>
      </c>
      <c r="K26" s="31">
        <f t="shared" si="1"/>
        <v>50000</v>
      </c>
    </row>
    <row r="27" spans="1:11" ht="45" x14ac:dyDescent="0.2">
      <c r="A27" s="9" t="s">
        <v>74</v>
      </c>
      <c r="B27" s="65" t="s">
        <v>75</v>
      </c>
      <c r="C27" s="27" t="s">
        <v>67</v>
      </c>
      <c r="D27" s="27" t="s">
        <v>72</v>
      </c>
      <c r="E27" s="27" t="s">
        <v>76</v>
      </c>
      <c r="F27" s="28">
        <f>I27</f>
        <v>40000</v>
      </c>
      <c r="G27" s="28">
        <v>40000</v>
      </c>
      <c r="H27" s="28"/>
      <c r="I27" s="29">
        <f t="shared" si="0"/>
        <v>40000</v>
      </c>
      <c r="J27" s="52" t="s">
        <v>77</v>
      </c>
      <c r="K27" s="31">
        <f>I27</f>
        <v>40000</v>
      </c>
    </row>
    <row r="28" spans="1:11" ht="67.5" x14ac:dyDescent="0.2">
      <c r="A28" s="9" t="s">
        <v>78</v>
      </c>
      <c r="B28" s="65" t="s">
        <v>79</v>
      </c>
      <c r="C28" s="27" t="s">
        <v>80</v>
      </c>
      <c r="D28" s="27" t="s">
        <v>81</v>
      </c>
      <c r="E28" s="27" t="s">
        <v>76</v>
      </c>
      <c r="F28" s="28">
        <f>K28</f>
        <v>184500</v>
      </c>
      <c r="G28" s="28">
        <v>184500</v>
      </c>
      <c r="H28" s="28"/>
      <c r="I28" s="29">
        <f t="shared" si="0"/>
        <v>184500</v>
      </c>
      <c r="J28" s="30" t="s">
        <v>82</v>
      </c>
      <c r="K28" s="31">
        <f t="shared" si="1"/>
        <v>184500</v>
      </c>
    </row>
    <row r="29" spans="1:11" ht="30.75" customHeight="1" x14ac:dyDescent="0.2">
      <c r="A29" s="9" t="s">
        <v>83</v>
      </c>
      <c r="B29" s="66" t="s">
        <v>84</v>
      </c>
      <c r="C29" s="50" t="s">
        <v>80</v>
      </c>
      <c r="D29" s="50" t="s">
        <v>81</v>
      </c>
      <c r="E29" s="50" t="s">
        <v>76</v>
      </c>
      <c r="F29" s="51">
        <f>I29</f>
        <v>29500</v>
      </c>
      <c r="G29" s="51">
        <v>29500</v>
      </c>
      <c r="H29" s="51"/>
      <c r="I29" s="51">
        <f t="shared" si="0"/>
        <v>29500</v>
      </c>
      <c r="J29" s="67" t="s">
        <v>85</v>
      </c>
      <c r="K29" s="31">
        <f t="shared" si="1"/>
        <v>29500</v>
      </c>
    </row>
    <row r="30" spans="1:11" ht="30.75" customHeight="1" x14ac:dyDescent="0.2">
      <c r="A30" s="9" t="s">
        <v>86</v>
      </c>
      <c r="B30" s="68" t="s">
        <v>87</v>
      </c>
      <c r="C30" s="60" t="s">
        <v>80</v>
      </c>
      <c r="D30" s="60" t="s">
        <v>81</v>
      </c>
      <c r="E30" s="60" t="s">
        <v>76</v>
      </c>
      <c r="F30" s="61">
        <f>I30</f>
        <v>96800</v>
      </c>
      <c r="G30" s="61">
        <v>96800</v>
      </c>
      <c r="H30" s="61"/>
      <c r="I30" s="61">
        <f t="shared" si="0"/>
        <v>96800</v>
      </c>
      <c r="J30" s="69" t="s">
        <v>85</v>
      </c>
      <c r="K30" s="70">
        <f t="shared" si="1"/>
        <v>96800</v>
      </c>
    </row>
    <row r="31" spans="1:11" ht="45" x14ac:dyDescent="0.2">
      <c r="A31" s="9" t="s">
        <v>88</v>
      </c>
      <c r="B31" s="71" t="s">
        <v>89</v>
      </c>
      <c r="C31" s="50" t="s">
        <v>90</v>
      </c>
      <c r="D31" s="50" t="s">
        <v>91</v>
      </c>
      <c r="E31" s="50" t="s">
        <v>20</v>
      </c>
      <c r="F31" s="51">
        <f>I31</f>
        <v>13000</v>
      </c>
      <c r="G31" s="51">
        <v>13000</v>
      </c>
      <c r="H31" s="51"/>
      <c r="I31" s="29">
        <f t="shared" si="0"/>
        <v>13000</v>
      </c>
      <c r="J31" s="52" t="s">
        <v>92</v>
      </c>
      <c r="K31" s="31">
        <f t="shared" si="1"/>
        <v>13000</v>
      </c>
    </row>
    <row r="32" spans="1:11" ht="63.75" x14ac:dyDescent="0.2">
      <c r="A32" s="9" t="s">
        <v>93</v>
      </c>
      <c r="B32" s="65" t="s">
        <v>94</v>
      </c>
      <c r="C32" s="27" t="s">
        <v>90</v>
      </c>
      <c r="D32" s="27" t="s">
        <v>91</v>
      </c>
      <c r="E32" s="27" t="s">
        <v>76</v>
      </c>
      <c r="F32" s="28">
        <v>15300</v>
      </c>
      <c r="G32" s="28">
        <v>15300</v>
      </c>
      <c r="H32" s="28"/>
      <c r="I32" s="29">
        <f t="shared" si="0"/>
        <v>15300</v>
      </c>
      <c r="J32" s="30" t="s">
        <v>95</v>
      </c>
      <c r="K32" s="31">
        <f t="shared" si="1"/>
        <v>15300</v>
      </c>
    </row>
    <row r="33" spans="1:11" ht="38.25" x14ac:dyDescent="0.2">
      <c r="A33" s="19" t="s">
        <v>96</v>
      </c>
      <c r="B33" s="72" t="s">
        <v>97</v>
      </c>
      <c r="C33" s="60" t="s">
        <v>98</v>
      </c>
      <c r="D33" s="60" t="s">
        <v>99</v>
      </c>
      <c r="E33" s="60" t="s">
        <v>100</v>
      </c>
      <c r="F33" s="61">
        <v>42500</v>
      </c>
      <c r="G33" s="61">
        <v>42500</v>
      </c>
      <c r="H33" s="61"/>
      <c r="I33" s="61">
        <f t="shared" si="0"/>
        <v>42500</v>
      </c>
      <c r="J33" s="57" t="s">
        <v>101</v>
      </c>
      <c r="K33" s="63">
        <f t="shared" si="1"/>
        <v>42500</v>
      </c>
    </row>
    <row r="34" spans="1:11" ht="67.5" x14ac:dyDescent="0.2">
      <c r="A34" s="25" t="s">
        <v>102</v>
      </c>
      <c r="B34" s="65" t="s">
        <v>103</v>
      </c>
      <c r="C34" s="27" t="s">
        <v>98</v>
      </c>
      <c r="D34" s="27" t="s">
        <v>104</v>
      </c>
      <c r="E34" s="27" t="s">
        <v>20</v>
      </c>
      <c r="F34" s="28">
        <v>30000</v>
      </c>
      <c r="G34" s="29">
        <v>30000</v>
      </c>
      <c r="H34" s="51"/>
      <c r="I34" s="51">
        <f t="shared" si="0"/>
        <v>30000</v>
      </c>
      <c r="J34" s="52" t="s">
        <v>105</v>
      </c>
      <c r="K34" s="64">
        <f t="shared" si="1"/>
        <v>30000</v>
      </c>
    </row>
    <row r="35" spans="1:11" ht="56.25" x14ac:dyDescent="0.2">
      <c r="A35" s="9" t="s">
        <v>106</v>
      </c>
      <c r="B35" s="65" t="s">
        <v>107</v>
      </c>
      <c r="C35" s="27" t="s">
        <v>98</v>
      </c>
      <c r="D35" s="27" t="s">
        <v>104</v>
      </c>
      <c r="E35" s="27" t="s">
        <v>20</v>
      </c>
      <c r="F35" s="28">
        <v>10000</v>
      </c>
      <c r="G35" s="73">
        <v>10000</v>
      </c>
      <c r="H35" s="74"/>
      <c r="I35" s="61">
        <f t="shared" si="0"/>
        <v>10000</v>
      </c>
      <c r="J35" s="30" t="s">
        <v>49</v>
      </c>
      <c r="K35" s="70">
        <f>I35</f>
        <v>10000</v>
      </c>
    </row>
    <row r="36" spans="1:11" ht="45" x14ac:dyDescent="0.2">
      <c r="A36" s="9" t="s">
        <v>108</v>
      </c>
      <c r="B36" s="65" t="s">
        <v>109</v>
      </c>
      <c r="C36" s="27" t="s">
        <v>98</v>
      </c>
      <c r="D36" s="27" t="s">
        <v>104</v>
      </c>
      <c r="E36" s="27" t="s">
        <v>76</v>
      </c>
      <c r="F36" s="28">
        <f>I36</f>
        <v>9100</v>
      </c>
      <c r="G36" s="28">
        <v>9100</v>
      </c>
      <c r="H36" s="29"/>
      <c r="I36" s="51">
        <f t="shared" si="0"/>
        <v>9100</v>
      </c>
      <c r="J36" s="52" t="s">
        <v>110</v>
      </c>
      <c r="K36" s="37">
        <f t="shared" si="1"/>
        <v>9100</v>
      </c>
    </row>
    <row r="37" spans="1:11" ht="56.25" x14ac:dyDescent="0.2">
      <c r="A37" s="9" t="s">
        <v>111</v>
      </c>
      <c r="B37" s="65" t="s">
        <v>112</v>
      </c>
      <c r="C37" s="27" t="s">
        <v>98</v>
      </c>
      <c r="D37" s="27" t="s">
        <v>104</v>
      </c>
      <c r="E37" s="27" t="s">
        <v>76</v>
      </c>
      <c r="F37" s="28">
        <f>I37</f>
        <v>20640</v>
      </c>
      <c r="G37" s="28">
        <v>20640</v>
      </c>
      <c r="H37" s="29"/>
      <c r="I37" s="61">
        <f t="shared" si="0"/>
        <v>20640</v>
      </c>
      <c r="J37" s="67" t="s">
        <v>113</v>
      </c>
      <c r="K37" s="70">
        <f t="shared" si="1"/>
        <v>20640</v>
      </c>
    </row>
    <row r="38" spans="1:11" ht="67.5" x14ac:dyDescent="0.2">
      <c r="A38" s="9" t="s">
        <v>114</v>
      </c>
      <c r="B38" s="65" t="s">
        <v>115</v>
      </c>
      <c r="C38" s="27" t="s">
        <v>98</v>
      </c>
      <c r="D38" s="27" t="s">
        <v>104</v>
      </c>
      <c r="E38" s="27" t="s">
        <v>116</v>
      </c>
      <c r="F38" s="28">
        <v>20000</v>
      </c>
      <c r="G38" s="28">
        <v>20000</v>
      </c>
      <c r="H38" s="29"/>
      <c r="I38" s="75">
        <f>G38+H38</f>
        <v>20000</v>
      </c>
      <c r="J38" s="52" t="s">
        <v>117</v>
      </c>
      <c r="K38" s="64">
        <f t="shared" si="1"/>
        <v>20000</v>
      </c>
    </row>
    <row r="39" spans="1:11" ht="55.5" customHeight="1" x14ac:dyDescent="0.2">
      <c r="A39" s="19" t="s">
        <v>118</v>
      </c>
      <c r="B39" s="65" t="s">
        <v>119</v>
      </c>
      <c r="C39" s="27" t="s">
        <v>98</v>
      </c>
      <c r="D39" s="27" t="s">
        <v>104</v>
      </c>
      <c r="E39" s="27" t="s">
        <v>116</v>
      </c>
      <c r="F39" s="29">
        <f>I39</f>
        <v>102900</v>
      </c>
      <c r="G39" s="61">
        <v>70000</v>
      </c>
      <c r="H39" s="61">
        <v>32900</v>
      </c>
      <c r="I39" s="61">
        <f>G39+H39</f>
        <v>102900</v>
      </c>
      <c r="J39" s="57" t="s">
        <v>120</v>
      </c>
      <c r="K39" s="63">
        <f t="shared" si="1"/>
        <v>102900</v>
      </c>
    </row>
    <row r="40" spans="1:11" ht="90" customHeight="1" x14ac:dyDescent="0.2">
      <c r="A40" s="76" t="s">
        <v>121</v>
      </c>
      <c r="B40" s="77" t="s">
        <v>122</v>
      </c>
      <c r="C40" s="78" t="s">
        <v>123</v>
      </c>
      <c r="D40" s="78" t="s">
        <v>124</v>
      </c>
      <c r="E40" s="78" t="s">
        <v>20</v>
      </c>
      <c r="F40" s="79">
        <f>I40</f>
        <v>242762</v>
      </c>
      <c r="G40" s="79">
        <v>242762</v>
      </c>
      <c r="H40" s="79"/>
      <c r="I40" s="80">
        <f t="shared" si="0"/>
        <v>242762</v>
      </c>
      <c r="J40" s="81" t="s">
        <v>125</v>
      </c>
      <c r="K40" s="70">
        <f t="shared" si="1"/>
        <v>242762</v>
      </c>
    </row>
    <row r="41" spans="1:11" ht="67.5" x14ac:dyDescent="0.2">
      <c r="A41" s="25" t="s">
        <v>126</v>
      </c>
      <c r="B41" s="65" t="s">
        <v>127</v>
      </c>
      <c r="C41" s="27" t="s">
        <v>123</v>
      </c>
      <c r="D41" s="27" t="s">
        <v>128</v>
      </c>
      <c r="E41" s="27" t="s">
        <v>76</v>
      </c>
      <c r="F41" s="28">
        <v>7000</v>
      </c>
      <c r="G41" s="28">
        <v>7000</v>
      </c>
      <c r="H41" s="28"/>
      <c r="I41" s="29">
        <f t="shared" si="0"/>
        <v>7000</v>
      </c>
      <c r="J41" s="30" t="s">
        <v>129</v>
      </c>
      <c r="K41" s="31">
        <f t="shared" si="1"/>
        <v>7000</v>
      </c>
    </row>
    <row r="42" spans="1:11" ht="56.25" x14ac:dyDescent="0.2">
      <c r="A42" s="9" t="s">
        <v>130</v>
      </c>
      <c r="B42" s="65" t="s">
        <v>131</v>
      </c>
      <c r="C42" s="27" t="s">
        <v>123</v>
      </c>
      <c r="D42" s="27" t="s">
        <v>128</v>
      </c>
      <c r="E42" s="27" t="s">
        <v>76</v>
      </c>
      <c r="F42" s="28">
        <v>20000</v>
      </c>
      <c r="G42" s="28">
        <v>20000</v>
      </c>
      <c r="H42" s="28"/>
      <c r="I42" s="29">
        <f t="shared" si="0"/>
        <v>20000</v>
      </c>
      <c r="J42" s="30" t="s">
        <v>132</v>
      </c>
      <c r="K42" s="31">
        <f t="shared" si="1"/>
        <v>20000</v>
      </c>
    </row>
    <row r="43" spans="1:11" ht="56.25" x14ac:dyDescent="0.2">
      <c r="A43" s="9" t="s">
        <v>133</v>
      </c>
      <c r="B43" s="82" t="s">
        <v>134</v>
      </c>
      <c r="C43" s="33" t="s">
        <v>123</v>
      </c>
      <c r="D43" s="33" t="s">
        <v>128</v>
      </c>
      <c r="E43" s="33" t="s">
        <v>76</v>
      </c>
      <c r="F43" s="34">
        <v>6000</v>
      </c>
      <c r="G43" s="34">
        <v>6000</v>
      </c>
      <c r="H43" s="34"/>
      <c r="I43" s="35">
        <f t="shared" si="0"/>
        <v>6000</v>
      </c>
      <c r="J43" s="36" t="s">
        <v>135</v>
      </c>
      <c r="K43" s="45">
        <f t="shared" si="1"/>
        <v>6000</v>
      </c>
    </row>
    <row r="44" spans="1:11" ht="70.5" customHeight="1" x14ac:dyDescent="0.2">
      <c r="A44" s="9" t="s">
        <v>136</v>
      </c>
      <c r="B44" s="83" t="s">
        <v>137</v>
      </c>
      <c r="C44" s="21" t="s">
        <v>138</v>
      </c>
      <c r="D44" s="21" t="s">
        <v>139</v>
      </c>
      <c r="E44" s="21" t="s">
        <v>140</v>
      </c>
      <c r="F44" s="22">
        <v>25000</v>
      </c>
      <c r="G44" s="22">
        <v>25000</v>
      </c>
      <c r="H44" s="22"/>
      <c r="I44" s="23">
        <f t="shared" si="0"/>
        <v>25000</v>
      </c>
      <c r="J44" s="16" t="s">
        <v>141</v>
      </c>
      <c r="K44" s="24">
        <f t="shared" si="1"/>
        <v>25000</v>
      </c>
    </row>
    <row r="45" spans="1:11" ht="67.5" x14ac:dyDescent="0.2">
      <c r="A45" s="19" t="s">
        <v>142</v>
      </c>
      <c r="B45" s="65" t="s">
        <v>143</v>
      </c>
      <c r="C45" s="27" t="s">
        <v>144</v>
      </c>
      <c r="D45" s="27" t="s">
        <v>145</v>
      </c>
      <c r="E45" s="27" t="s">
        <v>76</v>
      </c>
      <c r="F45" s="28">
        <v>6277.92</v>
      </c>
      <c r="G45" s="28">
        <v>6277.92</v>
      </c>
      <c r="H45" s="28"/>
      <c r="I45" s="29">
        <f t="shared" si="0"/>
        <v>6277.92</v>
      </c>
      <c r="J45" s="30" t="s">
        <v>146</v>
      </c>
      <c r="K45" s="31">
        <f t="shared" si="1"/>
        <v>6277.92</v>
      </c>
    </row>
    <row r="46" spans="1:11" ht="66.75" customHeight="1" x14ac:dyDescent="0.2">
      <c r="A46" s="25" t="s">
        <v>147</v>
      </c>
      <c r="B46" s="65" t="s">
        <v>148</v>
      </c>
      <c r="C46" s="27" t="s">
        <v>149</v>
      </c>
      <c r="D46" s="27" t="s">
        <v>150</v>
      </c>
      <c r="E46" s="27" t="s">
        <v>25</v>
      </c>
      <c r="F46" s="28">
        <v>40000</v>
      </c>
      <c r="G46" s="28">
        <v>40000</v>
      </c>
      <c r="H46" s="28"/>
      <c r="I46" s="29">
        <f t="shared" si="0"/>
        <v>40000</v>
      </c>
      <c r="J46" s="30" t="s">
        <v>151</v>
      </c>
      <c r="K46" s="31">
        <f t="shared" si="1"/>
        <v>40000</v>
      </c>
    </row>
    <row r="47" spans="1:11" ht="87" customHeight="1" x14ac:dyDescent="0.2">
      <c r="A47" s="9" t="s">
        <v>152</v>
      </c>
      <c r="B47" s="65" t="s">
        <v>153</v>
      </c>
      <c r="C47" s="27" t="s">
        <v>149</v>
      </c>
      <c r="D47" s="27" t="s">
        <v>154</v>
      </c>
      <c r="E47" s="27" t="s">
        <v>20</v>
      </c>
      <c r="F47" s="28">
        <f>I47</f>
        <v>62000</v>
      </c>
      <c r="G47" s="28">
        <v>62000</v>
      </c>
      <c r="H47" s="28"/>
      <c r="I47" s="29">
        <f t="shared" si="0"/>
        <v>62000</v>
      </c>
      <c r="J47" s="30" t="s">
        <v>155</v>
      </c>
      <c r="K47" s="31">
        <f t="shared" si="1"/>
        <v>62000</v>
      </c>
    </row>
    <row r="48" spans="1:11" ht="63" customHeight="1" x14ac:dyDescent="0.2">
      <c r="A48" s="9" t="s">
        <v>156</v>
      </c>
      <c r="B48" s="72" t="s">
        <v>157</v>
      </c>
      <c r="C48" s="60" t="s">
        <v>158</v>
      </c>
      <c r="D48" s="60" t="s">
        <v>159</v>
      </c>
      <c r="E48" s="60" t="s">
        <v>116</v>
      </c>
      <c r="F48" s="61">
        <f>I48</f>
        <v>78810</v>
      </c>
      <c r="G48" s="61">
        <v>63810</v>
      </c>
      <c r="H48" s="61">
        <v>15000</v>
      </c>
      <c r="I48" s="61">
        <f t="shared" si="0"/>
        <v>78810</v>
      </c>
      <c r="J48" s="57" t="s">
        <v>85</v>
      </c>
      <c r="K48" s="63">
        <f t="shared" si="1"/>
        <v>78810</v>
      </c>
    </row>
    <row r="49" spans="1:11" ht="64.5" customHeight="1" x14ac:dyDescent="0.2">
      <c r="A49" s="9" t="s">
        <v>160</v>
      </c>
      <c r="B49" s="71" t="s">
        <v>161</v>
      </c>
      <c r="C49" s="50" t="s">
        <v>158</v>
      </c>
      <c r="D49" s="50" t="s">
        <v>162</v>
      </c>
      <c r="E49" s="50" t="s">
        <v>116</v>
      </c>
      <c r="F49" s="51">
        <f>I49</f>
        <v>47190</v>
      </c>
      <c r="G49" s="51">
        <v>62190</v>
      </c>
      <c r="H49" s="51">
        <v>-15000</v>
      </c>
      <c r="I49" s="51">
        <f t="shared" si="0"/>
        <v>47190</v>
      </c>
      <c r="J49" s="52" t="s">
        <v>85</v>
      </c>
      <c r="K49" s="64">
        <f t="shared" si="1"/>
        <v>47190</v>
      </c>
    </row>
    <row r="50" spans="1:11" ht="118.5" customHeight="1" x14ac:dyDescent="0.2">
      <c r="A50" s="19" t="s">
        <v>163</v>
      </c>
      <c r="B50" s="65" t="s">
        <v>164</v>
      </c>
      <c r="C50" s="27" t="s">
        <v>158</v>
      </c>
      <c r="D50" s="27" t="s">
        <v>165</v>
      </c>
      <c r="E50" s="27" t="s">
        <v>25</v>
      </c>
      <c r="F50" s="28">
        <f>I50</f>
        <v>0</v>
      </c>
      <c r="G50" s="28">
        <v>0</v>
      </c>
      <c r="H50" s="28"/>
      <c r="I50" s="29">
        <f t="shared" si="0"/>
        <v>0</v>
      </c>
      <c r="J50" s="30"/>
      <c r="K50" s="31">
        <f t="shared" si="1"/>
        <v>0</v>
      </c>
    </row>
    <row r="51" spans="1:11" ht="64.5" customHeight="1" x14ac:dyDescent="0.2">
      <c r="A51" s="25" t="s">
        <v>166</v>
      </c>
      <c r="B51" s="65" t="s">
        <v>167</v>
      </c>
      <c r="C51" s="27" t="s">
        <v>158</v>
      </c>
      <c r="D51" s="27" t="s">
        <v>168</v>
      </c>
      <c r="E51" s="27" t="s">
        <v>20</v>
      </c>
      <c r="F51" s="28">
        <f>I51</f>
        <v>62169.13</v>
      </c>
      <c r="G51" s="28">
        <v>62169.13</v>
      </c>
      <c r="H51" s="28"/>
      <c r="I51" s="29">
        <f t="shared" si="0"/>
        <v>62169.13</v>
      </c>
      <c r="J51" s="30" t="s">
        <v>169</v>
      </c>
      <c r="K51" s="31">
        <f t="shared" si="1"/>
        <v>62169.13</v>
      </c>
    </row>
    <row r="52" spans="1:11" ht="61.5" customHeight="1" x14ac:dyDescent="0.2">
      <c r="A52" s="9" t="s">
        <v>170</v>
      </c>
      <c r="B52" s="65" t="s">
        <v>171</v>
      </c>
      <c r="C52" s="27" t="s">
        <v>158</v>
      </c>
      <c r="D52" s="27" t="s">
        <v>168</v>
      </c>
      <c r="E52" s="27" t="s">
        <v>20</v>
      </c>
      <c r="F52" s="28">
        <v>20000</v>
      </c>
      <c r="G52" s="28">
        <v>20000</v>
      </c>
      <c r="H52" s="28"/>
      <c r="I52" s="29">
        <f t="shared" si="0"/>
        <v>20000</v>
      </c>
      <c r="J52" s="81" t="s">
        <v>172</v>
      </c>
      <c r="K52" s="31">
        <f t="shared" si="1"/>
        <v>20000</v>
      </c>
    </row>
    <row r="53" spans="1:11" ht="61.5" customHeight="1" x14ac:dyDescent="0.2">
      <c r="A53" s="9" t="s">
        <v>173</v>
      </c>
      <c r="B53" s="65" t="s">
        <v>174</v>
      </c>
      <c r="C53" s="27" t="s">
        <v>158</v>
      </c>
      <c r="D53" s="27" t="s">
        <v>168</v>
      </c>
      <c r="E53" s="27" t="s">
        <v>20</v>
      </c>
      <c r="F53" s="28">
        <v>80000</v>
      </c>
      <c r="G53" s="28">
        <v>80000</v>
      </c>
      <c r="H53" s="28"/>
      <c r="I53" s="29">
        <f t="shared" si="0"/>
        <v>80000</v>
      </c>
      <c r="J53" s="30" t="s">
        <v>49</v>
      </c>
      <c r="K53" s="31">
        <f t="shared" si="1"/>
        <v>80000</v>
      </c>
    </row>
    <row r="54" spans="1:11" ht="63" customHeight="1" x14ac:dyDescent="0.2">
      <c r="A54" s="9" t="s">
        <v>175</v>
      </c>
      <c r="B54" s="65" t="s">
        <v>176</v>
      </c>
      <c r="C54" s="27" t="s">
        <v>158</v>
      </c>
      <c r="D54" s="27" t="s">
        <v>177</v>
      </c>
      <c r="E54" s="27" t="s">
        <v>20</v>
      </c>
      <c r="F54" s="28">
        <v>30000</v>
      </c>
      <c r="G54" s="28">
        <v>30000</v>
      </c>
      <c r="H54" s="28"/>
      <c r="I54" s="29">
        <f t="shared" si="0"/>
        <v>30000</v>
      </c>
      <c r="J54" s="30" t="s">
        <v>178</v>
      </c>
      <c r="K54" s="31">
        <f t="shared" si="1"/>
        <v>30000</v>
      </c>
    </row>
    <row r="55" spans="1:11" ht="63" customHeight="1" x14ac:dyDescent="0.2">
      <c r="A55" s="84" t="s">
        <v>179</v>
      </c>
      <c r="B55" s="111" t="s">
        <v>180</v>
      </c>
      <c r="C55" s="112" t="s">
        <v>181</v>
      </c>
      <c r="D55" s="112" t="s">
        <v>182</v>
      </c>
      <c r="E55" s="112" t="s">
        <v>76</v>
      </c>
      <c r="F55" s="113">
        <v>5265</v>
      </c>
      <c r="G55" s="113">
        <v>5265</v>
      </c>
      <c r="H55" s="113"/>
      <c r="I55" s="113">
        <f t="shared" si="0"/>
        <v>5265</v>
      </c>
      <c r="J55" s="114" t="s">
        <v>49</v>
      </c>
      <c r="K55" s="115">
        <f t="shared" si="1"/>
        <v>5265</v>
      </c>
    </row>
    <row r="56" spans="1:11" ht="63" customHeight="1" x14ac:dyDescent="0.2">
      <c r="A56" s="9" t="s">
        <v>183</v>
      </c>
      <c r="B56" s="72" t="s">
        <v>1531</v>
      </c>
      <c r="C56" s="60" t="s">
        <v>181</v>
      </c>
      <c r="D56" s="60" t="s">
        <v>182</v>
      </c>
      <c r="E56" s="60" t="s">
        <v>20</v>
      </c>
      <c r="F56" s="61">
        <v>20000</v>
      </c>
      <c r="G56" s="61">
        <v>0</v>
      </c>
      <c r="H56" s="61">
        <v>20000</v>
      </c>
      <c r="I56" s="61">
        <f t="shared" si="0"/>
        <v>20000</v>
      </c>
      <c r="J56" s="57" t="s">
        <v>49</v>
      </c>
      <c r="K56" s="856">
        <f t="shared" si="1"/>
        <v>20000</v>
      </c>
    </row>
    <row r="57" spans="1:11" ht="76.5" customHeight="1" x14ac:dyDescent="0.2">
      <c r="A57" s="855" t="s">
        <v>189</v>
      </c>
      <c r="B57" s="85" t="s">
        <v>184</v>
      </c>
      <c r="C57" s="86" t="s">
        <v>181</v>
      </c>
      <c r="D57" s="86" t="s">
        <v>185</v>
      </c>
      <c r="E57" s="86"/>
      <c r="F57" s="859">
        <f>F59+F60+F58</f>
        <v>7007636.25</v>
      </c>
      <c r="G57" s="859">
        <f t="shared" ref="G57:I57" si="2">G59+G60+G58</f>
        <v>2092008.79</v>
      </c>
      <c r="H57" s="859">
        <f t="shared" si="2"/>
        <v>0</v>
      </c>
      <c r="I57" s="859">
        <f t="shared" si="2"/>
        <v>2092008.79</v>
      </c>
      <c r="J57" s="860" t="s">
        <v>186</v>
      </c>
      <c r="K57" s="861">
        <f>K58+K59+K60</f>
        <v>2092008.7899999998</v>
      </c>
    </row>
    <row r="58" spans="1:11" ht="11.25" customHeight="1" x14ac:dyDescent="0.2">
      <c r="A58" s="87"/>
      <c r="B58" s="85"/>
      <c r="C58" s="86"/>
      <c r="D58" s="86"/>
      <c r="E58" s="88" t="s">
        <v>20</v>
      </c>
      <c r="F58" s="40">
        <f>I58</f>
        <v>102765.38</v>
      </c>
      <c r="G58" s="40">
        <v>102765.38</v>
      </c>
      <c r="H58" s="40"/>
      <c r="I58" s="41">
        <f>G58+H58</f>
        <v>102765.38</v>
      </c>
      <c r="J58" s="42"/>
      <c r="K58" s="40">
        <f t="shared" si="1"/>
        <v>102765.38</v>
      </c>
    </row>
    <row r="59" spans="1:11" x14ac:dyDescent="0.2">
      <c r="A59" s="89"/>
      <c r="B59" s="90"/>
      <c r="C59" s="88"/>
      <c r="D59" s="88"/>
      <c r="E59" s="88" t="s">
        <v>187</v>
      </c>
      <c r="F59" s="40">
        <v>5869139</v>
      </c>
      <c r="G59" s="40">
        <v>1690856</v>
      </c>
      <c r="H59" s="40"/>
      <c r="I59" s="41">
        <f>G59+H59</f>
        <v>1690856</v>
      </c>
      <c r="J59" s="42"/>
      <c r="K59" s="40">
        <f t="shared" si="1"/>
        <v>1690856</v>
      </c>
    </row>
    <row r="60" spans="1:11" x14ac:dyDescent="0.2">
      <c r="A60" s="91"/>
      <c r="B60" s="92"/>
      <c r="C60" s="93"/>
      <c r="D60" s="93"/>
      <c r="E60" s="93" t="s">
        <v>188</v>
      </c>
      <c r="F60" s="94">
        <v>1035731.87</v>
      </c>
      <c r="G60" s="94">
        <v>298387.40999999997</v>
      </c>
      <c r="H60" s="94"/>
      <c r="I60" s="95">
        <f>G60+H60</f>
        <v>298387.40999999997</v>
      </c>
      <c r="J60" s="44"/>
      <c r="K60" s="94">
        <f t="shared" si="1"/>
        <v>298387.40999999997</v>
      </c>
    </row>
    <row r="61" spans="1:11" hidden="1" x14ac:dyDescent="0.2">
      <c r="A61" s="25" t="s">
        <v>173</v>
      </c>
      <c r="B61" s="85"/>
      <c r="C61" s="86"/>
      <c r="D61" s="86"/>
      <c r="E61" s="86"/>
      <c r="F61" s="34"/>
      <c r="G61" s="34"/>
      <c r="H61" s="34"/>
      <c r="I61" s="35"/>
      <c r="J61" s="36"/>
      <c r="K61" s="37"/>
    </row>
    <row r="62" spans="1:11" ht="56.25" x14ac:dyDescent="0.2">
      <c r="A62" s="84" t="s">
        <v>196</v>
      </c>
      <c r="B62" s="96" t="s">
        <v>190</v>
      </c>
      <c r="C62" s="97" t="s">
        <v>191</v>
      </c>
      <c r="D62" s="97" t="s">
        <v>192</v>
      </c>
      <c r="E62" s="97"/>
      <c r="F62" s="98">
        <f>I62</f>
        <v>348348.95999999996</v>
      </c>
      <c r="G62" s="98">
        <f>G63+G64+G65</f>
        <v>348348.95999999996</v>
      </c>
      <c r="H62" s="98">
        <f>H63+H64+H65</f>
        <v>0</v>
      </c>
      <c r="I62" s="98">
        <f>G62+H62</f>
        <v>348348.95999999996</v>
      </c>
      <c r="J62" s="99" t="s">
        <v>49</v>
      </c>
      <c r="K62" s="100">
        <f>K63+K64+K65</f>
        <v>348348.95999999996</v>
      </c>
    </row>
    <row r="63" spans="1:11" x14ac:dyDescent="0.2">
      <c r="A63" s="87"/>
      <c r="B63" s="101"/>
      <c r="C63" s="102"/>
      <c r="D63" s="102"/>
      <c r="E63" s="102" t="s">
        <v>20</v>
      </c>
      <c r="F63" s="103">
        <v>348348.96</v>
      </c>
      <c r="G63" s="103">
        <v>0</v>
      </c>
      <c r="H63" s="103"/>
      <c r="I63" s="103">
        <f>G63+H63</f>
        <v>0</v>
      </c>
      <c r="J63" s="104"/>
      <c r="K63" s="105">
        <f>I63</f>
        <v>0</v>
      </c>
    </row>
    <row r="64" spans="1:11" x14ac:dyDescent="0.2">
      <c r="A64" s="87"/>
      <c r="B64" s="106" t="s">
        <v>193</v>
      </c>
      <c r="C64" s="102"/>
      <c r="D64" s="102"/>
      <c r="E64" s="102" t="s">
        <v>194</v>
      </c>
      <c r="F64" s="107"/>
      <c r="G64" s="107">
        <v>90478</v>
      </c>
      <c r="H64" s="107"/>
      <c r="I64" s="107">
        <f>G64+H64</f>
        <v>90478</v>
      </c>
      <c r="J64" s="104"/>
      <c r="K64" s="108">
        <f>I64</f>
        <v>90478</v>
      </c>
    </row>
    <row r="65" spans="1:11" x14ac:dyDescent="0.2">
      <c r="A65" s="25"/>
      <c r="B65" s="109" t="s">
        <v>195</v>
      </c>
      <c r="C65" s="50"/>
      <c r="D65" s="50"/>
      <c r="E65" s="50" t="s">
        <v>188</v>
      </c>
      <c r="F65" s="51"/>
      <c r="G65" s="51">
        <v>257870.96</v>
      </c>
      <c r="H65" s="51"/>
      <c r="I65" s="51">
        <f>G65+H65</f>
        <v>257870.96</v>
      </c>
      <c r="J65" s="52"/>
      <c r="K65" s="110">
        <f>I65</f>
        <v>257870.96</v>
      </c>
    </row>
    <row r="66" spans="1:11" ht="45" x14ac:dyDescent="0.2">
      <c r="A66" s="84" t="s">
        <v>199</v>
      </c>
      <c r="B66" s="111" t="s">
        <v>197</v>
      </c>
      <c r="C66" s="112" t="s">
        <v>191</v>
      </c>
      <c r="D66" s="112" t="s">
        <v>192</v>
      </c>
      <c r="E66" s="112"/>
      <c r="F66" s="113">
        <f>F67+F68+F69</f>
        <v>162886.34</v>
      </c>
      <c r="G66" s="113">
        <f t="shared" ref="G66:I66" si="3">G67+G68+G69</f>
        <v>162886.34</v>
      </c>
      <c r="H66" s="113">
        <f t="shared" si="3"/>
        <v>0</v>
      </c>
      <c r="I66" s="113">
        <f t="shared" si="3"/>
        <v>162886.34</v>
      </c>
      <c r="J66" s="114" t="s">
        <v>198</v>
      </c>
      <c r="K66" s="115">
        <f>K67+K68+K69</f>
        <v>162886.34</v>
      </c>
    </row>
    <row r="67" spans="1:11" x14ac:dyDescent="0.2">
      <c r="A67" s="87"/>
      <c r="B67" s="101"/>
      <c r="C67" s="55"/>
      <c r="D67" s="55"/>
      <c r="E67" s="116" t="s">
        <v>20</v>
      </c>
      <c r="F67" s="117">
        <f>I67</f>
        <v>0</v>
      </c>
      <c r="G67" s="117">
        <v>0</v>
      </c>
      <c r="H67" s="117"/>
      <c r="I67" s="117">
        <f t="shared" ref="I67:I73" si="4">G67+H67</f>
        <v>0</v>
      </c>
      <c r="J67" s="118"/>
      <c r="K67" s="105">
        <f>I67</f>
        <v>0</v>
      </c>
    </row>
    <row r="68" spans="1:11" x14ac:dyDescent="0.2">
      <c r="A68" s="87"/>
      <c r="B68" s="106" t="s">
        <v>193</v>
      </c>
      <c r="C68" s="55"/>
      <c r="D68" s="55"/>
      <c r="E68" s="116" t="s">
        <v>194</v>
      </c>
      <c r="F68" s="117">
        <f>I68</f>
        <v>81315</v>
      </c>
      <c r="G68" s="117">
        <v>81315</v>
      </c>
      <c r="H68" s="117"/>
      <c r="I68" s="117">
        <f t="shared" si="4"/>
        <v>81315</v>
      </c>
      <c r="J68" s="118"/>
      <c r="K68" s="105">
        <f t="shared" ref="K68:K69" si="5">I68</f>
        <v>81315</v>
      </c>
    </row>
    <row r="69" spans="1:11" x14ac:dyDescent="0.2">
      <c r="A69" s="25"/>
      <c r="B69" s="109" t="s">
        <v>195</v>
      </c>
      <c r="C69" s="50"/>
      <c r="D69" s="50"/>
      <c r="E69" s="119" t="s">
        <v>188</v>
      </c>
      <c r="F69" s="120">
        <f>I69</f>
        <v>81571.34</v>
      </c>
      <c r="G69" s="120">
        <v>81571.34</v>
      </c>
      <c r="H69" s="120"/>
      <c r="I69" s="120">
        <f t="shared" si="4"/>
        <v>81571.34</v>
      </c>
      <c r="J69" s="121"/>
      <c r="K69" s="105">
        <f t="shared" si="5"/>
        <v>81571.34</v>
      </c>
    </row>
    <row r="70" spans="1:11" ht="56.25" x14ac:dyDescent="0.2">
      <c r="A70" s="9" t="s">
        <v>201</v>
      </c>
      <c r="B70" s="122" t="s">
        <v>200</v>
      </c>
      <c r="C70" s="123" t="s">
        <v>191</v>
      </c>
      <c r="D70" s="123" t="s">
        <v>192</v>
      </c>
      <c r="E70" s="123" t="s">
        <v>20</v>
      </c>
      <c r="F70" s="28">
        <f>I70</f>
        <v>70000</v>
      </c>
      <c r="G70" s="28">
        <v>70000</v>
      </c>
      <c r="H70" s="28"/>
      <c r="I70" s="29">
        <f t="shared" si="4"/>
        <v>70000</v>
      </c>
      <c r="J70" s="57" t="s">
        <v>49</v>
      </c>
      <c r="K70" s="70">
        <f>I70</f>
        <v>70000</v>
      </c>
    </row>
    <row r="71" spans="1:11" ht="56.25" x14ac:dyDescent="0.2">
      <c r="A71" s="84" t="s">
        <v>1526</v>
      </c>
      <c r="B71" s="71" t="s">
        <v>202</v>
      </c>
      <c r="C71" s="50" t="s">
        <v>191</v>
      </c>
      <c r="D71" s="50" t="s">
        <v>192</v>
      </c>
      <c r="E71" s="50" t="s">
        <v>20</v>
      </c>
      <c r="F71" s="51">
        <f>I71</f>
        <v>145812.24</v>
      </c>
      <c r="G71" s="51">
        <v>145812.24</v>
      </c>
      <c r="H71" s="51"/>
      <c r="I71" s="51">
        <f t="shared" si="4"/>
        <v>145812.24</v>
      </c>
      <c r="J71" s="52" t="s">
        <v>49</v>
      </c>
      <c r="K71" s="64">
        <f>I71</f>
        <v>145812.24</v>
      </c>
    </row>
    <row r="72" spans="1:11" ht="76.5" x14ac:dyDescent="0.2">
      <c r="A72" s="9" t="s">
        <v>1527</v>
      </c>
      <c r="B72" s="858" t="s">
        <v>1528</v>
      </c>
      <c r="C72" s="60" t="s">
        <v>191</v>
      </c>
      <c r="D72" s="60" t="s">
        <v>192</v>
      </c>
      <c r="E72" s="60" t="s">
        <v>20</v>
      </c>
      <c r="F72" s="61">
        <v>24000</v>
      </c>
      <c r="G72" s="61">
        <v>0</v>
      </c>
      <c r="H72" s="61">
        <v>24000</v>
      </c>
      <c r="I72" s="61">
        <f t="shared" si="4"/>
        <v>24000</v>
      </c>
      <c r="J72" s="52" t="s">
        <v>49</v>
      </c>
      <c r="K72" s="856">
        <f>I72</f>
        <v>24000</v>
      </c>
    </row>
    <row r="73" spans="1:11" ht="76.5" x14ac:dyDescent="0.2">
      <c r="A73" s="84" t="s">
        <v>1530</v>
      </c>
      <c r="B73" s="857" t="s">
        <v>1529</v>
      </c>
      <c r="C73" s="60" t="s">
        <v>191</v>
      </c>
      <c r="D73" s="60" t="s">
        <v>192</v>
      </c>
      <c r="E73" s="60" t="s">
        <v>76</v>
      </c>
      <c r="F73" s="61">
        <v>26500</v>
      </c>
      <c r="G73" s="61">
        <v>0</v>
      </c>
      <c r="H73" s="61">
        <v>26500</v>
      </c>
      <c r="I73" s="61">
        <f t="shared" si="4"/>
        <v>26500</v>
      </c>
      <c r="J73" s="52" t="s">
        <v>49</v>
      </c>
      <c r="K73" s="856">
        <f>I73</f>
        <v>26500</v>
      </c>
    </row>
    <row r="74" spans="1:11" ht="16.5" thickBot="1" x14ac:dyDescent="0.3">
      <c r="A74" s="889" t="s">
        <v>203</v>
      </c>
      <c r="B74" s="890"/>
      <c r="C74" s="890"/>
      <c r="D74" s="890"/>
      <c r="E74" s="890"/>
      <c r="F74" s="124">
        <f>F7+F8+F10+F11+F12+F13+F16+F17+F18+F19+F21+F26+F28+F29+F31+F32+F36+F37+F38+F40+F41+F42+F43+F44+F46+F50+F51+F52+F54+F57+F47+F62+F66+F70+F49+F48+F22+F25+F27+F53+F55+F34+F30+F35+F71+F20+F33+F23+F24+F39+F9+F45+F72+F73+F56</f>
        <v>11375390.060000001</v>
      </c>
      <c r="G74" s="124">
        <f t="shared" ref="G74:K74" si="6">G7+G8+G10+G11+G12+G13+G16+G17+G18+G19+G21+G26+G28+G29+G31+G32+G36+G37+G38+G40+G41+G42+G43+G44+G46+G50+G51+G52+G54+G57+G47+G62+G66+G70+G49+G48+G22+G25+G27+G53+G55+G34+G30+G35+G71+G20+G33+G23+G24+G39+G9+G45+G72+G73+G56</f>
        <v>6356362.6000000006</v>
      </c>
      <c r="H74" s="124">
        <f t="shared" si="6"/>
        <v>103400</v>
      </c>
      <c r="I74" s="124">
        <f t="shared" si="6"/>
        <v>6459762.6000000006</v>
      </c>
      <c r="J74" s="124"/>
      <c r="K74" s="124">
        <f t="shared" si="6"/>
        <v>6459762.6000000006</v>
      </c>
    </row>
    <row r="75" spans="1:1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">
      <c r="A76" s="1"/>
      <c r="B76" s="125"/>
      <c r="C76" s="1"/>
      <c r="D76" s="1"/>
      <c r="E76" s="1"/>
      <c r="F76" s="126"/>
      <c r="G76" s="126"/>
      <c r="H76" s="126"/>
      <c r="I76" s="126"/>
      <c r="J76" s="126"/>
      <c r="K76" s="126"/>
    </row>
    <row r="77" spans="1:11" x14ac:dyDescent="0.2">
      <c r="A77" s="1"/>
      <c r="B77" s="125"/>
      <c r="C77" s="1"/>
      <c r="D77" s="1"/>
      <c r="E77" s="1"/>
      <c r="F77" s="126"/>
      <c r="G77" s="126"/>
      <c r="H77" s="126"/>
      <c r="I77" s="126"/>
      <c r="J77" s="126"/>
      <c r="K77" s="126"/>
    </row>
    <row r="78" spans="1:11" x14ac:dyDescent="0.2">
      <c r="A78" s="1"/>
      <c r="B78" s="125"/>
      <c r="C78" s="1"/>
      <c r="D78" s="1"/>
      <c r="E78" s="1"/>
      <c r="F78" s="126"/>
      <c r="G78" s="126"/>
      <c r="H78" s="126"/>
      <c r="I78" s="126"/>
      <c r="J78" s="126"/>
      <c r="K78" s="126"/>
    </row>
    <row r="79" spans="1:11" x14ac:dyDescent="0.2">
      <c r="A79" s="1"/>
      <c r="B79" s="125"/>
      <c r="C79" s="1"/>
      <c r="D79" s="1"/>
      <c r="E79" s="1"/>
      <c r="F79" s="126"/>
      <c r="G79" s="126"/>
      <c r="H79" s="126"/>
      <c r="I79" s="126"/>
      <c r="J79" s="126"/>
      <c r="K79" s="126"/>
    </row>
    <row r="80" spans="1:11" x14ac:dyDescent="0.2">
      <c r="A80" s="1"/>
      <c r="B80" s="127"/>
      <c r="C80" s="1"/>
      <c r="D80" s="1"/>
      <c r="E80" s="1"/>
      <c r="F80" s="126"/>
      <c r="G80" s="126"/>
      <c r="H80" s="126"/>
      <c r="I80" s="126"/>
      <c r="J80" s="126"/>
      <c r="K80" s="126"/>
    </row>
  </sheetData>
  <mergeCells count="7">
    <mergeCell ref="A1:K1"/>
    <mergeCell ref="A2:K2"/>
    <mergeCell ref="A3:K3"/>
    <mergeCell ref="A74:E74"/>
    <mergeCell ref="B4:K4"/>
    <mergeCell ref="C6:E6"/>
    <mergeCell ref="A13:A15"/>
  </mergeCells>
  <pageMargins left="0.11811023622047245" right="0" top="0.74803149606299213" bottom="0.55118110236220474" header="0.11811023622047245" footer="0.11811023622047245"/>
  <pageSetup paperSize="8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workbookViewId="0">
      <selection activeCell="N5" sqref="N5"/>
    </sheetView>
  </sheetViews>
  <sheetFormatPr defaultRowHeight="11.25" x14ac:dyDescent="0.2"/>
  <cols>
    <col min="1" max="1" width="5.140625" style="128" customWidth="1"/>
    <col min="2" max="2" width="9.140625" style="128"/>
    <col min="3" max="3" width="6.42578125" style="128" customWidth="1"/>
    <col min="4" max="4" width="45.42578125" style="128" customWidth="1"/>
    <col min="5" max="5" width="13" style="128" customWidth="1"/>
    <col min="6" max="6" width="10.85546875" style="128" customWidth="1"/>
    <col min="7" max="7" width="13.28515625" style="128" customWidth="1"/>
    <col min="8" max="8" width="13.7109375" style="128" customWidth="1"/>
    <col min="9" max="9" width="10.85546875" style="128" customWidth="1"/>
    <col min="10" max="10" width="13" style="128" customWidth="1"/>
    <col min="11" max="16384" width="9.140625" style="128"/>
  </cols>
  <sheetData>
    <row r="1" spans="1:10" ht="12.75" customHeight="1" x14ac:dyDescent="0.2">
      <c r="A1" s="929"/>
      <c r="B1" s="929"/>
      <c r="C1" s="929"/>
      <c r="D1" s="929"/>
      <c r="E1" s="929"/>
      <c r="F1" s="929"/>
      <c r="G1" s="924" t="s">
        <v>1556</v>
      </c>
      <c r="H1" s="924"/>
      <c r="I1" s="924"/>
      <c r="J1" s="924"/>
    </row>
    <row r="2" spans="1:10" ht="12.75" customHeight="1" x14ac:dyDescent="0.2">
      <c r="A2" s="929"/>
      <c r="B2" s="929"/>
      <c r="C2" s="929"/>
      <c r="D2" s="929"/>
      <c r="E2" s="929"/>
      <c r="F2" s="929"/>
      <c r="G2" s="924" t="s">
        <v>204</v>
      </c>
      <c r="H2" s="924"/>
      <c r="I2" s="924"/>
      <c r="J2" s="924"/>
    </row>
    <row r="3" spans="1:10" ht="12.75" customHeight="1" x14ac:dyDescent="0.2">
      <c r="A3" s="929"/>
      <c r="B3" s="929"/>
      <c r="C3" s="929"/>
      <c r="D3" s="929"/>
      <c r="E3" s="929"/>
      <c r="F3" s="929"/>
      <c r="G3" s="925" t="s">
        <v>283</v>
      </c>
      <c r="H3" s="925"/>
      <c r="I3" s="925"/>
      <c r="J3" s="925"/>
    </row>
    <row r="4" spans="1:10" ht="36.75" customHeight="1" x14ac:dyDescent="0.2">
      <c r="A4" s="926" t="s">
        <v>284</v>
      </c>
      <c r="B4" s="927"/>
      <c r="C4" s="927"/>
      <c r="D4" s="927"/>
      <c r="E4" s="927"/>
      <c r="F4" s="927"/>
      <c r="G4" s="927"/>
      <c r="H4" s="927"/>
      <c r="I4" s="927"/>
      <c r="J4" s="927"/>
    </row>
    <row r="5" spans="1:10" ht="28.5" customHeight="1" thickBot="1" x14ac:dyDescent="0.25">
      <c r="A5" s="928" t="s">
        <v>285</v>
      </c>
      <c r="B5" s="928"/>
      <c r="C5" s="928"/>
      <c r="D5" s="928"/>
      <c r="E5" s="928"/>
      <c r="F5" s="928"/>
      <c r="G5" s="928"/>
      <c r="H5" s="928"/>
      <c r="I5" s="928"/>
      <c r="J5" s="928"/>
    </row>
    <row r="6" spans="1:10" ht="12.75" x14ac:dyDescent="0.2">
      <c r="A6" s="912" t="s">
        <v>207</v>
      </c>
      <c r="B6" s="912" t="s">
        <v>4</v>
      </c>
      <c r="C6" s="912" t="s">
        <v>208</v>
      </c>
      <c r="D6" s="912" t="s">
        <v>286</v>
      </c>
      <c r="E6" s="895" t="s">
        <v>287</v>
      </c>
      <c r="F6" s="896"/>
      <c r="G6" s="897"/>
      <c r="H6" s="896" t="s">
        <v>288</v>
      </c>
      <c r="I6" s="896"/>
      <c r="J6" s="915"/>
    </row>
    <row r="7" spans="1:10" ht="33.75" customHeight="1" thickBot="1" x14ac:dyDescent="0.25">
      <c r="A7" s="913"/>
      <c r="B7" s="913"/>
      <c r="C7" s="913"/>
      <c r="D7" s="913"/>
      <c r="E7" s="426" t="s">
        <v>289</v>
      </c>
      <c r="F7" s="424" t="s">
        <v>8</v>
      </c>
      <c r="G7" s="425" t="s">
        <v>332</v>
      </c>
      <c r="H7" s="426" t="s">
        <v>289</v>
      </c>
      <c r="I7" s="424" t="s">
        <v>8</v>
      </c>
      <c r="J7" s="426" t="s">
        <v>332</v>
      </c>
    </row>
    <row r="8" spans="1:10" ht="15.75" x14ac:dyDescent="0.2">
      <c r="A8" s="427" t="s">
        <v>18</v>
      </c>
      <c r="B8" s="428"/>
      <c r="C8" s="428"/>
      <c r="D8" s="429" t="s">
        <v>254</v>
      </c>
      <c r="E8" s="430">
        <f>E9</f>
        <v>529195.31999999995</v>
      </c>
      <c r="F8" s="431">
        <f>F9</f>
        <v>0</v>
      </c>
      <c r="G8" s="432">
        <f>E8+F8</f>
        <v>529195.31999999995</v>
      </c>
      <c r="H8" s="431">
        <f>H9</f>
        <v>529195.31999999995</v>
      </c>
      <c r="I8" s="431">
        <f>I9</f>
        <v>0</v>
      </c>
      <c r="J8" s="431">
        <f>H8+I8</f>
        <v>529195.31999999995</v>
      </c>
    </row>
    <row r="9" spans="1:10" ht="15.75" x14ac:dyDescent="0.2">
      <c r="A9" s="433"/>
      <c r="B9" s="434" t="s">
        <v>19</v>
      </c>
      <c r="C9" s="435"/>
      <c r="D9" s="436" t="s">
        <v>264</v>
      </c>
      <c r="E9" s="437">
        <f>E10</f>
        <v>529195.31999999995</v>
      </c>
      <c r="F9" s="438">
        <f>F10</f>
        <v>0</v>
      </c>
      <c r="G9" s="439">
        <f>F9+E9</f>
        <v>529195.31999999995</v>
      </c>
      <c r="H9" s="438">
        <f>SUM(H11:H16)</f>
        <v>529195.31999999995</v>
      </c>
      <c r="I9" s="438">
        <f>SUM(I11:I16)</f>
        <v>0</v>
      </c>
      <c r="J9" s="438">
        <f>H9+I9</f>
        <v>529195.31999999995</v>
      </c>
    </row>
    <row r="10" spans="1:10" ht="36" x14ac:dyDescent="0.2">
      <c r="A10" s="440"/>
      <c r="B10" s="433"/>
      <c r="C10" s="441">
        <v>2010</v>
      </c>
      <c r="D10" s="442" t="s">
        <v>290</v>
      </c>
      <c r="E10" s="443">
        <v>529195.31999999995</v>
      </c>
      <c r="F10" s="444"/>
      <c r="G10" s="445">
        <f>F10+E10</f>
        <v>529195.31999999995</v>
      </c>
      <c r="H10" s="444"/>
      <c r="I10" s="444"/>
      <c r="J10" s="444"/>
    </row>
    <row r="11" spans="1:10" ht="15.75" x14ac:dyDescent="0.2">
      <c r="A11" s="440"/>
      <c r="B11" s="440"/>
      <c r="C11" s="441">
        <v>4010</v>
      </c>
      <c r="D11" s="442" t="s">
        <v>291</v>
      </c>
      <c r="E11" s="446"/>
      <c r="F11" s="447"/>
      <c r="G11" s="448"/>
      <c r="H11" s="447">
        <v>4694.3500000000004</v>
      </c>
      <c r="I11" s="447"/>
      <c r="J11" s="444">
        <f>H11+I11</f>
        <v>4694.3500000000004</v>
      </c>
    </row>
    <row r="12" spans="1:10" ht="15.75" x14ac:dyDescent="0.2">
      <c r="A12" s="440"/>
      <c r="B12" s="440"/>
      <c r="C12" s="441">
        <v>4110</v>
      </c>
      <c r="D12" s="442" t="s">
        <v>292</v>
      </c>
      <c r="E12" s="446"/>
      <c r="F12" s="447"/>
      <c r="G12" s="448"/>
      <c r="H12" s="449">
        <v>806.96</v>
      </c>
      <c r="I12" s="450"/>
      <c r="J12" s="444">
        <f t="shared" ref="J12:J16" si="0">H12+I12</f>
        <v>806.96</v>
      </c>
    </row>
    <row r="13" spans="1:10" ht="15.75" x14ac:dyDescent="0.2">
      <c r="A13" s="440"/>
      <c r="B13" s="440"/>
      <c r="C13" s="441">
        <v>4120</v>
      </c>
      <c r="D13" s="442" t="s">
        <v>293</v>
      </c>
      <c r="E13" s="446"/>
      <c r="F13" s="447"/>
      <c r="G13" s="448"/>
      <c r="H13" s="449">
        <v>112.27</v>
      </c>
      <c r="I13" s="450"/>
      <c r="J13" s="444">
        <f t="shared" si="0"/>
        <v>112.27</v>
      </c>
    </row>
    <row r="14" spans="1:10" ht="15.75" x14ac:dyDescent="0.2">
      <c r="A14" s="440"/>
      <c r="B14" s="451"/>
      <c r="C14" s="441">
        <v>4210</v>
      </c>
      <c r="D14" s="452" t="s">
        <v>294</v>
      </c>
      <c r="E14" s="446"/>
      <c r="F14" s="447"/>
      <c r="G14" s="448"/>
      <c r="H14" s="449">
        <v>3000</v>
      </c>
      <c r="I14" s="450"/>
      <c r="J14" s="447">
        <f t="shared" si="0"/>
        <v>3000</v>
      </c>
    </row>
    <row r="15" spans="1:10" ht="15.75" x14ac:dyDescent="0.2">
      <c r="A15" s="440"/>
      <c r="B15" s="451"/>
      <c r="C15" s="441">
        <v>4300</v>
      </c>
      <c r="D15" s="453" t="s">
        <v>295</v>
      </c>
      <c r="E15" s="446"/>
      <c r="F15" s="447"/>
      <c r="G15" s="448"/>
      <c r="H15" s="449">
        <v>1762.8</v>
      </c>
      <c r="I15" s="449"/>
      <c r="J15" s="449">
        <f t="shared" si="0"/>
        <v>1762.8</v>
      </c>
    </row>
    <row r="16" spans="1:10" ht="15.75" x14ac:dyDescent="0.2">
      <c r="A16" s="440"/>
      <c r="B16" s="451"/>
      <c r="C16" s="441">
        <v>4430</v>
      </c>
      <c r="D16" s="442" t="s">
        <v>296</v>
      </c>
      <c r="E16" s="443"/>
      <c r="F16" s="444"/>
      <c r="G16" s="445"/>
      <c r="H16" s="444">
        <v>518818.94</v>
      </c>
      <c r="I16" s="444"/>
      <c r="J16" s="444">
        <f t="shared" si="0"/>
        <v>518818.94</v>
      </c>
    </row>
    <row r="17" spans="1:10" ht="15.75" x14ac:dyDescent="0.2">
      <c r="A17" s="454">
        <v>750</v>
      </c>
      <c r="B17" s="428"/>
      <c r="C17" s="428"/>
      <c r="D17" s="429" t="s">
        <v>297</v>
      </c>
      <c r="E17" s="430">
        <f>E18</f>
        <v>142825</v>
      </c>
      <c r="F17" s="430">
        <f>F18</f>
        <v>55749</v>
      </c>
      <c r="G17" s="432">
        <f>E17+F17</f>
        <v>198574</v>
      </c>
      <c r="H17" s="431">
        <f>H18</f>
        <v>142825</v>
      </c>
      <c r="I17" s="431">
        <f t="shared" ref="I17:J17" si="1">I18</f>
        <v>55749</v>
      </c>
      <c r="J17" s="431">
        <f t="shared" si="1"/>
        <v>198574</v>
      </c>
    </row>
    <row r="18" spans="1:10" ht="15.75" x14ac:dyDescent="0.2">
      <c r="A18" s="433"/>
      <c r="B18" s="455">
        <v>75011</v>
      </c>
      <c r="C18" s="435"/>
      <c r="D18" s="436" t="s">
        <v>298</v>
      </c>
      <c r="E18" s="437">
        <f>E19</f>
        <v>142825</v>
      </c>
      <c r="F18" s="437">
        <f>F19</f>
        <v>55749</v>
      </c>
      <c r="G18" s="439">
        <f>F18+E18</f>
        <v>198574</v>
      </c>
      <c r="H18" s="438">
        <f>SUM(H20:H25)</f>
        <v>142825</v>
      </c>
      <c r="I18" s="438">
        <f>SUM(I20:I25)</f>
        <v>55749</v>
      </c>
      <c r="J18" s="438">
        <f>SUM(J20:J25)</f>
        <v>198574</v>
      </c>
    </row>
    <row r="19" spans="1:10" ht="36" x14ac:dyDescent="0.2">
      <c r="A19" s="440"/>
      <c r="B19" s="433"/>
      <c r="C19" s="441">
        <v>2010</v>
      </c>
      <c r="D19" s="442" t="s">
        <v>290</v>
      </c>
      <c r="E19" s="443">
        <v>142825</v>
      </c>
      <c r="F19" s="444">
        <v>55749</v>
      </c>
      <c r="G19" s="445">
        <f>F19+E19</f>
        <v>198574</v>
      </c>
      <c r="H19" s="444"/>
      <c r="I19" s="444"/>
      <c r="J19" s="444"/>
    </row>
    <row r="20" spans="1:10" ht="15.75" x14ac:dyDescent="0.2">
      <c r="A20" s="440"/>
      <c r="B20" s="440"/>
      <c r="C20" s="441">
        <v>4010</v>
      </c>
      <c r="D20" s="442" t="s">
        <v>291</v>
      </c>
      <c r="E20" s="446"/>
      <c r="F20" s="447"/>
      <c r="G20" s="448"/>
      <c r="H20" s="444">
        <v>115368.6</v>
      </c>
      <c r="I20" s="447">
        <v>45610.15</v>
      </c>
      <c r="J20" s="444">
        <f>H20+I20</f>
        <v>160978.75</v>
      </c>
    </row>
    <row r="21" spans="1:10" ht="15.75" x14ac:dyDescent="0.2">
      <c r="A21" s="440"/>
      <c r="B21" s="440"/>
      <c r="C21" s="441">
        <v>4110</v>
      </c>
      <c r="D21" s="442" t="s">
        <v>292</v>
      </c>
      <c r="E21" s="446"/>
      <c r="F21" s="447"/>
      <c r="G21" s="448"/>
      <c r="H21" s="444">
        <v>19831.87</v>
      </c>
      <c r="I21" s="450">
        <v>7840.39</v>
      </c>
      <c r="J21" s="444">
        <f t="shared" ref="J21:J25" si="2">H21+I21</f>
        <v>27672.26</v>
      </c>
    </row>
    <row r="22" spans="1:10" ht="15.75" x14ac:dyDescent="0.2">
      <c r="A22" s="440"/>
      <c r="B22" s="440"/>
      <c r="C22" s="441">
        <v>4120</v>
      </c>
      <c r="D22" s="442" t="s">
        <v>293</v>
      </c>
      <c r="E22" s="446"/>
      <c r="F22" s="447"/>
      <c r="G22" s="448"/>
      <c r="H22" s="444">
        <v>2826.53</v>
      </c>
      <c r="I22" s="450">
        <v>431.46</v>
      </c>
      <c r="J22" s="444">
        <f t="shared" si="2"/>
        <v>3257.9900000000002</v>
      </c>
    </row>
    <row r="23" spans="1:10" ht="15.75" x14ac:dyDescent="0.2">
      <c r="A23" s="440"/>
      <c r="B23" s="451"/>
      <c r="C23" s="441">
        <v>4210</v>
      </c>
      <c r="D23" s="453" t="s">
        <v>294</v>
      </c>
      <c r="E23" s="446"/>
      <c r="F23" s="447"/>
      <c r="G23" s="448"/>
      <c r="H23" s="590">
        <v>1798</v>
      </c>
      <c r="I23" s="450"/>
      <c r="J23" s="449">
        <f t="shared" si="2"/>
        <v>1798</v>
      </c>
    </row>
    <row r="24" spans="1:10" ht="15.75" x14ac:dyDescent="0.2">
      <c r="A24" s="440"/>
      <c r="B24" s="451"/>
      <c r="C24" s="516">
        <v>4300</v>
      </c>
      <c r="D24" s="453" t="s">
        <v>295</v>
      </c>
      <c r="E24" s="446"/>
      <c r="F24" s="447"/>
      <c r="G24" s="448"/>
      <c r="H24" s="457">
        <v>3000</v>
      </c>
      <c r="I24" s="457"/>
      <c r="J24" s="457">
        <f t="shared" si="2"/>
        <v>3000</v>
      </c>
    </row>
    <row r="25" spans="1:10" ht="24" x14ac:dyDescent="0.2">
      <c r="A25" s="440"/>
      <c r="B25" s="451"/>
      <c r="C25" s="456">
        <v>4700</v>
      </c>
      <c r="D25" s="453" t="s">
        <v>315</v>
      </c>
      <c r="E25" s="446"/>
      <c r="F25" s="447"/>
      <c r="G25" s="448"/>
      <c r="H25" s="457">
        <v>0</v>
      </c>
      <c r="I25" s="457">
        <v>1867</v>
      </c>
      <c r="J25" s="457">
        <f t="shared" si="2"/>
        <v>1867</v>
      </c>
    </row>
    <row r="26" spans="1:10" ht="12.75" x14ac:dyDescent="0.2">
      <c r="A26" s="458">
        <v>801</v>
      </c>
      <c r="B26" s="458"/>
      <c r="C26" s="458"/>
      <c r="D26" s="459"/>
      <c r="E26" s="460">
        <f>E27+E31+E36</f>
        <v>236698.81</v>
      </c>
      <c r="F26" s="460">
        <f t="shared" ref="F26:J26" si="3">F27+F31+F36</f>
        <v>4649.84</v>
      </c>
      <c r="G26" s="461">
        <f t="shared" si="3"/>
        <v>241348.65</v>
      </c>
      <c r="H26" s="462">
        <f t="shared" si="3"/>
        <v>236698.80999999997</v>
      </c>
      <c r="I26" s="460">
        <f t="shared" si="3"/>
        <v>4649.84</v>
      </c>
      <c r="J26" s="460">
        <f t="shared" si="3"/>
        <v>241348.64999999997</v>
      </c>
    </row>
    <row r="27" spans="1:10" ht="15.75" x14ac:dyDescent="0.2">
      <c r="A27" s="440"/>
      <c r="B27" s="463">
        <v>80101</v>
      </c>
      <c r="C27" s="455"/>
      <c r="D27" s="436" t="s">
        <v>227</v>
      </c>
      <c r="E27" s="464">
        <f>E28</f>
        <v>188855.41</v>
      </c>
      <c r="F27" s="464">
        <f t="shared" ref="F27:G27" si="4">F28</f>
        <v>4599.84</v>
      </c>
      <c r="G27" s="465">
        <f t="shared" si="4"/>
        <v>193455.25</v>
      </c>
      <c r="H27" s="466">
        <f>H29+H30</f>
        <v>188855.40999999997</v>
      </c>
      <c r="I27" s="464">
        <f t="shared" ref="I27:J27" si="5">I29+I30</f>
        <v>4599.84</v>
      </c>
      <c r="J27" s="464">
        <f t="shared" si="5"/>
        <v>193455.24999999997</v>
      </c>
    </row>
    <row r="28" spans="1:10" ht="36" x14ac:dyDescent="0.2">
      <c r="A28" s="440"/>
      <c r="B28" s="467"/>
      <c r="C28" s="468">
        <v>2010</v>
      </c>
      <c r="D28" s="442" t="s">
        <v>290</v>
      </c>
      <c r="E28" s="469">
        <v>188855.41</v>
      </c>
      <c r="F28" s="469">
        <v>4599.84</v>
      </c>
      <c r="G28" s="470">
        <f>E28+F28</f>
        <v>193455.25</v>
      </c>
      <c r="H28" s="471"/>
      <c r="I28" s="471"/>
      <c r="J28" s="471"/>
    </row>
    <row r="29" spans="1:10" ht="15.75" x14ac:dyDescent="0.2">
      <c r="A29" s="440"/>
      <c r="B29" s="467"/>
      <c r="C29" s="468">
        <v>4210</v>
      </c>
      <c r="D29" s="453" t="s">
        <v>294</v>
      </c>
      <c r="E29" s="472"/>
      <c r="F29" s="473"/>
      <c r="G29" s="474"/>
      <c r="H29" s="471">
        <v>1869.83</v>
      </c>
      <c r="I29" s="471">
        <v>45.54</v>
      </c>
      <c r="J29" s="471">
        <f>H29+I29</f>
        <v>1915.37</v>
      </c>
    </row>
    <row r="30" spans="1:10" ht="15.75" x14ac:dyDescent="0.2">
      <c r="A30" s="440"/>
      <c r="B30" s="467"/>
      <c r="C30" s="467">
        <v>4240</v>
      </c>
      <c r="D30" s="475" t="s">
        <v>299</v>
      </c>
      <c r="E30" s="472"/>
      <c r="F30" s="473"/>
      <c r="G30" s="474"/>
      <c r="H30" s="471">
        <v>186985.58</v>
      </c>
      <c r="I30" s="471">
        <v>4554.3</v>
      </c>
      <c r="J30" s="471">
        <f>H30+I30</f>
        <v>191539.87999999998</v>
      </c>
    </row>
    <row r="31" spans="1:10" ht="15.75" x14ac:dyDescent="0.2">
      <c r="A31" s="440"/>
      <c r="B31" s="463">
        <v>80110</v>
      </c>
      <c r="C31" s="463"/>
      <c r="D31" s="476" t="s">
        <v>230</v>
      </c>
      <c r="E31" s="464">
        <f>E32</f>
        <v>43698.62</v>
      </c>
      <c r="F31" s="464">
        <f t="shared" ref="F31:G31" si="6">F32</f>
        <v>50</v>
      </c>
      <c r="G31" s="465">
        <f t="shared" si="6"/>
        <v>43748.62</v>
      </c>
      <c r="H31" s="466">
        <f>H33+H34+H35</f>
        <v>43698.62</v>
      </c>
      <c r="I31" s="464">
        <f t="shared" ref="I31:J31" si="7">I33+I34+I35</f>
        <v>50</v>
      </c>
      <c r="J31" s="464">
        <f t="shared" si="7"/>
        <v>43748.62</v>
      </c>
    </row>
    <row r="32" spans="1:10" ht="36" x14ac:dyDescent="0.2">
      <c r="A32" s="440"/>
      <c r="B32" s="467"/>
      <c r="C32" s="468">
        <v>2010</v>
      </c>
      <c r="D32" s="442" t="s">
        <v>290</v>
      </c>
      <c r="E32" s="469">
        <v>43698.62</v>
      </c>
      <c r="F32" s="469">
        <v>50</v>
      </c>
      <c r="G32" s="470">
        <f>E32+F32</f>
        <v>43748.62</v>
      </c>
      <c r="H32" s="473"/>
      <c r="I32" s="473"/>
      <c r="J32" s="473"/>
    </row>
    <row r="33" spans="1:10" ht="24" x14ac:dyDescent="0.2">
      <c r="A33" s="440"/>
      <c r="B33" s="467"/>
      <c r="C33" s="468">
        <v>2820</v>
      </c>
      <c r="D33" s="477" t="s">
        <v>260</v>
      </c>
      <c r="E33" s="478"/>
      <c r="F33" s="478"/>
      <c r="G33" s="479"/>
      <c r="H33" s="471">
        <v>15271.83</v>
      </c>
      <c r="I33" s="471"/>
      <c r="J33" s="471">
        <f>H33+I33</f>
        <v>15271.83</v>
      </c>
    </row>
    <row r="34" spans="1:10" ht="15.75" x14ac:dyDescent="0.2">
      <c r="A34" s="440"/>
      <c r="B34" s="467"/>
      <c r="C34" s="468">
        <v>4210</v>
      </c>
      <c r="D34" s="453" t="s">
        <v>294</v>
      </c>
      <c r="E34" s="472"/>
      <c r="F34" s="473"/>
      <c r="G34" s="474"/>
      <c r="H34" s="471">
        <v>432.64</v>
      </c>
      <c r="I34" s="471">
        <v>0.5</v>
      </c>
      <c r="J34" s="471">
        <f t="shared" ref="J34:J35" si="8">H34+I34</f>
        <v>433.14</v>
      </c>
    </row>
    <row r="35" spans="1:10" ht="15.75" x14ac:dyDescent="0.2">
      <c r="A35" s="440"/>
      <c r="B35" s="467"/>
      <c r="C35" s="480">
        <v>4240</v>
      </c>
      <c r="D35" s="481" t="s">
        <v>299</v>
      </c>
      <c r="E35" s="482"/>
      <c r="F35" s="483"/>
      <c r="G35" s="484"/>
      <c r="H35" s="471">
        <v>27994.15</v>
      </c>
      <c r="I35" s="471">
        <v>49.5</v>
      </c>
      <c r="J35" s="471">
        <f t="shared" si="8"/>
        <v>28043.65</v>
      </c>
    </row>
    <row r="36" spans="1:10" ht="63.75" x14ac:dyDescent="0.2">
      <c r="A36" s="440"/>
      <c r="B36" s="463">
        <v>80150</v>
      </c>
      <c r="C36" s="463"/>
      <c r="D36" s="485" t="s">
        <v>300</v>
      </c>
      <c r="E36" s="464">
        <f>E37</f>
        <v>4144.78</v>
      </c>
      <c r="F36" s="464">
        <f t="shared" ref="F36:G36" si="9">F37</f>
        <v>0</v>
      </c>
      <c r="G36" s="465">
        <f t="shared" si="9"/>
        <v>4144.78</v>
      </c>
      <c r="H36" s="466">
        <f>H38+H39</f>
        <v>4144.78</v>
      </c>
      <c r="I36" s="464">
        <f t="shared" ref="I36:J36" si="10">I38+I39</f>
        <v>0</v>
      </c>
      <c r="J36" s="464">
        <f t="shared" si="10"/>
        <v>4144.78</v>
      </c>
    </row>
    <row r="37" spans="1:10" ht="36" x14ac:dyDescent="0.2">
      <c r="A37" s="440"/>
      <c r="B37" s="467"/>
      <c r="C37" s="468">
        <v>2010</v>
      </c>
      <c r="D37" s="442" t="s">
        <v>290</v>
      </c>
      <c r="E37" s="469">
        <v>4144.78</v>
      </c>
      <c r="F37" s="469"/>
      <c r="G37" s="470">
        <f>E37+F37</f>
        <v>4144.78</v>
      </c>
      <c r="H37" s="473"/>
      <c r="I37" s="473"/>
      <c r="J37" s="473"/>
    </row>
    <row r="38" spans="1:10" ht="15.75" x14ac:dyDescent="0.2">
      <c r="A38" s="440"/>
      <c r="B38" s="467"/>
      <c r="C38" s="468">
        <v>4210</v>
      </c>
      <c r="D38" s="453" t="s">
        <v>294</v>
      </c>
      <c r="E38" s="472"/>
      <c r="F38" s="473"/>
      <c r="G38" s="474"/>
      <c r="H38" s="469">
        <v>41.03</v>
      </c>
      <c r="I38" s="469"/>
      <c r="J38" s="469">
        <f>H38+I38</f>
        <v>41.03</v>
      </c>
    </row>
    <row r="39" spans="1:10" ht="15.75" x14ac:dyDescent="0.2">
      <c r="A39" s="440"/>
      <c r="B39" s="467"/>
      <c r="C39" s="480">
        <v>4240</v>
      </c>
      <c r="D39" s="481" t="s">
        <v>299</v>
      </c>
      <c r="E39" s="472"/>
      <c r="F39" s="473"/>
      <c r="G39" s="474"/>
      <c r="H39" s="471">
        <v>4103.75</v>
      </c>
      <c r="I39" s="471"/>
      <c r="J39" s="469">
        <f>H39+I39</f>
        <v>4103.75</v>
      </c>
    </row>
    <row r="40" spans="1:10" ht="25.5" x14ac:dyDescent="0.2">
      <c r="A40" s="454">
        <v>751</v>
      </c>
      <c r="B40" s="428"/>
      <c r="C40" s="428"/>
      <c r="D40" s="429" t="s">
        <v>301</v>
      </c>
      <c r="E40" s="486">
        <f>E41</f>
        <v>3491</v>
      </c>
      <c r="F40" s="487"/>
      <c r="G40" s="488">
        <f>E40+F40</f>
        <v>3491</v>
      </c>
      <c r="H40" s="487">
        <f>H41</f>
        <v>3491</v>
      </c>
      <c r="I40" s="487">
        <f t="shared" ref="I40:J40" si="11">I41</f>
        <v>0</v>
      </c>
      <c r="J40" s="487">
        <f t="shared" si="11"/>
        <v>3491</v>
      </c>
    </row>
    <row r="41" spans="1:10" ht="25.5" x14ac:dyDescent="0.2">
      <c r="A41" s="433"/>
      <c r="B41" s="463">
        <v>75101</v>
      </c>
      <c r="C41" s="489"/>
      <c r="D41" s="490" t="s">
        <v>301</v>
      </c>
      <c r="E41" s="464">
        <f>E42</f>
        <v>3491</v>
      </c>
      <c r="F41" s="466"/>
      <c r="G41" s="465">
        <f>F41+E41</f>
        <v>3491</v>
      </c>
      <c r="H41" s="466">
        <f>H43+H44+H45</f>
        <v>3491</v>
      </c>
      <c r="I41" s="466">
        <f t="shared" ref="I41:J41" si="12">I43+I44+I45</f>
        <v>0</v>
      </c>
      <c r="J41" s="466">
        <f t="shared" si="12"/>
        <v>3491</v>
      </c>
    </row>
    <row r="42" spans="1:10" ht="36" x14ac:dyDescent="0.2">
      <c r="A42" s="440"/>
      <c r="B42" s="433"/>
      <c r="C42" s="441">
        <v>2010</v>
      </c>
      <c r="D42" s="442" t="s">
        <v>290</v>
      </c>
      <c r="E42" s="482">
        <v>3491</v>
      </c>
      <c r="F42" s="483"/>
      <c r="G42" s="484">
        <f>F42+E42</f>
        <v>3491</v>
      </c>
      <c r="H42" s="491"/>
      <c r="I42" s="483"/>
      <c r="J42" s="491"/>
    </row>
    <row r="43" spans="1:10" ht="15.75" x14ac:dyDescent="0.2">
      <c r="A43" s="440"/>
      <c r="B43" s="440"/>
      <c r="C43" s="441">
        <v>4010</v>
      </c>
      <c r="D43" s="442" t="s">
        <v>291</v>
      </c>
      <c r="E43" s="446"/>
      <c r="F43" s="447"/>
      <c r="G43" s="448"/>
      <c r="H43" s="444">
        <v>2917.92</v>
      </c>
      <c r="I43" s="447"/>
      <c r="J43" s="444">
        <f>H43+I43</f>
        <v>2917.92</v>
      </c>
    </row>
    <row r="44" spans="1:10" ht="15.75" x14ac:dyDescent="0.2">
      <c r="A44" s="440"/>
      <c r="B44" s="440"/>
      <c r="C44" s="441">
        <v>4110</v>
      </c>
      <c r="D44" s="442" t="s">
        <v>292</v>
      </c>
      <c r="E44" s="446"/>
      <c r="F44" s="447"/>
      <c r="G44" s="448"/>
      <c r="H44" s="444">
        <v>501.59</v>
      </c>
      <c r="I44" s="450"/>
      <c r="J44" s="444">
        <f t="shared" ref="J44:J45" si="13">H44+I44</f>
        <v>501.59</v>
      </c>
    </row>
    <row r="45" spans="1:10" ht="15.75" x14ac:dyDescent="0.2">
      <c r="A45" s="440"/>
      <c r="B45" s="440"/>
      <c r="C45" s="441">
        <v>4120</v>
      </c>
      <c r="D45" s="442" t="s">
        <v>293</v>
      </c>
      <c r="E45" s="443"/>
      <c r="F45" s="444"/>
      <c r="G45" s="445"/>
      <c r="H45" s="444">
        <v>71.489999999999995</v>
      </c>
      <c r="I45" s="444"/>
      <c r="J45" s="444">
        <f t="shared" si="13"/>
        <v>71.489999999999995</v>
      </c>
    </row>
    <row r="46" spans="1:10" ht="15.75" x14ac:dyDescent="0.2">
      <c r="A46" s="454">
        <v>852</v>
      </c>
      <c r="B46" s="428"/>
      <c r="C46" s="492"/>
      <c r="D46" s="429" t="s">
        <v>245</v>
      </c>
      <c r="E46" s="430">
        <f>E51+E54+E47</f>
        <v>478757</v>
      </c>
      <c r="F46" s="431">
        <f t="shared" ref="F46:J46" si="14">F51+F54+F47</f>
        <v>0</v>
      </c>
      <c r="G46" s="432">
        <f t="shared" si="14"/>
        <v>478757</v>
      </c>
      <c r="H46" s="431">
        <f t="shared" si="14"/>
        <v>478757</v>
      </c>
      <c r="I46" s="431">
        <f t="shared" si="14"/>
        <v>0</v>
      </c>
      <c r="J46" s="431">
        <f t="shared" si="14"/>
        <v>478757</v>
      </c>
    </row>
    <row r="47" spans="1:10" ht="15.75" x14ac:dyDescent="0.2">
      <c r="A47" s="440"/>
      <c r="B47" s="493">
        <v>85215</v>
      </c>
      <c r="C47" s="494"/>
      <c r="D47" s="495" t="s">
        <v>302</v>
      </c>
      <c r="E47" s="496">
        <f>E48</f>
        <v>12500</v>
      </c>
      <c r="F47" s="497">
        <f>F48</f>
        <v>0</v>
      </c>
      <c r="G47" s="498">
        <f>E47+F47</f>
        <v>12500</v>
      </c>
      <c r="H47" s="497">
        <f>H49+H50</f>
        <v>12500</v>
      </c>
      <c r="I47" s="497">
        <f t="shared" ref="I47:J47" si="15">I49+I50</f>
        <v>0</v>
      </c>
      <c r="J47" s="497">
        <f t="shared" si="15"/>
        <v>12500</v>
      </c>
    </row>
    <row r="48" spans="1:10" ht="36" x14ac:dyDescent="0.2">
      <c r="A48" s="440"/>
      <c r="B48" s="903"/>
      <c r="C48" s="441">
        <v>2010</v>
      </c>
      <c r="D48" s="442" t="s">
        <v>290</v>
      </c>
      <c r="E48" s="443">
        <v>12500</v>
      </c>
      <c r="F48" s="444"/>
      <c r="G48" s="445">
        <f>E48+F48</f>
        <v>12500</v>
      </c>
      <c r="H48" s="444"/>
      <c r="I48" s="444"/>
      <c r="J48" s="444"/>
    </row>
    <row r="49" spans="1:10" ht="15.75" x14ac:dyDescent="0.2">
      <c r="A49" s="440"/>
      <c r="B49" s="905"/>
      <c r="C49" s="441">
        <v>3110</v>
      </c>
      <c r="D49" s="442" t="s">
        <v>303</v>
      </c>
      <c r="E49" s="499"/>
      <c r="F49" s="457"/>
      <c r="G49" s="500"/>
      <c r="H49" s="444">
        <v>12254.9</v>
      </c>
      <c r="I49" s="444"/>
      <c r="J49" s="444">
        <f>H49+I49</f>
        <v>12254.9</v>
      </c>
    </row>
    <row r="50" spans="1:10" ht="15.75" x14ac:dyDescent="0.2">
      <c r="A50" s="440"/>
      <c r="B50" s="501"/>
      <c r="C50" s="441">
        <v>4210</v>
      </c>
      <c r="D50" s="442" t="s">
        <v>294</v>
      </c>
      <c r="E50" s="443"/>
      <c r="F50" s="444"/>
      <c r="G50" s="445"/>
      <c r="H50" s="444">
        <v>245.1</v>
      </c>
      <c r="I50" s="444"/>
      <c r="J50" s="444">
        <f>H50+I50</f>
        <v>245.1</v>
      </c>
    </row>
    <row r="51" spans="1:10" ht="63.75" x14ac:dyDescent="0.2">
      <c r="A51" s="440"/>
      <c r="B51" s="463">
        <v>85213</v>
      </c>
      <c r="C51" s="502"/>
      <c r="D51" s="476" t="s">
        <v>304</v>
      </c>
      <c r="E51" s="503">
        <f>E52</f>
        <v>47883</v>
      </c>
      <c r="F51" s="503">
        <f t="shared" ref="F51:G51" si="16">F52</f>
        <v>0</v>
      </c>
      <c r="G51" s="504">
        <f t="shared" si="16"/>
        <v>47883</v>
      </c>
      <c r="H51" s="505">
        <f>H53</f>
        <v>47883</v>
      </c>
      <c r="I51" s="503">
        <f t="shared" ref="I51" si="17">I53</f>
        <v>0</v>
      </c>
      <c r="J51" s="503">
        <f>H51+I51</f>
        <v>47883</v>
      </c>
    </row>
    <row r="52" spans="1:10" ht="36" x14ac:dyDescent="0.2">
      <c r="A52" s="440"/>
      <c r="B52" s="916"/>
      <c r="C52" s="441">
        <v>2010</v>
      </c>
      <c r="D52" s="442" t="s">
        <v>290</v>
      </c>
      <c r="E52" s="443">
        <v>47883</v>
      </c>
      <c r="F52" s="444"/>
      <c r="G52" s="445">
        <f>E52+F52</f>
        <v>47883</v>
      </c>
      <c r="H52" s="444"/>
      <c r="I52" s="444"/>
      <c r="J52" s="444"/>
    </row>
    <row r="53" spans="1:10" ht="15.75" x14ac:dyDescent="0.2">
      <c r="A53" s="440"/>
      <c r="B53" s="917"/>
      <c r="C53" s="441">
        <v>4130</v>
      </c>
      <c r="D53" s="453" t="s">
        <v>305</v>
      </c>
      <c r="E53" s="443"/>
      <c r="F53" s="444"/>
      <c r="G53" s="445"/>
      <c r="H53" s="444">
        <v>47883</v>
      </c>
      <c r="I53" s="444"/>
      <c r="J53" s="444">
        <v>47883</v>
      </c>
    </row>
    <row r="54" spans="1:10" ht="15.75" x14ac:dyDescent="0.2">
      <c r="A54" s="440"/>
      <c r="B54" s="463">
        <v>85228</v>
      </c>
      <c r="C54" s="489"/>
      <c r="D54" s="506" t="s">
        <v>306</v>
      </c>
      <c r="E54" s="464">
        <f>E55</f>
        <v>418374</v>
      </c>
      <c r="F54" s="464">
        <f t="shared" ref="F54:G54" si="18">F55</f>
        <v>0</v>
      </c>
      <c r="G54" s="465">
        <f t="shared" si="18"/>
        <v>418374</v>
      </c>
      <c r="H54" s="466">
        <f>SUM(H56:H56)</f>
        <v>418374</v>
      </c>
      <c r="I54" s="466">
        <f t="shared" ref="I54:J54" si="19">SUM(I56:I56)</f>
        <v>0</v>
      </c>
      <c r="J54" s="466">
        <f t="shared" si="19"/>
        <v>418374</v>
      </c>
    </row>
    <row r="55" spans="1:10" ht="36" x14ac:dyDescent="0.2">
      <c r="A55" s="440"/>
      <c r="B55" s="433"/>
      <c r="C55" s="441">
        <v>2010</v>
      </c>
      <c r="D55" s="442" t="s">
        <v>290</v>
      </c>
      <c r="E55" s="443">
        <v>418374</v>
      </c>
      <c r="F55" s="444"/>
      <c r="G55" s="445">
        <f>E55+F55</f>
        <v>418374</v>
      </c>
      <c r="H55" s="444"/>
      <c r="I55" s="444"/>
      <c r="J55" s="444"/>
    </row>
    <row r="56" spans="1:10" ht="15.75" x14ac:dyDescent="0.2">
      <c r="A56" s="501"/>
      <c r="B56" s="501"/>
      <c r="C56" s="441">
        <v>4300</v>
      </c>
      <c r="D56" s="442" t="s">
        <v>295</v>
      </c>
      <c r="E56" s="443"/>
      <c r="F56" s="444"/>
      <c r="G56" s="507"/>
      <c r="H56" s="444">
        <v>418374</v>
      </c>
      <c r="I56" s="444"/>
      <c r="J56" s="444">
        <f>H56+I56</f>
        <v>418374</v>
      </c>
    </row>
    <row r="57" spans="1:10" ht="15.75" x14ac:dyDescent="0.2">
      <c r="A57" s="454">
        <v>855</v>
      </c>
      <c r="B57" s="428"/>
      <c r="C57" s="492"/>
      <c r="D57" s="429" t="s">
        <v>307</v>
      </c>
      <c r="E57" s="486">
        <f t="shared" ref="E57:J57" si="20">E58+E72+E85+E90</f>
        <v>19700610</v>
      </c>
      <c r="F57" s="486">
        <f t="shared" si="20"/>
        <v>0</v>
      </c>
      <c r="G57" s="488">
        <f t="shared" si="20"/>
        <v>19700610</v>
      </c>
      <c r="H57" s="487">
        <f t="shared" si="20"/>
        <v>19700610</v>
      </c>
      <c r="I57" s="486">
        <f t="shared" si="20"/>
        <v>0</v>
      </c>
      <c r="J57" s="486">
        <f t="shared" si="20"/>
        <v>19700610</v>
      </c>
    </row>
    <row r="58" spans="1:10" ht="15.75" x14ac:dyDescent="0.2">
      <c r="A58" s="918"/>
      <c r="B58" s="455">
        <v>85501</v>
      </c>
      <c r="C58" s="435"/>
      <c r="D58" s="476" t="s">
        <v>308</v>
      </c>
      <c r="E58" s="437">
        <f>E59</f>
        <v>12044539</v>
      </c>
      <c r="F58" s="438"/>
      <c r="G58" s="439">
        <f>E58+F58</f>
        <v>12044539</v>
      </c>
      <c r="H58" s="508">
        <f>SUM(H60:H71)</f>
        <v>12044539</v>
      </c>
      <c r="I58" s="508">
        <f t="shared" ref="I58:J58" si="21">SUM(I60:I71)</f>
        <v>0</v>
      </c>
      <c r="J58" s="508">
        <f t="shared" si="21"/>
        <v>12044539</v>
      </c>
    </row>
    <row r="59" spans="1:10" ht="60" x14ac:dyDescent="0.2">
      <c r="A59" s="919"/>
      <c r="B59" s="920"/>
      <c r="C59" s="441">
        <v>2060</v>
      </c>
      <c r="D59" s="453" t="s">
        <v>309</v>
      </c>
      <c r="E59" s="509">
        <v>12044539</v>
      </c>
      <c r="F59" s="510"/>
      <c r="G59" s="511">
        <f>E59+F59</f>
        <v>12044539</v>
      </c>
      <c r="H59" s="512"/>
      <c r="I59" s="510"/>
      <c r="J59" s="512"/>
    </row>
    <row r="60" spans="1:10" ht="12.75" x14ac:dyDescent="0.2">
      <c r="A60" s="919"/>
      <c r="B60" s="921"/>
      <c r="C60" s="441">
        <v>3110</v>
      </c>
      <c r="D60" s="442" t="s">
        <v>303</v>
      </c>
      <c r="E60" s="513"/>
      <c r="F60" s="514"/>
      <c r="G60" s="515"/>
      <c r="H60" s="510">
        <v>11862509</v>
      </c>
      <c r="I60" s="512"/>
      <c r="J60" s="510">
        <f>H60+I60</f>
        <v>11862509</v>
      </c>
    </row>
    <row r="61" spans="1:10" ht="12.75" x14ac:dyDescent="0.2">
      <c r="A61" s="919"/>
      <c r="B61" s="921"/>
      <c r="C61" s="441">
        <v>4010</v>
      </c>
      <c r="D61" s="442" t="s">
        <v>291</v>
      </c>
      <c r="E61" s="513"/>
      <c r="F61" s="514"/>
      <c r="G61" s="515"/>
      <c r="H61" s="510">
        <v>60000</v>
      </c>
      <c r="I61" s="512"/>
      <c r="J61" s="510">
        <f t="shared" ref="J61:J71" si="22">H61+I61</f>
        <v>60000</v>
      </c>
    </row>
    <row r="62" spans="1:10" ht="12.75" x14ac:dyDescent="0.2">
      <c r="A62" s="919"/>
      <c r="B62" s="921"/>
      <c r="C62" s="441">
        <v>4040</v>
      </c>
      <c r="D62" s="442" t="s">
        <v>310</v>
      </c>
      <c r="E62" s="513"/>
      <c r="F62" s="514"/>
      <c r="G62" s="515"/>
      <c r="H62" s="510">
        <v>6000</v>
      </c>
      <c r="I62" s="512"/>
      <c r="J62" s="510">
        <f t="shared" si="22"/>
        <v>6000</v>
      </c>
    </row>
    <row r="63" spans="1:10" ht="12.75" x14ac:dyDescent="0.2">
      <c r="A63" s="919"/>
      <c r="B63" s="921"/>
      <c r="C63" s="441">
        <v>4110</v>
      </c>
      <c r="D63" s="442" t="s">
        <v>292</v>
      </c>
      <c r="E63" s="513"/>
      <c r="F63" s="514"/>
      <c r="G63" s="515"/>
      <c r="H63" s="510">
        <v>12222</v>
      </c>
      <c r="I63" s="512"/>
      <c r="J63" s="510">
        <f t="shared" si="22"/>
        <v>12222</v>
      </c>
    </row>
    <row r="64" spans="1:10" ht="12.75" x14ac:dyDescent="0.2">
      <c r="A64" s="919"/>
      <c r="B64" s="921"/>
      <c r="C64" s="516">
        <v>4120</v>
      </c>
      <c r="D64" s="517" t="s">
        <v>293</v>
      </c>
      <c r="E64" s="513"/>
      <c r="F64" s="514"/>
      <c r="G64" s="515"/>
      <c r="H64" s="510">
        <v>1715</v>
      </c>
      <c r="I64" s="512"/>
      <c r="J64" s="510">
        <f t="shared" si="22"/>
        <v>1715</v>
      </c>
    </row>
    <row r="65" spans="1:10" ht="12.75" x14ac:dyDescent="0.2">
      <c r="A65" s="919"/>
      <c r="B65" s="921"/>
      <c r="C65" s="441">
        <v>4170</v>
      </c>
      <c r="D65" s="442" t="s">
        <v>311</v>
      </c>
      <c r="E65" s="513"/>
      <c r="F65" s="514"/>
      <c r="G65" s="515"/>
      <c r="H65" s="510">
        <v>10000</v>
      </c>
      <c r="I65" s="512"/>
      <c r="J65" s="510">
        <f t="shared" si="22"/>
        <v>10000</v>
      </c>
    </row>
    <row r="66" spans="1:10" ht="12.75" x14ac:dyDescent="0.2">
      <c r="A66" s="919"/>
      <c r="B66" s="921"/>
      <c r="C66" s="441">
        <v>4210</v>
      </c>
      <c r="D66" s="442" t="s">
        <v>294</v>
      </c>
      <c r="E66" s="513"/>
      <c r="F66" s="514"/>
      <c r="G66" s="515"/>
      <c r="H66" s="510">
        <v>30000</v>
      </c>
      <c r="I66" s="512"/>
      <c r="J66" s="510">
        <f t="shared" si="22"/>
        <v>30000</v>
      </c>
    </row>
    <row r="67" spans="1:10" ht="12.75" x14ac:dyDescent="0.2">
      <c r="A67" s="919"/>
      <c r="B67" s="921"/>
      <c r="C67" s="441">
        <v>4260</v>
      </c>
      <c r="D67" s="442" t="s">
        <v>312</v>
      </c>
      <c r="E67" s="513"/>
      <c r="F67" s="514"/>
      <c r="G67" s="515"/>
      <c r="H67" s="510">
        <v>19217</v>
      </c>
      <c r="I67" s="510"/>
      <c r="J67" s="510">
        <f t="shared" si="22"/>
        <v>19217</v>
      </c>
    </row>
    <row r="68" spans="1:10" ht="12.75" x14ac:dyDescent="0.2">
      <c r="A68" s="919"/>
      <c r="B68" s="921"/>
      <c r="C68" s="441">
        <v>4300</v>
      </c>
      <c r="D68" s="442" t="s">
        <v>295</v>
      </c>
      <c r="E68" s="513"/>
      <c r="F68" s="514"/>
      <c r="G68" s="515"/>
      <c r="H68" s="510">
        <v>35000</v>
      </c>
      <c r="I68" s="512"/>
      <c r="J68" s="510">
        <f t="shared" si="22"/>
        <v>35000</v>
      </c>
    </row>
    <row r="69" spans="1:10" ht="24" x14ac:dyDescent="0.2">
      <c r="A69" s="919"/>
      <c r="B69" s="921"/>
      <c r="C69" s="441">
        <v>4360</v>
      </c>
      <c r="D69" s="442" t="s">
        <v>313</v>
      </c>
      <c r="E69" s="513"/>
      <c r="F69" s="514"/>
      <c r="G69" s="515"/>
      <c r="H69" s="510">
        <v>2000</v>
      </c>
      <c r="I69" s="512"/>
      <c r="J69" s="510">
        <f t="shared" si="22"/>
        <v>2000</v>
      </c>
    </row>
    <row r="70" spans="1:10" ht="12.75" x14ac:dyDescent="0.2">
      <c r="A70" s="919"/>
      <c r="B70" s="921"/>
      <c r="C70" s="441">
        <v>4440</v>
      </c>
      <c r="D70" s="442" t="s">
        <v>314</v>
      </c>
      <c r="E70" s="513"/>
      <c r="F70" s="514"/>
      <c r="G70" s="515"/>
      <c r="H70" s="510">
        <v>1876</v>
      </c>
      <c r="I70" s="510"/>
      <c r="J70" s="510">
        <f t="shared" si="22"/>
        <v>1876</v>
      </c>
    </row>
    <row r="71" spans="1:10" ht="24" x14ac:dyDescent="0.2">
      <c r="A71" s="919"/>
      <c r="B71" s="922"/>
      <c r="C71" s="518">
        <v>4700</v>
      </c>
      <c r="D71" s="453" t="s">
        <v>315</v>
      </c>
      <c r="E71" s="519"/>
      <c r="F71" s="512"/>
      <c r="G71" s="520"/>
      <c r="H71" s="510">
        <v>4000</v>
      </c>
      <c r="I71" s="512"/>
      <c r="J71" s="510">
        <f t="shared" si="22"/>
        <v>4000</v>
      </c>
    </row>
    <row r="72" spans="1:10" ht="38.25" x14ac:dyDescent="0.2">
      <c r="A72" s="919"/>
      <c r="B72" s="455">
        <v>85502</v>
      </c>
      <c r="C72" s="435"/>
      <c r="D72" s="436" t="s">
        <v>316</v>
      </c>
      <c r="E72" s="521">
        <f>SUM(E73:E73)</f>
        <v>7655945</v>
      </c>
      <c r="F72" s="521">
        <f t="shared" ref="F72:G72" si="23">SUM(F73:F73)</f>
        <v>0</v>
      </c>
      <c r="G72" s="522">
        <f t="shared" si="23"/>
        <v>7655945</v>
      </c>
      <c r="H72" s="438">
        <f>SUM(H74:H84)</f>
        <v>7655945</v>
      </c>
      <c r="I72" s="438">
        <f>SUM(I74:I84)</f>
        <v>0</v>
      </c>
      <c r="J72" s="438">
        <f>SUM(J74:J84)</f>
        <v>7655945</v>
      </c>
    </row>
    <row r="73" spans="1:10" ht="36" x14ac:dyDescent="0.2">
      <c r="A73" s="919"/>
      <c r="B73" s="903"/>
      <c r="C73" s="441">
        <v>2010</v>
      </c>
      <c r="D73" s="442" t="s">
        <v>290</v>
      </c>
      <c r="E73" s="443">
        <v>7655945</v>
      </c>
      <c r="F73" s="444"/>
      <c r="G73" s="445">
        <f>E73+F73</f>
        <v>7655945</v>
      </c>
      <c r="H73" s="444"/>
      <c r="I73" s="444"/>
      <c r="J73" s="444"/>
    </row>
    <row r="74" spans="1:10" ht="12" x14ac:dyDescent="0.2">
      <c r="A74" s="919"/>
      <c r="B74" s="904"/>
      <c r="C74" s="441">
        <v>3110</v>
      </c>
      <c r="D74" s="442" t="s">
        <v>303</v>
      </c>
      <c r="E74" s="446"/>
      <c r="F74" s="447"/>
      <c r="G74" s="448"/>
      <c r="H74" s="444">
        <v>7199897</v>
      </c>
      <c r="I74" s="447"/>
      <c r="J74" s="444">
        <f>H74+I74</f>
        <v>7199897</v>
      </c>
    </row>
    <row r="75" spans="1:10" ht="12" x14ac:dyDescent="0.2">
      <c r="A75" s="919"/>
      <c r="B75" s="904"/>
      <c r="C75" s="441">
        <v>4010</v>
      </c>
      <c r="D75" s="442" t="s">
        <v>291</v>
      </c>
      <c r="E75" s="446"/>
      <c r="F75" s="447"/>
      <c r="G75" s="448"/>
      <c r="H75" s="444">
        <v>142735.79</v>
      </c>
      <c r="I75" s="450"/>
      <c r="J75" s="444">
        <f t="shared" ref="J75:J84" si="24">H75+I75</f>
        <v>142735.79</v>
      </c>
    </row>
    <row r="76" spans="1:10" ht="12" x14ac:dyDescent="0.2">
      <c r="A76" s="919"/>
      <c r="B76" s="904"/>
      <c r="C76" s="441">
        <v>4040</v>
      </c>
      <c r="D76" s="442" t="s">
        <v>310</v>
      </c>
      <c r="E76" s="446"/>
      <c r="F76" s="447"/>
      <c r="G76" s="448"/>
      <c r="H76" s="444">
        <v>8969</v>
      </c>
      <c r="I76" s="450"/>
      <c r="J76" s="444">
        <f t="shared" si="24"/>
        <v>8969</v>
      </c>
    </row>
    <row r="77" spans="1:10" ht="12" x14ac:dyDescent="0.2">
      <c r="A77" s="919"/>
      <c r="B77" s="904"/>
      <c r="C77" s="441">
        <v>4110</v>
      </c>
      <c r="D77" s="442" t="s">
        <v>292</v>
      </c>
      <c r="E77" s="446"/>
      <c r="F77" s="447"/>
      <c r="G77" s="448"/>
      <c r="H77" s="444">
        <v>250067.71</v>
      </c>
      <c r="I77" s="450"/>
      <c r="J77" s="444">
        <f t="shared" si="24"/>
        <v>250067.71</v>
      </c>
    </row>
    <row r="78" spans="1:10" ht="12" x14ac:dyDescent="0.2">
      <c r="A78" s="919"/>
      <c r="B78" s="904"/>
      <c r="C78" s="516">
        <v>4120</v>
      </c>
      <c r="D78" s="517" t="s">
        <v>293</v>
      </c>
      <c r="E78" s="446"/>
      <c r="F78" s="447"/>
      <c r="G78" s="448"/>
      <c r="H78" s="449">
        <v>3716.5</v>
      </c>
      <c r="I78" s="450"/>
      <c r="J78" s="444">
        <f t="shared" si="24"/>
        <v>3716.5</v>
      </c>
    </row>
    <row r="79" spans="1:10" ht="12" x14ac:dyDescent="0.2">
      <c r="A79" s="919"/>
      <c r="B79" s="904"/>
      <c r="C79" s="441">
        <v>4210</v>
      </c>
      <c r="D79" s="442" t="s">
        <v>294</v>
      </c>
      <c r="E79" s="446"/>
      <c r="F79" s="447"/>
      <c r="G79" s="448"/>
      <c r="H79" s="444">
        <v>12010</v>
      </c>
      <c r="I79" s="450"/>
      <c r="J79" s="444">
        <f t="shared" si="24"/>
        <v>12010</v>
      </c>
    </row>
    <row r="80" spans="1:10" ht="12" x14ac:dyDescent="0.2">
      <c r="A80" s="919"/>
      <c r="B80" s="904"/>
      <c r="C80" s="441">
        <v>4260</v>
      </c>
      <c r="D80" s="442" t="s">
        <v>312</v>
      </c>
      <c r="E80" s="446"/>
      <c r="F80" s="447"/>
      <c r="G80" s="448"/>
      <c r="H80" s="444">
        <v>10020</v>
      </c>
      <c r="I80" s="450"/>
      <c r="J80" s="444">
        <f t="shared" si="24"/>
        <v>10020</v>
      </c>
    </row>
    <row r="81" spans="1:10" ht="12" x14ac:dyDescent="0.2">
      <c r="A81" s="919"/>
      <c r="B81" s="904"/>
      <c r="C81" s="441">
        <v>4300</v>
      </c>
      <c r="D81" s="442" t="s">
        <v>295</v>
      </c>
      <c r="E81" s="446"/>
      <c r="F81" s="447"/>
      <c r="G81" s="448"/>
      <c r="H81" s="444">
        <v>20000</v>
      </c>
      <c r="I81" s="450"/>
      <c r="J81" s="444">
        <f t="shared" si="24"/>
        <v>20000</v>
      </c>
    </row>
    <row r="82" spans="1:10" ht="12" x14ac:dyDescent="0.2">
      <c r="A82" s="919"/>
      <c r="B82" s="904"/>
      <c r="C82" s="441">
        <v>4360</v>
      </c>
      <c r="D82" s="523" t="s">
        <v>317</v>
      </c>
      <c r="E82" s="446"/>
      <c r="F82" s="447"/>
      <c r="G82" s="448"/>
      <c r="H82" s="444">
        <v>1500</v>
      </c>
      <c r="I82" s="450"/>
      <c r="J82" s="444">
        <f t="shared" si="24"/>
        <v>1500</v>
      </c>
    </row>
    <row r="83" spans="1:10" ht="12" x14ac:dyDescent="0.2">
      <c r="A83" s="919"/>
      <c r="B83" s="904"/>
      <c r="C83" s="441">
        <v>4440</v>
      </c>
      <c r="D83" s="442" t="s">
        <v>314</v>
      </c>
      <c r="E83" s="446"/>
      <c r="F83" s="447"/>
      <c r="G83" s="448"/>
      <c r="H83" s="444">
        <v>4029</v>
      </c>
      <c r="I83" s="450"/>
      <c r="J83" s="444">
        <f t="shared" si="24"/>
        <v>4029</v>
      </c>
    </row>
    <row r="84" spans="1:10" ht="24" x14ac:dyDescent="0.2">
      <c r="A84" s="440"/>
      <c r="B84" s="905"/>
      <c r="C84" s="518">
        <v>4700</v>
      </c>
      <c r="D84" s="523" t="s">
        <v>315</v>
      </c>
      <c r="E84" s="443"/>
      <c r="F84" s="444"/>
      <c r="G84" s="445"/>
      <c r="H84" s="444">
        <v>3000</v>
      </c>
      <c r="I84" s="444"/>
      <c r="J84" s="444">
        <f t="shared" si="24"/>
        <v>3000</v>
      </c>
    </row>
    <row r="85" spans="1:10" ht="15.75" x14ac:dyDescent="0.2">
      <c r="A85" s="440"/>
      <c r="B85" s="463">
        <v>85503</v>
      </c>
      <c r="C85" s="489"/>
      <c r="D85" s="506" t="s">
        <v>318</v>
      </c>
      <c r="E85" s="524">
        <f>E86</f>
        <v>126</v>
      </c>
      <c r="F85" s="524">
        <f>F86</f>
        <v>0</v>
      </c>
      <c r="G85" s="522">
        <f>E85+F85</f>
        <v>126</v>
      </c>
      <c r="H85" s="466">
        <f>H87+H88+H89</f>
        <v>126</v>
      </c>
      <c r="I85" s="466">
        <f t="shared" ref="I85:J85" si="25">I87+I88+I89</f>
        <v>0</v>
      </c>
      <c r="J85" s="466">
        <f t="shared" si="25"/>
        <v>126</v>
      </c>
    </row>
    <row r="86" spans="1:10" ht="36" x14ac:dyDescent="0.2">
      <c r="A86" s="440"/>
      <c r="B86" s="433"/>
      <c r="C86" s="441">
        <v>2010</v>
      </c>
      <c r="D86" s="442" t="s">
        <v>290</v>
      </c>
      <c r="E86" s="443">
        <v>126</v>
      </c>
      <c r="F86" s="444"/>
      <c r="G86" s="445">
        <f>E86+F86</f>
        <v>126</v>
      </c>
      <c r="H86" s="444"/>
      <c r="I86" s="444"/>
      <c r="J86" s="444"/>
    </row>
    <row r="87" spans="1:10" ht="15.75" x14ac:dyDescent="0.2">
      <c r="A87" s="440"/>
      <c r="B87" s="440"/>
      <c r="C87" s="441">
        <v>4010</v>
      </c>
      <c r="D87" s="442" t="s">
        <v>291</v>
      </c>
      <c r="E87" s="446"/>
      <c r="F87" s="447"/>
      <c r="G87" s="448"/>
      <c r="H87" s="449">
        <v>105.1</v>
      </c>
      <c r="I87" s="449"/>
      <c r="J87" s="444">
        <f t="shared" ref="J87:J89" si="26">H87+I87</f>
        <v>105.1</v>
      </c>
    </row>
    <row r="88" spans="1:10" ht="15.75" x14ac:dyDescent="0.2">
      <c r="A88" s="440"/>
      <c r="B88" s="440"/>
      <c r="C88" s="441">
        <v>4110</v>
      </c>
      <c r="D88" s="442" t="s">
        <v>292</v>
      </c>
      <c r="E88" s="446"/>
      <c r="F88" s="447"/>
      <c r="G88" s="448"/>
      <c r="H88" s="444">
        <v>18.34</v>
      </c>
      <c r="I88" s="444"/>
      <c r="J88" s="444">
        <f t="shared" si="26"/>
        <v>18.34</v>
      </c>
    </row>
    <row r="89" spans="1:10" ht="15.75" x14ac:dyDescent="0.2">
      <c r="A89" s="440"/>
      <c r="B89" s="501"/>
      <c r="C89" s="516">
        <v>4120</v>
      </c>
      <c r="D89" s="517" t="s">
        <v>293</v>
      </c>
      <c r="E89" s="443"/>
      <c r="F89" s="444"/>
      <c r="G89" s="445"/>
      <c r="H89" s="444">
        <v>2.56</v>
      </c>
      <c r="I89" s="444"/>
      <c r="J89" s="444">
        <f t="shared" si="26"/>
        <v>2.56</v>
      </c>
    </row>
    <row r="90" spans="1:10" ht="15.75" x14ac:dyDescent="0.2">
      <c r="A90" s="440"/>
      <c r="B90" s="455">
        <v>85595</v>
      </c>
      <c r="C90" s="525"/>
      <c r="D90" s="436" t="s">
        <v>264</v>
      </c>
      <c r="E90" s="521">
        <f>E91</f>
        <v>0</v>
      </c>
      <c r="F90" s="521">
        <f>F91</f>
        <v>0</v>
      </c>
      <c r="G90" s="526">
        <f>E90+F90</f>
        <v>0</v>
      </c>
      <c r="H90" s="438">
        <f>H93+H94+H95+H92+H96+H97</f>
        <v>0</v>
      </c>
      <c r="I90" s="438">
        <f t="shared" ref="I90:J90" si="27">I93+I94+I95+I92+I96+I97</f>
        <v>0</v>
      </c>
      <c r="J90" s="438">
        <f t="shared" si="27"/>
        <v>0</v>
      </c>
    </row>
    <row r="91" spans="1:10" ht="36" x14ac:dyDescent="0.2">
      <c r="A91" s="440"/>
      <c r="B91" s="433"/>
      <c r="C91" s="441">
        <v>2010</v>
      </c>
      <c r="D91" s="442" t="s">
        <v>290</v>
      </c>
      <c r="E91" s="443">
        <v>0</v>
      </c>
      <c r="F91" s="444"/>
      <c r="G91" s="445">
        <f>E91+F91</f>
        <v>0</v>
      </c>
      <c r="H91" s="444"/>
      <c r="I91" s="444"/>
      <c r="J91" s="444"/>
    </row>
    <row r="92" spans="1:10" ht="15.75" x14ac:dyDescent="0.2">
      <c r="A92" s="440"/>
      <c r="B92" s="440"/>
      <c r="C92" s="441">
        <v>3110</v>
      </c>
      <c r="D92" s="442" t="s">
        <v>303</v>
      </c>
      <c r="E92" s="446"/>
      <c r="F92" s="447"/>
      <c r="G92" s="448"/>
      <c r="H92" s="590">
        <v>0</v>
      </c>
      <c r="I92" s="449"/>
      <c r="J92" s="449">
        <f>H92+I92</f>
        <v>0</v>
      </c>
    </row>
    <row r="93" spans="1:10" ht="15.75" x14ac:dyDescent="0.2">
      <c r="A93" s="440"/>
      <c r="B93" s="440"/>
      <c r="C93" s="441">
        <v>4010</v>
      </c>
      <c r="D93" s="442" t="s">
        <v>291</v>
      </c>
      <c r="E93" s="446"/>
      <c r="F93" s="447"/>
      <c r="G93" s="448"/>
      <c r="H93" s="449">
        <v>0</v>
      </c>
      <c r="I93" s="450"/>
      <c r="J93" s="444">
        <f>H93+I93</f>
        <v>0</v>
      </c>
    </row>
    <row r="94" spans="1:10" ht="15.75" x14ac:dyDescent="0.2">
      <c r="A94" s="440"/>
      <c r="B94" s="440"/>
      <c r="C94" s="441">
        <v>4110</v>
      </c>
      <c r="D94" s="442" t="s">
        <v>292</v>
      </c>
      <c r="E94" s="446"/>
      <c r="F94" s="447"/>
      <c r="G94" s="448"/>
      <c r="H94" s="444">
        <v>0</v>
      </c>
      <c r="I94" s="443"/>
      <c r="J94" s="444">
        <f t="shared" ref="J94:J97" si="28">H94+I94</f>
        <v>0</v>
      </c>
    </row>
    <row r="95" spans="1:10" ht="15.75" x14ac:dyDescent="0.2">
      <c r="A95" s="440"/>
      <c r="B95" s="440"/>
      <c r="C95" s="516">
        <v>4120</v>
      </c>
      <c r="D95" s="517" t="s">
        <v>293</v>
      </c>
      <c r="E95" s="446"/>
      <c r="F95" s="447"/>
      <c r="G95" s="448"/>
      <c r="H95" s="447">
        <v>0</v>
      </c>
      <c r="I95" s="447"/>
      <c r="J95" s="444">
        <f t="shared" si="28"/>
        <v>0</v>
      </c>
    </row>
    <row r="96" spans="1:10" ht="15.75" x14ac:dyDescent="0.2">
      <c r="A96" s="440"/>
      <c r="B96" s="440"/>
      <c r="C96" s="516">
        <v>4210</v>
      </c>
      <c r="D96" s="442" t="s">
        <v>294</v>
      </c>
      <c r="E96" s="446"/>
      <c r="F96" s="447"/>
      <c r="G96" s="448"/>
      <c r="H96" s="449">
        <v>0</v>
      </c>
      <c r="I96" s="450"/>
      <c r="J96" s="444">
        <f t="shared" si="28"/>
        <v>0</v>
      </c>
    </row>
    <row r="97" spans="1:10" ht="15.75" x14ac:dyDescent="0.2">
      <c r="A97" s="440"/>
      <c r="B97" s="440"/>
      <c r="C97" s="527">
        <v>4300</v>
      </c>
      <c r="D97" s="452" t="s">
        <v>295</v>
      </c>
      <c r="E97" s="446"/>
      <c r="F97" s="447"/>
      <c r="G97" s="448"/>
      <c r="H97" s="447">
        <v>0</v>
      </c>
      <c r="I97" s="447"/>
      <c r="J97" s="447">
        <f t="shared" si="28"/>
        <v>0</v>
      </c>
    </row>
    <row r="98" spans="1:10" ht="21" customHeight="1" x14ac:dyDescent="0.2">
      <c r="A98" s="528"/>
      <c r="B98" s="528"/>
      <c r="C98" s="528"/>
      <c r="D98" s="529" t="s">
        <v>203</v>
      </c>
      <c r="E98" s="530">
        <f t="shared" ref="E98:J98" si="29">E57+E46+E40+E17+E8+E26</f>
        <v>21091577.129999999</v>
      </c>
      <c r="F98" s="530">
        <f t="shared" si="29"/>
        <v>60398.84</v>
      </c>
      <c r="G98" s="531">
        <f t="shared" si="29"/>
        <v>21151975.969999999</v>
      </c>
      <c r="H98" s="532">
        <f t="shared" si="29"/>
        <v>21091577.129999999</v>
      </c>
      <c r="I98" s="530">
        <f t="shared" si="29"/>
        <v>60398.84</v>
      </c>
      <c r="J98" s="530">
        <f t="shared" si="29"/>
        <v>21151975.969999999</v>
      </c>
    </row>
    <row r="99" spans="1:10" ht="27.75" customHeight="1" thickBot="1" x14ac:dyDescent="0.25">
      <c r="A99" s="533" t="s">
        <v>319</v>
      </c>
      <c r="B99" s="534"/>
      <c r="C99" s="534"/>
      <c r="D99" s="535"/>
      <c r="E99" s="536"/>
      <c r="F99" s="536"/>
      <c r="G99" s="536"/>
      <c r="H99" s="536"/>
      <c r="I99" s="536"/>
      <c r="J99" s="536"/>
    </row>
    <row r="100" spans="1:10" ht="12.75" x14ac:dyDescent="0.2">
      <c r="A100" s="912" t="s">
        <v>207</v>
      </c>
      <c r="B100" s="912" t="s">
        <v>4</v>
      </c>
      <c r="C100" s="912" t="s">
        <v>208</v>
      </c>
      <c r="D100" s="912" t="s">
        <v>286</v>
      </c>
      <c r="E100" s="895" t="s">
        <v>287</v>
      </c>
      <c r="F100" s="896"/>
      <c r="G100" s="897"/>
      <c r="H100" s="914" t="s">
        <v>288</v>
      </c>
      <c r="I100" s="896"/>
      <c r="J100" s="915"/>
    </row>
    <row r="101" spans="1:10" ht="33.75" customHeight="1" x14ac:dyDescent="0.2">
      <c r="A101" s="923"/>
      <c r="B101" s="923"/>
      <c r="C101" s="923"/>
      <c r="D101" s="923"/>
      <c r="E101" s="537" t="s">
        <v>289</v>
      </c>
      <c r="F101" s="539" t="s">
        <v>8</v>
      </c>
      <c r="G101" s="584" t="s">
        <v>332</v>
      </c>
      <c r="H101" s="538" t="s">
        <v>289</v>
      </c>
      <c r="I101" s="539" t="s">
        <v>8</v>
      </c>
      <c r="J101" s="537" t="s">
        <v>332</v>
      </c>
    </row>
    <row r="102" spans="1:10" ht="15.75" x14ac:dyDescent="0.2">
      <c r="A102" s="540">
        <v>710</v>
      </c>
      <c r="B102" s="492"/>
      <c r="C102" s="492"/>
      <c r="D102" s="429" t="s">
        <v>320</v>
      </c>
      <c r="E102" s="541">
        <f>E103</f>
        <v>28000</v>
      </c>
      <c r="F102" s="541">
        <f t="shared" ref="F102:G103" si="30">F103</f>
        <v>0</v>
      </c>
      <c r="G102" s="542">
        <f t="shared" si="30"/>
        <v>28000</v>
      </c>
      <c r="H102" s="585">
        <f>H103</f>
        <v>28000</v>
      </c>
      <c r="I102" s="543">
        <f>I103</f>
        <v>0</v>
      </c>
      <c r="J102" s="541">
        <f>J103</f>
        <v>28000</v>
      </c>
    </row>
    <row r="103" spans="1:10" ht="15.75" x14ac:dyDescent="0.2">
      <c r="A103" s="903"/>
      <c r="B103" s="455">
        <v>71035</v>
      </c>
      <c r="C103" s="435"/>
      <c r="D103" s="436" t="s">
        <v>321</v>
      </c>
      <c r="E103" s="544">
        <f>E104</f>
        <v>28000</v>
      </c>
      <c r="F103" s="544">
        <f t="shared" si="30"/>
        <v>0</v>
      </c>
      <c r="G103" s="545">
        <f t="shared" si="30"/>
        <v>28000</v>
      </c>
      <c r="H103" s="586">
        <f>H105+H106</f>
        <v>28000</v>
      </c>
      <c r="I103" s="546">
        <f t="shared" ref="I103:J103" si="31">I105+I106</f>
        <v>0</v>
      </c>
      <c r="J103" s="544">
        <f t="shared" si="31"/>
        <v>28000</v>
      </c>
    </row>
    <row r="104" spans="1:10" ht="33.75" x14ac:dyDescent="0.2">
      <c r="A104" s="904"/>
      <c r="B104" s="906"/>
      <c r="C104" s="547">
        <v>2020</v>
      </c>
      <c r="D104" s="548" t="s">
        <v>322</v>
      </c>
      <c r="E104" s="549">
        <v>28000</v>
      </c>
      <c r="F104" s="549"/>
      <c r="G104" s="550">
        <f>E104+F104</f>
        <v>28000</v>
      </c>
      <c r="H104" s="587"/>
      <c r="I104" s="549"/>
      <c r="J104" s="551"/>
    </row>
    <row r="105" spans="1:10" ht="12.75" customHeight="1" x14ac:dyDescent="0.2">
      <c r="A105" s="904"/>
      <c r="B105" s="907"/>
      <c r="C105" s="441">
        <v>4270</v>
      </c>
      <c r="D105" s="442" t="s">
        <v>323</v>
      </c>
      <c r="E105" s="552"/>
      <c r="F105" s="552"/>
      <c r="G105" s="553"/>
      <c r="H105" s="587">
        <v>20000</v>
      </c>
      <c r="I105" s="549"/>
      <c r="J105" s="551">
        <f>H105+I105</f>
        <v>20000</v>
      </c>
    </row>
    <row r="106" spans="1:10" ht="12.75" customHeight="1" x14ac:dyDescent="0.2">
      <c r="A106" s="905"/>
      <c r="B106" s="908"/>
      <c r="C106" s="527">
        <v>4300</v>
      </c>
      <c r="D106" s="452" t="s">
        <v>295</v>
      </c>
      <c r="E106" s="554"/>
      <c r="F106" s="554"/>
      <c r="G106" s="555"/>
      <c r="H106" s="587">
        <v>8000</v>
      </c>
      <c r="I106" s="549"/>
      <c r="J106" s="551">
        <f>H106+I106</f>
        <v>8000</v>
      </c>
    </row>
    <row r="107" spans="1:10" ht="22.5" customHeight="1" x14ac:dyDescent="0.2">
      <c r="A107" s="528"/>
      <c r="B107" s="528"/>
      <c r="C107" s="547"/>
      <c r="D107" s="556" t="s">
        <v>203</v>
      </c>
      <c r="E107" s="557">
        <f>E102</f>
        <v>28000</v>
      </c>
      <c r="F107" s="557">
        <f t="shared" ref="F107:G107" si="32">F102</f>
        <v>0</v>
      </c>
      <c r="G107" s="558">
        <f t="shared" si="32"/>
        <v>28000</v>
      </c>
      <c r="H107" s="588">
        <f>H102</f>
        <v>28000</v>
      </c>
      <c r="I107" s="557">
        <f t="shared" ref="I107:J107" si="33">I102</f>
        <v>0</v>
      </c>
      <c r="J107" s="559">
        <f t="shared" si="33"/>
        <v>28000</v>
      </c>
    </row>
    <row r="108" spans="1:10" ht="22.5" customHeight="1" thickBot="1" x14ac:dyDescent="0.25">
      <c r="A108" s="909" t="s">
        <v>324</v>
      </c>
      <c r="B108" s="910"/>
      <c r="C108" s="910"/>
      <c r="D108" s="911"/>
      <c r="E108" s="560">
        <f>E98+E107</f>
        <v>21119577.129999999</v>
      </c>
      <c r="F108" s="560">
        <f t="shared" ref="F108:J108" si="34">F98+F107</f>
        <v>60398.84</v>
      </c>
      <c r="G108" s="561">
        <f t="shared" si="34"/>
        <v>21179975.969999999</v>
      </c>
      <c r="H108" s="589">
        <f t="shared" si="34"/>
        <v>21119577.129999999</v>
      </c>
      <c r="I108" s="560">
        <f t="shared" si="34"/>
        <v>60398.84</v>
      </c>
      <c r="J108" s="562">
        <f t="shared" si="34"/>
        <v>21179975.969999999</v>
      </c>
    </row>
    <row r="109" spans="1:10" ht="30.75" customHeight="1" thickBot="1" x14ac:dyDescent="0.25">
      <c r="A109" s="563" t="s">
        <v>325</v>
      </c>
      <c r="B109" s="423"/>
      <c r="C109" s="423"/>
      <c r="D109" s="535"/>
      <c r="E109" s="423"/>
    </row>
    <row r="110" spans="1:10" x14ac:dyDescent="0.2">
      <c r="A110" s="912" t="s">
        <v>207</v>
      </c>
      <c r="B110" s="912" t="s">
        <v>4</v>
      </c>
      <c r="C110" s="912" t="s">
        <v>208</v>
      </c>
      <c r="D110" s="912" t="s">
        <v>286</v>
      </c>
      <c r="E110" s="898" t="s">
        <v>326</v>
      </c>
    </row>
    <row r="111" spans="1:10" ht="12" thickBot="1" x14ac:dyDescent="0.25">
      <c r="A111" s="913"/>
      <c r="B111" s="913"/>
      <c r="C111" s="913"/>
      <c r="D111" s="913"/>
      <c r="E111" s="899"/>
    </row>
    <row r="112" spans="1:10" ht="15.75" x14ac:dyDescent="0.2">
      <c r="A112" s="564">
        <v>852</v>
      </c>
      <c r="B112" s="565"/>
      <c r="C112" s="566"/>
      <c r="D112" s="567" t="s">
        <v>245</v>
      </c>
      <c r="E112" s="568">
        <f>E113</f>
        <v>2500</v>
      </c>
    </row>
    <row r="113" spans="1:5" ht="15.75" x14ac:dyDescent="0.2">
      <c r="A113" s="569"/>
      <c r="B113" s="463">
        <v>85228</v>
      </c>
      <c r="C113" s="489"/>
      <c r="D113" s="506" t="s">
        <v>306</v>
      </c>
      <c r="E113" s="570">
        <f>E114</f>
        <v>2500</v>
      </c>
    </row>
    <row r="114" spans="1:5" ht="12.75" x14ac:dyDescent="0.2">
      <c r="A114" s="569"/>
      <c r="B114" s="571"/>
      <c r="C114" s="571" t="s">
        <v>327</v>
      </c>
      <c r="D114" s="572" t="s">
        <v>328</v>
      </c>
      <c r="E114" s="573">
        <v>2500</v>
      </c>
    </row>
    <row r="115" spans="1:5" ht="15.75" x14ac:dyDescent="0.2">
      <c r="A115" s="564">
        <v>855</v>
      </c>
      <c r="B115" s="574"/>
      <c r="C115" s="574"/>
      <c r="D115" s="575" t="s">
        <v>307</v>
      </c>
      <c r="E115" s="576">
        <f>E116</f>
        <v>155000</v>
      </c>
    </row>
    <row r="116" spans="1:5" ht="38.25" x14ac:dyDescent="0.2">
      <c r="A116" s="433"/>
      <c r="B116" s="455">
        <v>85502</v>
      </c>
      <c r="C116" s="435"/>
      <c r="D116" s="436" t="s">
        <v>316</v>
      </c>
      <c r="E116" s="577">
        <f>SUM(E117:E117)</f>
        <v>155000</v>
      </c>
    </row>
    <row r="117" spans="1:5" ht="23.25" thickBot="1" x14ac:dyDescent="0.25">
      <c r="A117" s="578"/>
      <c r="B117" s="579"/>
      <c r="C117" s="580" t="s">
        <v>329</v>
      </c>
      <c r="D117" s="581" t="s">
        <v>330</v>
      </c>
      <c r="E117" s="582">
        <v>155000</v>
      </c>
    </row>
    <row r="118" spans="1:5" ht="13.5" thickBot="1" x14ac:dyDescent="0.25">
      <c r="A118" s="900" t="s">
        <v>331</v>
      </c>
      <c r="B118" s="901"/>
      <c r="C118" s="901"/>
      <c r="D118" s="902"/>
      <c r="E118" s="583">
        <f>E112+E115</f>
        <v>157500</v>
      </c>
    </row>
  </sheetData>
  <mergeCells count="32">
    <mergeCell ref="G1:J1"/>
    <mergeCell ref="G2:J2"/>
    <mergeCell ref="G3:J3"/>
    <mergeCell ref="A4:J4"/>
    <mergeCell ref="A5:J5"/>
    <mergeCell ref="A1:F3"/>
    <mergeCell ref="H100:J100"/>
    <mergeCell ref="H6:J6"/>
    <mergeCell ref="B48:B49"/>
    <mergeCell ref="B52:B53"/>
    <mergeCell ref="A58:A83"/>
    <mergeCell ref="B59:B71"/>
    <mergeCell ref="B73:B84"/>
    <mergeCell ref="A6:A7"/>
    <mergeCell ref="B6:B7"/>
    <mergeCell ref="C6:C7"/>
    <mergeCell ref="D6:D7"/>
    <mergeCell ref="E6:G6"/>
    <mergeCell ref="A100:A101"/>
    <mergeCell ref="B100:B101"/>
    <mergeCell ref="C100:C101"/>
    <mergeCell ref="D100:D101"/>
    <mergeCell ref="E100:G100"/>
    <mergeCell ref="E110:E111"/>
    <mergeCell ref="A118:D118"/>
    <mergeCell ref="A103:A106"/>
    <mergeCell ref="B104:B106"/>
    <mergeCell ref="A108:D108"/>
    <mergeCell ref="A110:A111"/>
    <mergeCell ref="B110:B111"/>
    <mergeCell ref="C110:C111"/>
    <mergeCell ref="D110:D111"/>
  </mergeCells>
  <pageMargins left="0.31496062992125984" right="0" top="0.74803149606299213" bottom="0.55118110236220474" header="0.31496062992125984" footer="0.31496062992125984"/>
  <pageSetup paperSize="8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opLeftCell="A107" zoomScale="115" zoomScaleNormal="115" workbookViewId="0">
      <selection activeCell="K109" sqref="K109"/>
    </sheetView>
  </sheetViews>
  <sheetFormatPr defaultRowHeight="11.25" x14ac:dyDescent="0.2"/>
  <cols>
    <col min="1" max="1" width="4.28515625" style="128" customWidth="1"/>
    <col min="2" max="2" width="7.5703125" style="128" customWidth="1"/>
    <col min="3" max="3" width="5.85546875" style="128" customWidth="1"/>
    <col min="4" max="4" width="35.5703125" style="128" customWidth="1"/>
    <col min="5" max="5" width="11.7109375" style="128" customWidth="1"/>
    <col min="6" max="6" width="10.42578125" style="128" customWidth="1"/>
    <col min="7" max="7" width="11.28515625" style="128" customWidth="1"/>
    <col min="8" max="16384" width="9.140625" style="128"/>
  </cols>
  <sheetData>
    <row r="1" spans="1:7" ht="12.75" customHeight="1" x14ac:dyDescent="0.2">
      <c r="A1" s="935"/>
      <c r="B1" s="935"/>
      <c r="C1" s="935"/>
      <c r="D1" s="935"/>
      <c r="E1" s="931" t="s">
        <v>1557</v>
      </c>
      <c r="F1" s="931"/>
      <c r="G1" s="931"/>
    </row>
    <row r="2" spans="1:7" ht="12" customHeight="1" x14ac:dyDescent="0.2">
      <c r="A2" s="935"/>
      <c r="B2" s="935"/>
      <c r="C2" s="935"/>
      <c r="D2" s="935"/>
      <c r="E2" s="932" t="s">
        <v>204</v>
      </c>
      <c r="F2" s="932"/>
      <c r="G2" s="932"/>
    </row>
    <row r="3" spans="1:7" ht="21.75" customHeight="1" x14ac:dyDescent="0.2">
      <c r="A3" s="935"/>
      <c r="B3" s="935"/>
      <c r="C3" s="935"/>
      <c r="D3" s="935"/>
      <c r="E3" s="933" t="s">
        <v>333</v>
      </c>
      <c r="F3" s="933"/>
      <c r="G3" s="933"/>
    </row>
    <row r="4" spans="1:7" ht="23.25" customHeight="1" x14ac:dyDescent="0.2">
      <c r="A4" s="934" t="s">
        <v>205</v>
      </c>
      <c r="B4" s="934"/>
      <c r="C4" s="934"/>
      <c r="D4" s="934"/>
      <c r="E4" s="934"/>
      <c r="F4" s="934"/>
      <c r="G4" s="934"/>
    </row>
    <row r="5" spans="1:7" ht="39" customHeight="1" x14ac:dyDescent="0.2">
      <c r="A5" s="934" t="s">
        <v>206</v>
      </c>
      <c r="B5" s="934"/>
      <c r="C5" s="934"/>
      <c r="D5" s="934"/>
      <c r="E5" s="934"/>
      <c r="F5" s="934"/>
      <c r="G5" s="934"/>
    </row>
    <row r="6" spans="1:7" ht="29.25" customHeight="1" x14ac:dyDescent="0.2">
      <c r="A6" s="129" t="s">
        <v>207</v>
      </c>
      <c r="B6" s="129" t="s">
        <v>4</v>
      </c>
      <c r="C6" s="130" t="s">
        <v>208</v>
      </c>
      <c r="D6" s="131" t="s">
        <v>209</v>
      </c>
      <c r="E6" s="132" t="s">
        <v>210</v>
      </c>
      <c r="F6" s="133" t="s">
        <v>8</v>
      </c>
      <c r="G6" s="134" t="s">
        <v>211</v>
      </c>
    </row>
    <row r="7" spans="1:7" s="138" customFormat="1" ht="32.25" customHeight="1" thickBot="1" x14ac:dyDescent="0.3">
      <c r="A7" s="135" t="s">
        <v>212</v>
      </c>
      <c r="B7" s="930" t="s">
        <v>213</v>
      </c>
      <c r="C7" s="930"/>
      <c r="D7" s="930"/>
      <c r="E7" s="136">
        <f>E8+E16+E39</f>
        <v>4178911.6</v>
      </c>
      <c r="F7" s="136">
        <f>F8+F16+F39</f>
        <v>0</v>
      </c>
      <c r="G7" s="137">
        <f>G8+G16+G39</f>
        <v>4178911.6</v>
      </c>
    </row>
    <row r="8" spans="1:7" ht="24" customHeight="1" x14ac:dyDescent="0.2">
      <c r="A8" s="139" t="s">
        <v>214</v>
      </c>
      <c r="B8" s="937" t="s">
        <v>215</v>
      </c>
      <c r="C8" s="937"/>
      <c r="D8" s="937"/>
      <c r="E8" s="140">
        <f>E9</f>
        <v>1847000</v>
      </c>
      <c r="F8" s="140">
        <f t="shared" ref="F8:G8" si="0">F9</f>
        <v>0</v>
      </c>
      <c r="G8" s="141">
        <f t="shared" si="0"/>
        <v>1847000</v>
      </c>
    </row>
    <row r="9" spans="1:7" s="148" customFormat="1" ht="24" x14ac:dyDescent="0.25">
      <c r="A9" s="142">
        <v>921</v>
      </c>
      <c r="B9" s="143"/>
      <c r="C9" s="144"/>
      <c r="D9" s="145" t="s">
        <v>216</v>
      </c>
      <c r="E9" s="146">
        <f>E10+E12+E14</f>
        <v>1847000</v>
      </c>
      <c r="F9" s="146">
        <f t="shared" ref="F9:G9" si="1">F10+F12+F14</f>
        <v>0</v>
      </c>
      <c r="G9" s="147">
        <f t="shared" si="1"/>
        <v>1847000</v>
      </c>
    </row>
    <row r="10" spans="1:7" s="148" customFormat="1" ht="12" x14ac:dyDescent="0.25">
      <c r="A10" s="938"/>
      <c r="B10" s="149">
        <v>92109</v>
      </c>
      <c r="C10" s="150"/>
      <c r="D10" s="151" t="s">
        <v>217</v>
      </c>
      <c r="E10" s="152">
        <f>E11</f>
        <v>1028680</v>
      </c>
      <c r="F10" s="152">
        <f t="shared" ref="F10:G10" si="2">F11</f>
        <v>0</v>
      </c>
      <c r="G10" s="153">
        <f t="shared" si="2"/>
        <v>1028680</v>
      </c>
    </row>
    <row r="11" spans="1:7" s="148" customFormat="1" ht="24" x14ac:dyDescent="0.25">
      <c r="A11" s="939"/>
      <c r="B11" s="154"/>
      <c r="C11" s="155">
        <v>2480</v>
      </c>
      <c r="D11" s="156" t="s">
        <v>218</v>
      </c>
      <c r="E11" s="157">
        <v>1028680</v>
      </c>
      <c r="F11" s="158"/>
      <c r="G11" s="159">
        <f>E11+F11</f>
        <v>1028680</v>
      </c>
    </row>
    <row r="12" spans="1:7" s="148" customFormat="1" ht="12" x14ac:dyDescent="0.25">
      <c r="A12" s="939"/>
      <c r="B12" s="149">
        <v>92116</v>
      </c>
      <c r="C12" s="150"/>
      <c r="D12" s="151" t="s">
        <v>219</v>
      </c>
      <c r="E12" s="152">
        <f>E13</f>
        <v>319620</v>
      </c>
      <c r="F12" s="152">
        <f>F13</f>
        <v>0</v>
      </c>
      <c r="G12" s="153">
        <f t="shared" ref="G12" si="3">G13</f>
        <v>319620</v>
      </c>
    </row>
    <row r="13" spans="1:7" s="148" customFormat="1" ht="24" x14ac:dyDescent="0.25">
      <c r="A13" s="939"/>
      <c r="B13" s="154"/>
      <c r="C13" s="155">
        <v>2480</v>
      </c>
      <c r="D13" s="156" t="s">
        <v>218</v>
      </c>
      <c r="E13" s="157">
        <v>319620</v>
      </c>
      <c r="F13" s="158"/>
      <c r="G13" s="159">
        <f>E13+F13</f>
        <v>319620</v>
      </c>
    </row>
    <row r="14" spans="1:7" s="148" customFormat="1" ht="12" x14ac:dyDescent="0.25">
      <c r="A14" s="939"/>
      <c r="B14" s="149">
        <v>92118</v>
      </c>
      <c r="C14" s="160"/>
      <c r="D14" s="161" t="s">
        <v>220</v>
      </c>
      <c r="E14" s="162">
        <f>E15</f>
        <v>498700</v>
      </c>
      <c r="F14" s="163">
        <f>F15</f>
        <v>0</v>
      </c>
      <c r="G14" s="164">
        <f>G15</f>
        <v>498700</v>
      </c>
    </row>
    <row r="15" spans="1:7" s="148" customFormat="1" ht="24.75" thickBot="1" x14ac:dyDescent="0.3">
      <c r="A15" s="940"/>
      <c r="B15" s="165"/>
      <c r="C15" s="166">
        <v>2480</v>
      </c>
      <c r="D15" s="167" t="s">
        <v>218</v>
      </c>
      <c r="E15" s="168">
        <v>498700</v>
      </c>
      <c r="F15" s="169"/>
      <c r="G15" s="170">
        <f>E15+F15</f>
        <v>498700</v>
      </c>
    </row>
    <row r="16" spans="1:7" ht="21" customHeight="1" x14ac:dyDescent="0.2">
      <c r="A16" s="171" t="s">
        <v>221</v>
      </c>
      <c r="B16" s="941" t="s">
        <v>222</v>
      </c>
      <c r="C16" s="941"/>
      <c r="D16" s="941"/>
      <c r="E16" s="172">
        <f>E17+E20+E29+E32</f>
        <v>1774060</v>
      </c>
      <c r="F16" s="172">
        <f t="shared" ref="F16:G16" si="4">F17+F20+F29+F32</f>
        <v>0</v>
      </c>
      <c r="G16" s="173">
        <f t="shared" si="4"/>
        <v>1774060</v>
      </c>
    </row>
    <row r="17" spans="1:7" ht="21" customHeight="1" x14ac:dyDescent="0.2">
      <c r="A17" s="174">
        <v>600</v>
      </c>
      <c r="B17" s="175"/>
      <c r="C17" s="175"/>
      <c r="D17" s="176" t="s">
        <v>223</v>
      </c>
      <c r="E17" s="177">
        <f>E18</f>
        <v>264500</v>
      </c>
      <c r="F17" s="177">
        <f t="shared" ref="F17:G18" si="5">F18</f>
        <v>0</v>
      </c>
      <c r="G17" s="178">
        <f t="shared" si="5"/>
        <v>264500</v>
      </c>
    </row>
    <row r="18" spans="1:7" ht="21" customHeight="1" x14ac:dyDescent="0.2">
      <c r="A18" s="942"/>
      <c r="B18" s="179">
        <v>60004</v>
      </c>
      <c r="C18" s="179"/>
      <c r="D18" s="180" t="s">
        <v>224</v>
      </c>
      <c r="E18" s="181">
        <f>E19</f>
        <v>264500</v>
      </c>
      <c r="F18" s="181">
        <f t="shared" si="5"/>
        <v>0</v>
      </c>
      <c r="G18" s="182">
        <f t="shared" si="5"/>
        <v>264500</v>
      </c>
    </row>
    <row r="19" spans="1:7" ht="48" x14ac:dyDescent="0.2">
      <c r="A19" s="943"/>
      <c r="B19" s="183"/>
      <c r="C19" s="184">
        <v>2310</v>
      </c>
      <c r="D19" s="185" t="s">
        <v>225</v>
      </c>
      <c r="E19" s="186">
        <v>264500</v>
      </c>
      <c r="F19" s="187"/>
      <c r="G19" s="188">
        <f>E19+F19</f>
        <v>264500</v>
      </c>
    </row>
    <row r="20" spans="1:7" ht="12" x14ac:dyDescent="0.2">
      <c r="A20" s="174">
        <v>801</v>
      </c>
      <c r="B20" s="189"/>
      <c r="C20" s="189"/>
      <c r="D20" s="190" t="s">
        <v>226</v>
      </c>
      <c r="E20" s="191">
        <f>E21+E23+E25+E27</f>
        <v>1351800</v>
      </c>
      <c r="F20" s="191">
        <f t="shared" ref="F20:G20" si="6">F21+F23+F25+F27</f>
        <v>0</v>
      </c>
      <c r="G20" s="192">
        <f t="shared" si="6"/>
        <v>1351800</v>
      </c>
    </row>
    <row r="21" spans="1:7" ht="12" x14ac:dyDescent="0.2">
      <c r="A21" s="944"/>
      <c r="B21" s="193">
        <v>80101</v>
      </c>
      <c r="C21" s="194"/>
      <c r="D21" s="195" t="s">
        <v>227</v>
      </c>
      <c r="E21" s="196">
        <f>E22</f>
        <v>2800</v>
      </c>
      <c r="F21" s="197">
        <f t="shared" ref="F21:G21" si="7">F22</f>
        <v>0</v>
      </c>
      <c r="G21" s="198">
        <f t="shared" si="7"/>
        <v>2800</v>
      </c>
    </row>
    <row r="22" spans="1:7" ht="48" x14ac:dyDescent="0.2">
      <c r="A22" s="945"/>
      <c r="B22" s="199"/>
      <c r="C22" s="200">
        <v>2310</v>
      </c>
      <c r="D22" s="185" t="s">
        <v>225</v>
      </c>
      <c r="E22" s="201">
        <v>2800</v>
      </c>
      <c r="F22" s="202"/>
      <c r="G22" s="203">
        <f>E22+F22</f>
        <v>2800</v>
      </c>
    </row>
    <row r="23" spans="1:7" ht="24" x14ac:dyDescent="0.2">
      <c r="A23" s="945"/>
      <c r="B23" s="193">
        <v>80103</v>
      </c>
      <c r="C23" s="193"/>
      <c r="D23" s="195" t="s">
        <v>228</v>
      </c>
      <c r="E23" s="204">
        <f>E24</f>
        <v>0</v>
      </c>
      <c r="F23" s="204">
        <f t="shared" ref="F23:G23" si="8">F24</f>
        <v>0</v>
      </c>
      <c r="G23" s="198">
        <f t="shared" si="8"/>
        <v>0</v>
      </c>
    </row>
    <row r="24" spans="1:7" ht="48" x14ac:dyDescent="0.2">
      <c r="A24" s="945"/>
      <c r="B24" s="199"/>
      <c r="C24" s="200">
        <v>2310</v>
      </c>
      <c r="D24" s="185" t="s">
        <v>225</v>
      </c>
      <c r="E24" s="201">
        <v>0</v>
      </c>
      <c r="F24" s="187"/>
      <c r="G24" s="203">
        <f>E24+F24</f>
        <v>0</v>
      </c>
    </row>
    <row r="25" spans="1:7" ht="12" x14ac:dyDescent="0.2">
      <c r="A25" s="945"/>
      <c r="B25" s="179">
        <v>80104</v>
      </c>
      <c r="C25" s="179"/>
      <c r="D25" s="205" t="s">
        <v>229</v>
      </c>
      <c r="E25" s="206">
        <f>E26</f>
        <v>49000</v>
      </c>
      <c r="F25" s="206">
        <f t="shared" ref="F25:G25" si="9">F26</f>
        <v>0</v>
      </c>
      <c r="G25" s="182">
        <f t="shared" si="9"/>
        <v>49000</v>
      </c>
    </row>
    <row r="26" spans="1:7" ht="48" x14ac:dyDescent="0.2">
      <c r="A26" s="945"/>
      <c r="B26" s="183"/>
      <c r="C26" s="184">
        <v>2310</v>
      </c>
      <c r="D26" s="185" t="s">
        <v>225</v>
      </c>
      <c r="E26" s="207">
        <v>49000</v>
      </c>
      <c r="F26" s="208"/>
      <c r="G26" s="209">
        <f>E26+F26</f>
        <v>49000</v>
      </c>
    </row>
    <row r="27" spans="1:7" s="148" customFormat="1" ht="12" x14ac:dyDescent="0.25">
      <c r="A27" s="945"/>
      <c r="B27" s="149">
        <v>80110</v>
      </c>
      <c r="C27" s="150"/>
      <c r="D27" s="151" t="s">
        <v>230</v>
      </c>
      <c r="E27" s="152">
        <f>E28</f>
        <v>1300000</v>
      </c>
      <c r="F27" s="152">
        <f t="shared" ref="F27:G27" si="10">F28</f>
        <v>0</v>
      </c>
      <c r="G27" s="153">
        <f t="shared" si="10"/>
        <v>1300000</v>
      </c>
    </row>
    <row r="28" spans="1:7" s="148" customFormat="1" ht="48" x14ac:dyDescent="0.25">
      <c r="A28" s="946"/>
      <c r="B28" s="210"/>
      <c r="C28" s="211">
        <v>2320</v>
      </c>
      <c r="D28" s="185" t="s">
        <v>231</v>
      </c>
      <c r="E28" s="212">
        <v>1300000</v>
      </c>
      <c r="F28" s="213"/>
      <c r="G28" s="214">
        <f>E28+F28</f>
        <v>1300000</v>
      </c>
    </row>
    <row r="29" spans="1:7" s="148" customFormat="1" ht="12" x14ac:dyDescent="0.25">
      <c r="A29" s="142">
        <v>851</v>
      </c>
      <c r="B29" s="143"/>
      <c r="C29" s="144"/>
      <c r="D29" s="145" t="s">
        <v>232</v>
      </c>
      <c r="E29" s="146">
        <f>E30</f>
        <v>13910</v>
      </c>
      <c r="F29" s="146">
        <f t="shared" ref="F29:G29" si="11">F30</f>
        <v>0</v>
      </c>
      <c r="G29" s="147">
        <f t="shared" si="11"/>
        <v>13910</v>
      </c>
    </row>
    <row r="30" spans="1:7" s="148" customFormat="1" ht="12" x14ac:dyDescent="0.25">
      <c r="A30" s="215"/>
      <c r="B30" s="149">
        <v>85154</v>
      </c>
      <c r="C30" s="150"/>
      <c r="D30" s="151" t="s">
        <v>233</v>
      </c>
      <c r="E30" s="152">
        <f>SUM(E31:E31)</f>
        <v>13910</v>
      </c>
      <c r="F30" s="152">
        <f t="shared" ref="F30:G30" si="12">SUM(F31:F31)</f>
        <v>0</v>
      </c>
      <c r="G30" s="153">
        <f t="shared" si="12"/>
        <v>13910</v>
      </c>
    </row>
    <row r="31" spans="1:7" s="148" customFormat="1" ht="48" x14ac:dyDescent="0.25">
      <c r="A31" s="216"/>
      <c r="B31" s="210"/>
      <c r="C31" s="217">
        <v>2710</v>
      </c>
      <c r="D31" s="218" t="s">
        <v>234</v>
      </c>
      <c r="E31" s="219">
        <v>13910</v>
      </c>
      <c r="F31" s="220"/>
      <c r="G31" s="221">
        <f>E31+F31</f>
        <v>13910</v>
      </c>
    </row>
    <row r="32" spans="1:7" s="148" customFormat="1" ht="24" x14ac:dyDescent="0.25">
      <c r="A32" s="222">
        <v>900</v>
      </c>
      <c r="B32" s="223"/>
      <c r="C32" s="224"/>
      <c r="D32" s="225" t="s">
        <v>235</v>
      </c>
      <c r="E32" s="226">
        <f>E35+E37+E33</f>
        <v>143850</v>
      </c>
      <c r="F32" s="226">
        <f t="shared" ref="F32:G32" si="13">F35+F37+F33</f>
        <v>0</v>
      </c>
      <c r="G32" s="227">
        <f t="shared" si="13"/>
        <v>143850</v>
      </c>
    </row>
    <row r="33" spans="1:7" s="148" customFormat="1" ht="12" x14ac:dyDescent="0.25">
      <c r="A33" s="947"/>
      <c r="B33" s="228">
        <v>90001</v>
      </c>
      <c r="C33" s="229"/>
      <c r="D33" s="230" t="s">
        <v>236</v>
      </c>
      <c r="E33" s="231">
        <f>E34</f>
        <v>0</v>
      </c>
      <c r="F33" s="231">
        <f t="shared" ref="F33:G33" si="14">F34</f>
        <v>0</v>
      </c>
      <c r="G33" s="232">
        <f t="shared" si="14"/>
        <v>0</v>
      </c>
    </row>
    <row r="34" spans="1:7" s="148" customFormat="1" ht="48" x14ac:dyDescent="0.25">
      <c r="A34" s="948"/>
      <c r="B34" s="233"/>
      <c r="C34" s="217">
        <v>2710</v>
      </c>
      <c r="D34" s="218" t="s">
        <v>234</v>
      </c>
      <c r="E34" s="234">
        <v>0</v>
      </c>
      <c r="F34" s="220"/>
      <c r="G34" s="235">
        <f>E34+F34</f>
        <v>0</v>
      </c>
    </row>
    <row r="35" spans="1:7" s="148" customFormat="1" ht="12" x14ac:dyDescent="0.25">
      <c r="A35" s="948"/>
      <c r="B35" s="236">
        <v>90002</v>
      </c>
      <c r="C35" s="237"/>
      <c r="D35" s="238" t="s">
        <v>237</v>
      </c>
      <c r="E35" s="239">
        <f>E36</f>
        <v>30000</v>
      </c>
      <c r="F35" s="239">
        <f t="shared" ref="F35:G35" si="15">F36</f>
        <v>0</v>
      </c>
      <c r="G35" s="240">
        <f t="shared" si="15"/>
        <v>30000</v>
      </c>
    </row>
    <row r="36" spans="1:7" s="148" customFormat="1" ht="48" x14ac:dyDescent="0.25">
      <c r="A36" s="948"/>
      <c r="B36" s="241"/>
      <c r="C36" s="242">
        <v>2320</v>
      </c>
      <c r="D36" s="243" t="s">
        <v>238</v>
      </c>
      <c r="E36" s="244">
        <v>30000</v>
      </c>
      <c r="F36" s="245"/>
      <c r="G36" s="246">
        <f>E36+F36</f>
        <v>30000</v>
      </c>
    </row>
    <row r="37" spans="1:7" s="148" customFormat="1" ht="12" x14ac:dyDescent="0.25">
      <c r="A37" s="948"/>
      <c r="B37" s="247">
        <v>90013</v>
      </c>
      <c r="C37" s="248"/>
      <c r="D37" s="249" t="s">
        <v>239</v>
      </c>
      <c r="E37" s="250">
        <f>E38</f>
        <v>113850</v>
      </c>
      <c r="F37" s="250">
        <f t="shared" ref="F37:G37" si="16">F38</f>
        <v>0</v>
      </c>
      <c r="G37" s="251">
        <f t="shared" si="16"/>
        <v>113850</v>
      </c>
    </row>
    <row r="38" spans="1:7" s="148" customFormat="1" ht="48" x14ac:dyDescent="0.25">
      <c r="A38" s="949"/>
      <c r="B38" s="252"/>
      <c r="C38" s="253">
        <v>2310</v>
      </c>
      <c r="D38" s="254" t="s">
        <v>225</v>
      </c>
      <c r="E38" s="255">
        <v>113850</v>
      </c>
      <c r="F38" s="256"/>
      <c r="G38" s="257">
        <f>E38+F38</f>
        <v>113850</v>
      </c>
    </row>
    <row r="39" spans="1:7" s="148" customFormat="1" ht="12.75" x14ac:dyDescent="0.25">
      <c r="A39" s="258" t="s">
        <v>240</v>
      </c>
      <c r="B39" s="950" t="s">
        <v>241</v>
      </c>
      <c r="C39" s="950"/>
      <c r="D39" s="950"/>
      <c r="E39" s="259">
        <f>E40+E43</f>
        <v>557851.6</v>
      </c>
      <c r="F39" s="259">
        <f t="shared" ref="F39:G39" si="17">F40+F43</f>
        <v>0</v>
      </c>
      <c r="G39" s="260">
        <f t="shared" si="17"/>
        <v>557851.6</v>
      </c>
    </row>
    <row r="40" spans="1:7" s="148" customFormat="1" ht="12" x14ac:dyDescent="0.25">
      <c r="A40" s="261">
        <v>700</v>
      </c>
      <c r="B40" s="262"/>
      <c r="C40" s="263"/>
      <c r="D40" s="264" t="s">
        <v>242</v>
      </c>
      <c r="E40" s="265">
        <f>E41</f>
        <v>407851.6</v>
      </c>
      <c r="F40" s="265">
        <f t="shared" ref="F40:G41" si="18">F41</f>
        <v>0</v>
      </c>
      <c r="G40" s="266">
        <f t="shared" si="18"/>
        <v>407851.6</v>
      </c>
    </row>
    <row r="41" spans="1:7" s="148" customFormat="1" ht="12" x14ac:dyDescent="0.25">
      <c r="A41" s="951"/>
      <c r="B41" s="267">
        <v>70001</v>
      </c>
      <c r="C41" s="268"/>
      <c r="D41" s="269" t="s">
        <v>243</v>
      </c>
      <c r="E41" s="270">
        <f>E42</f>
        <v>407851.6</v>
      </c>
      <c r="F41" s="270">
        <f t="shared" si="18"/>
        <v>0</v>
      </c>
      <c r="G41" s="271">
        <f t="shared" si="18"/>
        <v>407851.6</v>
      </c>
    </row>
    <row r="42" spans="1:7" s="148" customFormat="1" ht="24" x14ac:dyDescent="0.25">
      <c r="A42" s="952"/>
      <c r="B42" s="272"/>
      <c r="C42" s="273">
        <v>2650</v>
      </c>
      <c r="D42" s="274" t="s">
        <v>244</v>
      </c>
      <c r="E42" s="219">
        <v>407851.6</v>
      </c>
      <c r="F42" s="275"/>
      <c r="G42" s="221">
        <f>E42+F42</f>
        <v>407851.6</v>
      </c>
    </row>
    <row r="43" spans="1:7" s="148" customFormat="1" ht="12" x14ac:dyDescent="0.25">
      <c r="A43" s="142">
        <v>852</v>
      </c>
      <c r="B43" s="143"/>
      <c r="C43" s="144"/>
      <c r="D43" s="145" t="s">
        <v>245</v>
      </c>
      <c r="E43" s="146">
        <f>E44</f>
        <v>150000</v>
      </c>
      <c r="F43" s="146">
        <f t="shared" ref="F43:G43" si="19">F44</f>
        <v>0</v>
      </c>
      <c r="G43" s="147">
        <f t="shared" si="19"/>
        <v>150000</v>
      </c>
    </row>
    <row r="44" spans="1:7" s="148" customFormat="1" ht="12" x14ac:dyDescent="0.25">
      <c r="A44" s="215"/>
      <c r="B44" s="276">
        <v>85232</v>
      </c>
      <c r="C44" s="150"/>
      <c r="D44" s="151" t="s">
        <v>246</v>
      </c>
      <c r="E44" s="152">
        <f>E45</f>
        <v>150000</v>
      </c>
      <c r="F44" s="152">
        <f>F45</f>
        <v>0</v>
      </c>
      <c r="G44" s="153">
        <f>G45</f>
        <v>150000</v>
      </c>
    </row>
    <row r="45" spans="1:7" s="148" customFormat="1" ht="24" x14ac:dyDescent="0.25">
      <c r="A45" s="252"/>
      <c r="B45" s="210"/>
      <c r="C45" s="211">
        <v>2650</v>
      </c>
      <c r="D45" s="274" t="s">
        <v>244</v>
      </c>
      <c r="E45" s="212">
        <v>150000</v>
      </c>
      <c r="F45" s="277"/>
      <c r="G45" s="214">
        <f>E45+F45</f>
        <v>150000</v>
      </c>
    </row>
    <row r="46" spans="1:7" s="138" customFormat="1" ht="24" customHeight="1" thickBot="1" x14ac:dyDescent="0.3">
      <c r="A46" s="135" t="s">
        <v>247</v>
      </c>
      <c r="B46" s="953" t="s">
        <v>248</v>
      </c>
      <c r="C46" s="953"/>
      <c r="D46" s="953"/>
      <c r="E46" s="136">
        <f>E47+E57</f>
        <v>2868722.94</v>
      </c>
      <c r="F46" s="136">
        <f t="shared" ref="F46:G46" si="20">F47+F57</f>
        <v>-104929.92</v>
      </c>
      <c r="G46" s="136">
        <f t="shared" si="20"/>
        <v>2763793.02</v>
      </c>
    </row>
    <row r="47" spans="1:7" ht="24" customHeight="1" x14ac:dyDescent="0.2">
      <c r="A47" s="278" t="s">
        <v>249</v>
      </c>
      <c r="B47" s="954" t="s">
        <v>215</v>
      </c>
      <c r="C47" s="954"/>
      <c r="D47" s="954"/>
      <c r="E47" s="140">
        <f>E48</f>
        <v>2240951.11</v>
      </c>
      <c r="F47" s="140">
        <f t="shared" ref="F47:G47" si="21">F48</f>
        <v>-104929.92</v>
      </c>
      <c r="G47" s="140">
        <f t="shared" si="21"/>
        <v>2136021.19</v>
      </c>
    </row>
    <row r="48" spans="1:7" s="148" customFormat="1" ht="12" x14ac:dyDescent="0.25">
      <c r="A48" s="142">
        <v>801</v>
      </c>
      <c r="B48" s="143"/>
      <c r="C48" s="144"/>
      <c r="D48" s="145" t="s">
        <v>226</v>
      </c>
      <c r="E48" s="279">
        <f>E49+E51+E53+E55</f>
        <v>2240951.11</v>
      </c>
      <c r="F48" s="279">
        <f t="shared" ref="F48:G48" si="22">F49+F51+F53+F55</f>
        <v>-104929.92</v>
      </c>
      <c r="G48" s="280">
        <f t="shared" si="22"/>
        <v>2136021.19</v>
      </c>
    </row>
    <row r="49" spans="1:7" s="148" customFormat="1" ht="12" x14ac:dyDescent="0.25">
      <c r="A49" s="938"/>
      <c r="B49" s="149">
        <v>80104</v>
      </c>
      <c r="C49" s="150"/>
      <c r="D49" s="151" t="s">
        <v>229</v>
      </c>
      <c r="E49" s="152">
        <f>E50</f>
        <v>1441130.23</v>
      </c>
      <c r="F49" s="152">
        <f t="shared" ref="F49:G49" si="23">F50</f>
        <v>-60000</v>
      </c>
      <c r="G49" s="153">
        <f t="shared" si="23"/>
        <v>1381130.23</v>
      </c>
    </row>
    <row r="50" spans="1:7" s="148" customFormat="1" ht="24" x14ac:dyDescent="0.25">
      <c r="A50" s="939"/>
      <c r="B50" s="281"/>
      <c r="C50" s="155">
        <v>2540</v>
      </c>
      <c r="D50" s="156" t="s">
        <v>250</v>
      </c>
      <c r="E50" s="157">
        <v>1441130.23</v>
      </c>
      <c r="F50" s="158">
        <v>-60000</v>
      </c>
      <c r="G50" s="159">
        <f>E50+F50</f>
        <v>1381130.23</v>
      </c>
    </row>
    <row r="51" spans="1:7" s="148" customFormat="1" ht="12" x14ac:dyDescent="0.25">
      <c r="A51" s="939"/>
      <c r="B51" s="149">
        <v>80110</v>
      </c>
      <c r="C51" s="150"/>
      <c r="D51" s="151" t="s">
        <v>230</v>
      </c>
      <c r="E51" s="152">
        <f>E52</f>
        <v>653953</v>
      </c>
      <c r="F51" s="152">
        <f t="shared" ref="F51:G51" si="24">F52</f>
        <v>-37000</v>
      </c>
      <c r="G51" s="153">
        <f t="shared" si="24"/>
        <v>616953</v>
      </c>
    </row>
    <row r="52" spans="1:7" s="148" customFormat="1" ht="24" x14ac:dyDescent="0.25">
      <c r="A52" s="939"/>
      <c r="B52" s="281"/>
      <c r="C52" s="155">
        <v>2540</v>
      </c>
      <c r="D52" s="156" t="s">
        <v>250</v>
      </c>
      <c r="E52" s="157">
        <v>653953</v>
      </c>
      <c r="F52" s="158">
        <v>-37000</v>
      </c>
      <c r="G52" s="159">
        <f>E52+F52</f>
        <v>616953</v>
      </c>
    </row>
    <row r="53" spans="1:7" s="148" customFormat="1" ht="60" x14ac:dyDescent="0.25">
      <c r="A53" s="939"/>
      <c r="B53" s="149">
        <v>80149</v>
      </c>
      <c r="C53" s="150"/>
      <c r="D53" s="151" t="s">
        <v>251</v>
      </c>
      <c r="E53" s="152">
        <f>E54</f>
        <v>129035.88</v>
      </c>
      <c r="F53" s="152">
        <f t="shared" ref="F53:G53" si="25">F54</f>
        <v>-7929.92</v>
      </c>
      <c r="G53" s="153">
        <f t="shared" si="25"/>
        <v>121105.96</v>
      </c>
    </row>
    <row r="54" spans="1:7" s="148" customFormat="1" ht="24" x14ac:dyDescent="0.25">
      <c r="A54" s="939"/>
      <c r="B54" s="281"/>
      <c r="C54" s="155">
        <v>2540</v>
      </c>
      <c r="D54" s="156" t="s">
        <v>250</v>
      </c>
      <c r="E54" s="157">
        <v>129035.88</v>
      </c>
      <c r="F54" s="158">
        <v>-7929.92</v>
      </c>
      <c r="G54" s="159">
        <f>E54+F54</f>
        <v>121105.96</v>
      </c>
    </row>
    <row r="55" spans="1:7" s="148" customFormat="1" ht="84" x14ac:dyDescent="0.25">
      <c r="A55" s="939"/>
      <c r="B55" s="149">
        <v>80150</v>
      </c>
      <c r="C55" s="150"/>
      <c r="D55" s="151" t="s">
        <v>252</v>
      </c>
      <c r="E55" s="152">
        <f>E56</f>
        <v>16832</v>
      </c>
      <c r="F55" s="152">
        <f t="shared" ref="F55:G55" si="26">F56</f>
        <v>0</v>
      </c>
      <c r="G55" s="153">
        <f t="shared" si="26"/>
        <v>16832</v>
      </c>
    </row>
    <row r="56" spans="1:7" s="148" customFormat="1" ht="24" x14ac:dyDescent="0.25">
      <c r="A56" s="955"/>
      <c r="B56" s="281"/>
      <c r="C56" s="155">
        <v>2540</v>
      </c>
      <c r="D56" s="156" t="s">
        <v>250</v>
      </c>
      <c r="E56" s="157">
        <v>16832</v>
      </c>
      <c r="F56" s="158"/>
      <c r="G56" s="159">
        <f>E56+F56</f>
        <v>16832</v>
      </c>
    </row>
    <row r="57" spans="1:7" ht="23.25" customHeight="1" x14ac:dyDescent="0.2">
      <c r="A57" s="282" t="s">
        <v>221</v>
      </c>
      <c r="B57" s="936" t="s">
        <v>253</v>
      </c>
      <c r="C57" s="936"/>
      <c r="D57" s="936"/>
      <c r="E57" s="283">
        <f>E58+E61+E71+E79+E84+E66+E76</f>
        <v>627771.82999999996</v>
      </c>
      <c r="F57" s="283">
        <f>F58+F61+F71+F79+F84+F66+F76</f>
        <v>0</v>
      </c>
      <c r="G57" s="283">
        <f>G58+G61+G71+G79+G84+G66+G76</f>
        <v>627771.82999999996</v>
      </c>
    </row>
    <row r="58" spans="1:7" s="148" customFormat="1" ht="12" x14ac:dyDescent="0.25">
      <c r="A58" s="284" t="s">
        <v>18</v>
      </c>
      <c r="B58" s="143"/>
      <c r="C58" s="144"/>
      <c r="D58" s="145" t="s">
        <v>254</v>
      </c>
      <c r="E58" s="146">
        <f>E59</f>
        <v>20000</v>
      </c>
      <c r="F58" s="146">
        <f t="shared" ref="F58:G59" si="27">F59</f>
        <v>0</v>
      </c>
      <c r="G58" s="147">
        <f t="shared" si="27"/>
        <v>20000</v>
      </c>
    </row>
    <row r="59" spans="1:7" s="148" customFormat="1" ht="12" x14ac:dyDescent="0.25">
      <c r="A59" s="956"/>
      <c r="B59" s="285" t="s">
        <v>255</v>
      </c>
      <c r="C59" s="150"/>
      <c r="D59" s="151" t="s">
        <v>256</v>
      </c>
      <c r="E59" s="152">
        <f>E60</f>
        <v>20000</v>
      </c>
      <c r="F59" s="162">
        <f t="shared" si="27"/>
        <v>0</v>
      </c>
      <c r="G59" s="153">
        <f t="shared" si="27"/>
        <v>20000</v>
      </c>
    </row>
    <row r="60" spans="1:7" s="148" customFormat="1" ht="60" x14ac:dyDescent="0.25">
      <c r="A60" s="957"/>
      <c r="B60" s="216"/>
      <c r="C60" s="286">
        <v>2830</v>
      </c>
      <c r="D60" s="287" t="s">
        <v>257</v>
      </c>
      <c r="E60" s="288">
        <v>20000</v>
      </c>
      <c r="F60" s="202"/>
      <c r="G60" s="289">
        <f>E60+F60</f>
        <v>20000</v>
      </c>
    </row>
    <row r="61" spans="1:7" ht="24" x14ac:dyDescent="0.2">
      <c r="A61" s="174">
        <v>754</v>
      </c>
      <c r="B61" s="189"/>
      <c r="C61" s="189"/>
      <c r="D61" s="176" t="s">
        <v>258</v>
      </c>
      <c r="E61" s="290">
        <f>E62+E64</f>
        <v>87000</v>
      </c>
      <c r="F61" s="290">
        <f t="shared" ref="F61:G61" si="28">F62+F64</f>
        <v>0</v>
      </c>
      <c r="G61" s="291">
        <f t="shared" si="28"/>
        <v>87000</v>
      </c>
    </row>
    <row r="62" spans="1:7" ht="12" x14ac:dyDescent="0.2">
      <c r="A62" s="958"/>
      <c r="B62" s="179">
        <v>75412</v>
      </c>
      <c r="C62" s="179"/>
      <c r="D62" s="180" t="s">
        <v>259</v>
      </c>
      <c r="E62" s="181">
        <f>E63</f>
        <v>30000</v>
      </c>
      <c r="F62" s="181">
        <f t="shared" ref="F62:G62" si="29">F63</f>
        <v>0</v>
      </c>
      <c r="G62" s="182">
        <f t="shared" si="29"/>
        <v>30000</v>
      </c>
    </row>
    <row r="63" spans="1:7" ht="36" x14ac:dyDescent="0.2">
      <c r="A63" s="959"/>
      <c r="B63" s="292"/>
      <c r="C63" s="293">
        <v>2820</v>
      </c>
      <c r="D63" s="294" t="s">
        <v>260</v>
      </c>
      <c r="E63" s="295">
        <v>30000</v>
      </c>
      <c r="F63" s="296"/>
      <c r="G63" s="297">
        <f>E63+F63</f>
        <v>30000</v>
      </c>
    </row>
    <row r="64" spans="1:7" ht="12" x14ac:dyDescent="0.2">
      <c r="A64" s="959"/>
      <c r="B64" s="179">
        <v>75415</v>
      </c>
      <c r="C64" s="267"/>
      <c r="D64" s="298" t="s">
        <v>261</v>
      </c>
      <c r="E64" s="299">
        <f>E65</f>
        <v>57000</v>
      </c>
      <c r="F64" s="299">
        <f t="shared" ref="F64:G64" si="30">F65</f>
        <v>0</v>
      </c>
      <c r="G64" s="300">
        <f t="shared" si="30"/>
        <v>57000</v>
      </c>
    </row>
    <row r="65" spans="1:7" ht="72" x14ac:dyDescent="0.2">
      <c r="A65" s="959"/>
      <c r="B65" s="292"/>
      <c r="C65" s="293">
        <v>2360</v>
      </c>
      <c r="D65" s="287" t="s">
        <v>262</v>
      </c>
      <c r="E65" s="301">
        <v>57000</v>
      </c>
      <c r="F65" s="208"/>
      <c r="G65" s="302">
        <f>E65+F65</f>
        <v>57000</v>
      </c>
    </row>
    <row r="66" spans="1:7" ht="12.75" x14ac:dyDescent="0.2">
      <c r="A66" s="303">
        <v>801</v>
      </c>
      <c r="B66" s="189"/>
      <c r="C66" s="304"/>
      <c r="D66" s="264" t="s">
        <v>226</v>
      </c>
      <c r="E66" s="177">
        <f>E69+E67</f>
        <v>31771.83</v>
      </c>
      <c r="F66" s="177">
        <f>F69+F67</f>
        <v>0</v>
      </c>
      <c r="G66" s="177">
        <f>G69+G67</f>
        <v>31771.83</v>
      </c>
    </row>
    <row r="67" spans="1:7" s="307" customFormat="1" ht="12.75" customHeight="1" x14ac:dyDescent="0.2">
      <c r="A67" s="960"/>
      <c r="B67" s="193">
        <v>80110</v>
      </c>
      <c r="C67" s="305"/>
      <c r="D67" s="306" t="s">
        <v>263</v>
      </c>
      <c r="E67" s="299">
        <f>E68</f>
        <v>15271.83</v>
      </c>
      <c r="F67" s="299">
        <f t="shared" ref="F67:G67" si="31">F68</f>
        <v>0</v>
      </c>
      <c r="G67" s="299">
        <f t="shared" si="31"/>
        <v>15271.83</v>
      </c>
    </row>
    <row r="68" spans="1:7" s="307" customFormat="1" ht="36.75" customHeight="1" x14ac:dyDescent="0.2">
      <c r="A68" s="961"/>
      <c r="B68" s="308"/>
      <c r="C68" s="200">
        <v>2820</v>
      </c>
      <c r="D68" s="294" t="s">
        <v>260</v>
      </c>
      <c r="E68" s="309">
        <v>15271.83</v>
      </c>
      <c r="F68" s="309"/>
      <c r="G68" s="310">
        <f>E68+F68</f>
        <v>15271.83</v>
      </c>
    </row>
    <row r="69" spans="1:7" ht="12" customHeight="1" x14ac:dyDescent="0.2">
      <c r="A69" s="961"/>
      <c r="B69" s="179">
        <v>80195</v>
      </c>
      <c r="C69" s="267"/>
      <c r="D69" s="298" t="s">
        <v>264</v>
      </c>
      <c r="E69" s="299">
        <f>E70</f>
        <v>16500</v>
      </c>
      <c r="F69" s="299">
        <f t="shared" ref="F69:G69" si="32">F70</f>
        <v>0</v>
      </c>
      <c r="G69" s="299">
        <f t="shared" si="32"/>
        <v>16500</v>
      </c>
    </row>
    <row r="70" spans="1:7" ht="72" x14ac:dyDescent="0.2">
      <c r="A70" s="962"/>
      <c r="B70" s="422"/>
      <c r="C70" s="312">
        <v>2360</v>
      </c>
      <c r="D70" s="274" t="s">
        <v>262</v>
      </c>
      <c r="E70" s="313">
        <v>16500</v>
      </c>
      <c r="F70" s="275"/>
      <c r="G70" s="314">
        <f>E70+F70</f>
        <v>16500</v>
      </c>
    </row>
    <row r="71" spans="1:7" s="148" customFormat="1" ht="12" x14ac:dyDescent="0.25">
      <c r="A71" s="142">
        <v>851</v>
      </c>
      <c r="B71" s="315"/>
      <c r="C71" s="316"/>
      <c r="D71" s="317" t="s">
        <v>232</v>
      </c>
      <c r="E71" s="279">
        <f>E72+E74</f>
        <v>58000</v>
      </c>
      <c r="F71" s="279">
        <f t="shared" ref="F71:G71" si="33">F72+F74</f>
        <v>0</v>
      </c>
      <c r="G71" s="280">
        <f t="shared" si="33"/>
        <v>58000</v>
      </c>
    </row>
    <row r="72" spans="1:7" s="148" customFormat="1" ht="12" x14ac:dyDescent="0.25">
      <c r="A72" s="318"/>
      <c r="B72" s="149">
        <v>85154</v>
      </c>
      <c r="C72" s="150"/>
      <c r="D72" s="151" t="s">
        <v>233</v>
      </c>
      <c r="E72" s="152">
        <f>E73</f>
        <v>48000</v>
      </c>
      <c r="F72" s="152">
        <f t="shared" ref="F72:G72" si="34">F73</f>
        <v>0</v>
      </c>
      <c r="G72" s="153">
        <f t="shared" si="34"/>
        <v>48000</v>
      </c>
    </row>
    <row r="73" spans="1:7" s="148" customFormat="1" ht="72" x14ac:dyDescent="0.25">
      <c r="A73" s="319"/>
      <c r="B73" s="216"/>
      <c r="C73" s="286">
        <v>2360</v>
      </c>
      <c r="D73" s="287" t="s">
        <v>262</v>
      </c>
      <c r="E73" s="320">
        <v>48000</v>
      </c>
      <c r="F73" s="321"/>
      <c r="G73" s="322">
        <f>E73+F73</f>
        <v>48000</v>
      </c>
    </row>
    <row r="74" spans="1:7" s="148" customFormat="1" ht="12" x14ac:dyDescent="0.25">
      <c r="A74" s="323"/>
      <c r="B74" s="267">
        <v>85195</v>
      </c>
      <c r="C74" s="268"/>
      <c r="D74" s="298" t="s">
        <v>264</v>
      </c>
      <c r="E74" s="270">
        <f>E75</f>
        <v>10000</v>
      </c>
      <c r="F74" s="270">
        <f t="shared" ref="F74:G74" si="35">F75</f>
        <v>0</v>
      </c>
      <c r="G74" s="271">
        <f t="shared" si="35"/>
        <v>10000</v>
      </c>
    </row>
    <row r="75" spans="1:7" s="148" customFormat="1" ht="72" x14ac:dyDescent="0.25">
      <c r="A75" s="323"/>
      <c r="B75" s="324"/>
      <c r="C75" s="286">
        <v>2360</v>
      </c>
      <c r="D75" s="287" t="s">
        <v>262</v>
      </c>
      <c r="E75" s="325">
        <v>10000</v>
      </c>
      <c r="F75" s="296"/>
      <c r="G75" s="326">
        <f>E75+F75</f>
        <v>10000</v>
      </c>
    </row>
    <row r="76" spans="1:7" s="148" customFormat="1" ht="24" x14ac:dyDescent="0.25">
      <c r="A76" s="304">
        <v>853</v>
      </c>
      <c r="B76" s="327"/>
      <c r="C76" s="328"/>
      <c r="D76" s="264" t="s">
        <v>265</v>
      </c>
      <c r="E76" s="329">
        <f>E77</f>
        <v>4000</v>
      </c>
      <c r="F76" s="329">
        <f t="shared" ref="F76:G77" si="36">F77</f>
        <v>0</v>
      </c>
      <c r="G76" s="330">
        <f t="shared" si="36"/>
        <v>4000</v>
      </c>
    </row>
    <row r="77" spans="1:7" s="148" customFormat="1" ht="12" x14ac:dyDescent="0.25">
      <c r="A77" s="963"/>
      <c r="B77" s="267">
        <v>85395</v>
      </c>
      <c r="C77" s="268"/>
      <c r="D77" s="298" t="s">
        <v>264</v>
      </c>
      <c r="E77" s="270">
        <f>E78</f>
        <v>4000</v>
      </c>
      <c r="F77" s="270">
        <f t="shared" si="36"/>
        <v>0</v>
      </c>
      <c r="G77" s="271">
        <f t="shared" si="36"/>
        <v>4000</v>
      </c>
    </row>
    <row r="78" spans="1:7" s="148" customFormat="1" ht="72" x14ac:dyDescent="0.25">
      <c r="A78" s="964"/>
      <c r="B78" s="272"/>
      <c r="C78" s="286">
        <v>2360</v>
      </c>
      <c r="D78" s="287" t="s">
        <v>262</v>
      </c>
      <c r="E78" s="219">
        <v>4000</v>
      </c>
      <c r="F78" s="296"/>
      <c r="G78" s="221">
        <f>E78+F78</f>
        <v>4000</v>
      </c>
    </row>
    <row r="79" spans="1:7" s="148" customFormat="1" ht="24" x14ac:dyDescent="0.25">
      <c r="A79" s="331">
        <v>921</v>
      </c>
      <c r="B79" s="331"/>
      <c r="C79" s="332"/>
      <c r="D79" s="333" t="s">
        <v>216</v>
      </c>
      <c r="E79" s="329">
        <f>E82+E80</f>
        <v>213500</v>
      </c>
      <c r="F79" s="329">
        <f t="shared" ref="F79:G79" si="37">F82+F80</f>
        <v>0</v>
      </c>
      <c r="G79" s="330">
        <f t="shared" si="37"/>
        <v>213500</v>
      </c>
    </row>
    <row r="80" spans="1:7" s="148" customFormat="1" ht="12" x14ac:dyDescent="0.25">
      <c r="A80" s="334"/>
      <c r="B80" s="335">
        <v>92105</v>
      </c>
      <c r="C80" s="336"/>
      <c r="D80" s="337" t="s">
        <v>266</v>
      </c>
      <c r="E80" s="270">
        <f>E81</f>
        <v>13500</v>
      </c>
      <c r="F80" s="270">
        <f t="shared" ref="F80:G80" si="38">F81</f>
        <v>0</v>
      </c>
      <c r="G80" s="271">
        <f t="shared" si="38"/>
        <v>13500</v>
      </c>
    </row>
    <row r="81" spans="1:7" s="148" customFormat="1" ht="72" x14ac:dyDescent="0.25">
      <c r="A81" s="338"/>
      <c r="B81" s="339"/>
      <c r="C81" s="155">
        <v>2360</v>
      </c>
      <c r="D81" s="156" t="s">
        <v>262</v>
      </c>
      <c r="E81" s="340">
        <v>13500</v>
      </c>
      <c r="F81" s="208"/>
      <c r="G81" s="341">
        <f>E81+F81</f>
        <v>13500</v>
      </c>
    </row>
    <row r="82" spans="1:7" s="148" customFormat="1" ht="12" x14ac:dyDescent="0.25">
      <c r="A82" s="338"/>
      <c r="B82" s="342">
        <v>92120</v>
      </c>
      <c r="C82" s="343"/>
      <c r="D82" s="344" t="s">
        <v>267</v>
      </c>
      <c r="E82" s="270">
        <f>E83</f>
        <v>200000</v>
      </c>
      <c r="F82" s="270">
        <f t="shared" ref="F82:G82" si="39">F83</f>
        <v>0</v>
      </c>
      <c r="G82" s="271">
        <f t="shared" si="39"/>
        <v>200000</v>
      </c>
    </row>
    <row r="83" spans="1:7" s="148" customFormat="1" ht="60" x14ac:dyDescent="0.25">
      <c r="A83" s="345"/>
      <c r="B83" s="216"/>
      <c r="C83" s="346">
        <v>2720</v>
      </c>
      <c r="D83" s="347" t="s">
        <v>268</v>
      </c>
      <c r="E83" s="348">
        <v>200000</v>
      </c>
      <c r="F83" s="208"/>
      <c r="G83" s="349">
        <f>E83+F83</f>
        <v>200000</v>
      </c>
    </row>
    <row r="84" spans="1:7" s="148" customFormat="1" ht="12" x14ac:dyDescent="0.25">
      <c r="A84" s="142">
        <v>926</v>
      </c>
      <c r="B84" s="350"/>
      <c r="C84" s="351"/>
      <c r="D84" s="352" t="s">
        <v>269</v>
      </c>
      <c r="E84" s="353">
        <f>E85</f>
        <v>213500</v>
      </c>
      <c r="F84" s="353">
        <f t="shared" ref="F84:G85" si="40">F85</f>
        <v>0</v>
      </c>
      <c r="G84" s="354">
        <f t="shared" si="40"/>
        <v>213500</v>
      </c>
    </row>
    <row r="85" spans="1:7" s="148" customFormat="1" ht="12" x14ac:dyDescent="0.25">
      <c r="A85" s="216"/>
      <c r="B85" s="355">
        <v>92695</v>
      </c>
      <c r="C85" s="356"/>
      <c r="D85" s="357" t="s">
        <v>264</v>
      </c>
      <c r="E85" s="358">
        <f>E86</f>
        <v>213500</v>
      </c>
      <c r="F85" s="358">
        <f t="shared" si="40"/>
        <v>0</v>
      </c>
      <c r="G85" s="359">
        <f t="shared" si="40"/>
        <v>213500</v>
      </c>
    </row>
    <row r="86" spans="1:7" s="148" customFormat="1" ht="72.75" thickBot="1" x14ac:dyDescent="0.3">
      <c r="A86" s="360"/>
      <c r="B86" s="360"/>
      <c r="C86" s="155">
        <v>2360</v>
      </c>
      <c r="D86" s="156" t="s">
        <v>262</v>
      </c>
      <c r="E86" s="157">
        <v>213500</v>
      </c>
      <c r="F86" s="158"/>
      <c r="G86" s="159">
        <f>E86+F86</f>
        <v>213500</v>
      </c>
    </row>
    <row r="87" spans="1:7" ht="18" customHeight="1" thickBot="1" x14ac:dyDescent="0.25">
      <c r="A87" s="965" t="s">
        <v>203</v>
      </c>
      <c r="B87" s="966"/>
      <c r="C87" s="966"/>
      <c r="D87" s="966"/>
      <c r="E87" s="361">
        <f>E46+E7</f>
        <v>7047634.54</v>
      </c>
      <c r="F87" s="361">
        <f>F46+F7</f>
        <v>-104929.92</v>
      </c>
      <c r="G87" s="361">
        <f>G46+G7</f>
        <v>6942704.6200000001</v>
      </c>
    </row>
    <row r="88" spans="1:7" ht="36" customHeight="1" x14ac:dyDescent="0.2">
      <c r="A88" s="362" t="s">
        <v>270</v>
      </c>
      <c r="B88" s="363"/>
      <c r="C88" s="363"/>
      <c r="D88" s="363"/>
      <c r="E88" s="363"/>
      <c r="F88" s="363"/>
      <c r="G88" s="363"/>
    </row>
    <row r="89" spans="1:7" ht="39.75" customHeight="1" x14ac:dyDescent="0.2">
      <c r="A89" s="364" t="s">
        <v>207</v>
      </c>
      <c r="B89" s="129" t="s">
        <v>4</v>
      </c>
      <c r="C89" s="130" t="s">
        <v>208</v>
      </c>
      <c r="D89" s="131" t="s">
        <v>209</v>
      </c>
      <c r="E89" s="132" t="s">
        <v>271</v>
      </c>
      <c r="F89" s="131" t="s">
        <v>8</v>
      </c>
      <c r="G89" s="134" t="s">
        <v>211</v>
      </c>
    </row>
    <row r="90" spans="1:7" s="138" customFormat="1" ht="25.5" customHeight="1" thickBot="1" x14ac:dyDescent="0.3">
      <c r="A90" s="365" t="s">
        <v>212</v>
      </c>
      <c r="B90" s="930" t="s">
        <v>213</v>
      </c>
      <c r="C90" s="930"/>
      <c r="D90" s="930"/>
      <c r="E90" s="366">
        <f>E91</f>
        <v>137000</v>
      </c>
      <c r="F90" s="366">
        <f t="shared" ref="F90:G90" si="41">F91</f>
        <v>0</v>
      </c>
      <c r="G90" s="366">
        <f t="shared" si="41"/>
        <v>137000</v>
      </c>
    </row>
    <row r="91" spans="1:7" ht="21" customHeight="1" x14ac:dyDescent="0.2">
      <c r="A91" s="367" t="s">
        <v>249</v>
      </c>
      <c r="B91" s="967" t="s">
        <v>222</v>
      </c>
      <c r="C91" s="967"/>
      <c r="D91" s="967"/>
      <c r="E91" s="368">
        <f>E98+E95+E102+E92</f>
        <v>137000</v>
      </c>
      <c r="F91" s="368">
        <f t="shared" ref="F91:G91" si="42">F98+F95+F102+F92</f>
        <v>0</v>
      </c>
      <c r="G91" s="368">
        <f t="shared" si="42"/>
        <v>137000</v>
      </c>
    </row>
    <row r="92" spans="1:7" ht="12.75" x14ac:dyDescent="0.2">
      <c r="A92" s="369">
        <v>600</v>
      </c>
      <c r="B92" s="370"/>
      <c r="C92" s="370"/>
      <c r="D92" s="371" t="s">
        <v>223</v>
      </c>
      <c r="E92" s="372">
        <f>E93</f>
        <v>72000</v>
      </c>
      <c r="F92" s="372">
        <f t="shared" ref="F92:G93" si="43">F93</f>
        <v>0</v>
      </c>
      <c r="G92" s="373">
        <f t="shared" si="43"/>
        <v>72000</v>
      </c>
    </row>
    <row r="93" spans="1:7" ht="12.75" x14ac:dyDescent="0.2">
      <c r="A93" s="972"/>
      <c r="B93" s="374">
        <v>60014</v>
      </c>
      <c r="C93" s="375"/>
      <c r="D93" s="376" t="s">
        <v>272</v>
      </c>
      <c r="E93" s="377">
        <f>E94</f>
        <v>72000</v>
      </c>
      <c r="F93" s="377">
        <f t="shared" si="43"/>
        <v>0</v>
      </c>
      <c r="G93" s="378">
        <f t="shared" si="43"/>
        <v>72000</v>
      </c>
    </row>
    <row r="94" spans="1:7" ht="60" x14ac:dyDescent="0.2">
      <c r="A94" s="973"/>
      <c r="B94" s="379"/>
      <c r="C94" s="380">
        <v>6300</v>
      </c>
      <c r="D94" s="381" t="s">
        <v>273</v>
      </c>
      <c r="E94" s="382">
        <v>72000</v>
      </c>
      <c r="F94" s="383"/>
      <c r="G94" s="384">
        <f>E94+F94</f>
        <v>72000</v>
      </c>
    </row>
    <row r="95" spans="1:7" ht="12.75" x14ac:dyDescent="0.2">
      <c r="A95" s="189">
        <v>851</v>
      </c>
      <c r="B95" s="175"/>
      <c r="C95" s="175"/>
      <c r="D95" s="176" t="s">
        <v>232</v>
      </c>
      <c r="E95" s="385">
        <f>E96</f>
        <v>25000</v>
      </c>
      <c r="F95" s="385">
        <f t="shared" ref="F95:G96" si="44">F96</f>
        <v>0</v>
      </c>
      <c r="G95" s="386">
        <f t="shared" si="44"/>
        <v>25000</v>
      </c>
    </row>
    <row r="96" spans="1:7" ht="12.75" x14ac:dyDescent="0.2">
      <c r="A96" s="972"/>
      <c r="B96" s="374">
        <v>85111</v>
      </c>
      <c r="C96" s="375"/>
      <c r="D96" s="387" t="s">
        <v>274</v>
      </c>
      <c r="E96" s="377">
        <f>E97</f>
        <v>25000</v>
      </c>
      <c r="F96" s="377">
        <f t="shared" si="44"/>
        <v>0</v>
      </c>
      <c r="G96" s="378">
        <f t="shared" si="44"/>
        <v>25000</v>
      </c>
    </row>
    <row r="97" spans="1:7" ht="48" x14ac:dyDescent="0.2">
      <c r="A97" s="973"/>
      <c r="B97" s="379"/>
      <c r="C97" s="380">
        <v>6220</v>
      </c>
      <c r="D97" s="381" t="s">
        <v>275</v>
      </c>
      <c r="E97" s="382">
        <v>25000</v>
      </c>
      <c r="F97" s="383"/>
      <c r="G97" s="384">
        <f>E97+F97</f>
        <v>25000</v>
      </c>
    </row>
    <row r="98" spans="1:7" ht="24" x14ac:dyDescent="0.2">
      <c r="A98" s="369">
        <v>853</v>
      </c>
      <c r="B98" s="370"/>
      <c r="C98" s="370"/>
      <c r="D98" s="371" t="s">
        <v>265</v>
      </c>
      <c r="E98" s="372">
        <f>E99</f>
        <v>40000</v>
      </c>
      <c r="F98" s="372">
        <f t="shared" ref="F98:G99" si="45">F99</f>
        <v>0</v>
      </c>
      <c r="G98" s="373">
        <f t="shared" si="45"/>
        <v>40000</v>
      </c>
    </row>
    <row r="99" spans="1:7" ht="12.75" x14ac:dyDescent="0.2">
      <c r="A99" s="972"/>
      <c r="B99" s="374">
        <v>85311</v>
      </c>
      <c r="C99" s="375"/>
      <c r="D99" s="387" t="s">
        <v>276</v>
      </c>
      <c r="E99" s="377">
        <f>E100</f>
        <v>40000</v>
      </c>
      <c r="F99" s="377">
        <f t="shared" si="45"/>
        <v>0</v>
      </c>
      <c r="G99" s="378">
        <f t="shared" si="45"/>
        <v>40000</v>
      </c>
    </row>
    <row r="100" spans="1:7" ht="60" x14ac:dyDescent="0.2">
      <c r="A100" s="974"/>
      <c r="B100" s="379"/>
      <c r="C100" s="380">
        <v>6300</v>
      </c>
      <c r="D100" s="381" t="s">
        <v>273</v>
      </c>
      <c r="E100" s="382">
        <v>40000</v>
      </c>
      <c r="F100" s="388"/>
      <c r="G100" s="384">
        <f>E100+F100</f>
        <v>40000</v>
      </c>
    </row>
    <row r="101" spans="1:7" ht="60" x14ac:dyDescent="0.2">
      <c r="A101" s="975"/>
      <c r="B101" s="311"/>
      <c r="C101" s="312">
        <v>6239</v>
      </c>
      <c r="D101" s="389" t="s">
        <v>277</v>
      </c>
      <c r="E101" s="390">
        <v>0</v>
      </c>
      <c r="F101" s="274"/>
      <c r="G101" s="391">
        <v>0</v>
      </c>
    </row>
    <row r="102" spans="1:7" s="148" customFormat="1" ht="24" x14ac:dyDescent="0.25">
      <c r="A102" s="392">
        <v>900</v>
      </c>
      <c r="B102" s="223"/>
      <c r="C102" s="224"/>
      <c r="D102" s="225" t="s">
        <v>235</v>
      </c>
      <c r="E102" s="393">
        <f>E103</f>
        <v>0</v>
      </c>
      <c r="F102" s="393">
        <f t="shared" ref="F102:G103" si="46">F103</f>
        <v>0</v>
      </c>
      <c r="G102" s="394">
        <f t="shared" si="46"/>
        <v>0</v>
      </c>
    </row>
    <row r="103" spans="1:7" s="148" customFormat="1" ht="12" x14ac:dyDescent="0.25">
      <c r="A103" s="976"/>
      <c r="B103" s="395">
        <v>90013</v>
      </c>
      <c r="C103" s="396"/>
      <c r="D103" s="161" t="s">
        <v>239</v>
      </c>
      <c r="E103" s="397">
        <f>E104</f>
        <v>0</v>
      </c>
      <c r="F103" s="397">
        <f t="shared" si="46"/>
        <v>0</v>
      </c>
      <c r="G103" s="398">
        <f t="shared" si="46"/>
        <v>0</v>
      </c>
    </row>
    <row r="104" spans="1:7" s="148" customFormat="1" ht="48.75" thickBot="1" x14ac:dyDescent="0.3">
      <c r="A104" s="977"/>
      <c r="B104" s="324"/>
      <c r="C104" s="399">
        <v>6300</v>
      </c>
      <c r="D104" s="400" t="s">
        <v>225</v>
      </c>
      <c r="E104" s="401">
        <v>0</v>
      </c>
      <c r="F104" s="402"/>
      <c r="G104" s="403">
        <f>E104+F104</f>
        <v>0</v>
      </c>
    </row>
    <row r="105" spans="1:7" s="138" customFormat="1" ht="32.25" customHeight="1" thickBot="1" x14ac:dyDescent="0.3">
      <c r="A105" s="404" t="s">
        <v>247</v>
      </c>
      <c r="B105" s="978" t="s">
        <v>248</v>
      </c>
      <c r="C105" s="978"/>
      <c r="D105" s="978"/>
      <c r="E105" s="361">
        <f t="shared" ref="E105:G108" si="47">E106</f>
        <v>216000</v>
      </c>
      <c r="F105" s="361">
        <f t="shared" si="47"/>
        <v>32900</v>
      </c>
      <c r="G105" s="361">
        <f t="shared" si="47"/>
        <v>248900</v>
      </c>
    </row>
    <row r="106" spans="1:7" s="138" customFormat="1" ht="32.25" customHeight="1" x14ac:dyDescent="0.25">
      <c r="A106" s="405" t="s">
        <v>249</v>
      </c>
      <c r="B106" s="967" t="s">
        <v>222</v>
      </c>
      <c r="C106" s="967"/>
      <c r="D106" s="967"/>
      <c r="E106" s="406">
        <f>E107+E110</f>
        <v>216000</v>
      </c>
      <c r="F106" s="406">
        <f t="shared" ref="F106:G106" si="48">F107+F110</f>
        <v>32900</v>
      </c>
      <c r="G106" s="406">
        <f t="shared" si="48"/>
        <v>248900</v>
      </c>
    </row>
    <row r="107" spans="1:7" s="138" customFormat="1" ht="32.25" customHeight="1" x14ac:dyDescent="0.25">
      <c r="A107" s="407">
        <v>754</v>
      </c>
      <c r="B107" s="408"/>
      <c r="C107" s="408"/>
      <c r="D107" s="408" t="s">
        <v>258</v>
      </c>
      <c r="E107" s="409">
        <f>E108</f>
        <v>90000</v>
      </c>
      <c r="F107" s="409">
        <f t="shared" si="47"/>
        <v>32900</v>
      </c>
      <c r="G107" s="409">
        <f t="shared" si="47"/>
        <v>122900</v>
      </c>
    </row>
    <row r="108" spans="1:7" s="138" customFormat="1" ht="32.25" customHeight="1" x14ac:dyDescent="0.25">
      <c r="A108" s="410"/>
      <c r="B108" s="411">
        <v>75412</v>
      </c>
      <c r="C108" s="411"/>
      <c r="D108" s="411" t="s">
        <v>278</v>
      </c>
      <c r="E108" s="412">
        <f>E109</f>
        <v>90000</v>
      </c>
      <c r="F108" s="412">
        <f t="shared" si="47"/>
        <v>32900</v>
      </c>
      <c r="G108" s="412">
        <f t="shared" si="47"/>
        <v>122900</v>
      </c>
    </row>
    <row r="109" spans="1:7" s="138" customFormat="1" ht="60" x14ac:dyDescent="0.25">
      <c r="A109" s="413"/>
      <c r="B109" s="414"/>
      <c r="C109" s="415">
        <v>6230</v>
      </c>
      <c r="D109" s="381" t="s">
        <v>279</v>
      </c>
      <c r="E109" s="416">
        <v>90000</v>
      </c>
      <c r="F109" s="416">
        <v>32900</v>
      </c>
      <c r="G109" s="416">
        <f>E109+F109</f>
        <v>122900</v>
      </c>
    </row>
    <row r="110" spans="1:7" s="138" customFormat="1" ht="24" x14ac:dyDescent="0.25">
      <c r="A110" s="417">
        <v>900</v>
      </c>
      <c r="B110" s="418"/>
      <c r="C110" s="419"/>
      <c r="D110" s="304" t="s">
        <v>280</v>
      </c>
      <c r="E110" s="420">
        <f>E111+E113</f>
        <v>126000</v>
      </c>
      <c r="F110" s="420">
        <f t="shared" ref="F110:G110" si="49">F111+F113</f>
        <v>0</v>
      </c>
      <c r="G110" s="420">
        <f t="shared" si="49"/>
        <v>126000</v>
      </c>
    </row>
    <row r="111" spans="1:7" s="138" customFormat="1" ht="12.75" x14ac:dyDescent="0.25">
      <c r="A111" s="968"/>
      <c r="B111" s="411">
        <v>90001</v>
      </c>
      <c r="C111" s="411"/>
      <c r="D111" s="305" t="s">
        <v>281</v>
      </c>
      <c r="E111" s="412">
        <f>E112</f>
        <v>63810</v>
      </c>
      <c r="F111" s="412">
        <f t="shared" ref="F111:G111" si="50">F112</f>
        <v>15000</v>
      </c>
      <c r="G111" s="412">
        <f t="shared" si="50"/>
        <v>78810</v>
      </c>
    </row>
    <row r="112" spans="1:7" s="138" customFormat="1" ht="60" x14ac:dyDescent="0.25">
      <c r="A112" s="969"/>
      <c r="B112" s="414"/>
      <c r="C112" s="415">
        <v>6230</v>
      </c>
      <c r="D112" s="381" t="s">
        <v>279</v>
      </c>
      <c r="E112" s="416">
        <v>63810</v>
      </c>
      <c r="F112" s="416">
        <v>15000</v>
      </c>
      <c r="G112" s="416">
        <f>E112+F112</f>
        <v>78810</v>
      </c>
    </row>
    <row r="113" spans="1:7" s="138" customFormat="1" ht="24" x14ac:dyDescent="0.25">
      <c r="A113" s="969"/>
      <c r="B113" s="411">
        <v>90005</v>
      </c>
      <c r="C113" s="411"/>
      <c r="D113" s="305" t="s">
        <v>282</v>
      </c>
      <c r="E113" s="412">
        <f>E114</f>
        <v>62190</v>
      </c>
      <c r="F113" s="412">
        <f t="shared" ref="F113:G113" si="51">F114</f>
        <v>-15000</v>
      </c>
      <c r="G113" s="412">
        <f t="shared" si="51"/>
        <v>47190</v>
      </c>
    </row>
    <row r="114" spans="1:7" s="138" customFormat="1" ht="60" x14ac:dyDescent="0.25">
      <c r="A114" s="970"/>
      <c r="B114" s="415"/>
      <c r="C114" s="415">
        <v>6230</v>
      </c>
      <c r="D114" s="381" t="s">
        <v>279</v>
      </c>
      <c r="E114" s="416">
        <v>62190</v>
      </c>
      <c r="F114" s="416">
        <v>-15000</v>
      </c>
      <c r="G114" s="416">
        <f>E114+F114</f>
        <v>47190</v>
      </c>
    </row>
    <row r="115" spans="1:7" ht="19.5" customHeight="1" x14ac:dyDescent="0.2">
      <c r="A115" s="971" t="s">
        <v>203</v>
      </c>
      <c r="B115" s="971"/>
      <c r="C115" s="971"/>
      <c r="D115" s="971"/>
      <c r="E115" s="421">
        <f>E90+E105</f>
        <v>353000</v>
      </c>
      <c r="F115" s="421">
        <f t="shared" ref="F115:G115" si="52">F90+F105</f>
        <v>32900</v>
      </c>
      <c r="G115" s="421">
        <f t="shared" si="52"/>
        <v>385900</v>
      </c>
    </row>
    <row r="116" spans="1:7" ht="12.75" x14ac:dyDescent="0.2">
      <c r="A116" s="363"/>
      <c r="B116" s="363"/>
      <c r="C116" s="363"/>
      <c r="D116" s="363"/>
      <c r="E116" s="363"/>
      <c r="F116" s="363"/>
      <c r="G116" s="363"/>
    </row>
  </sheetData>
  <mergeCells count="34">
    <mergeCell ref="B90:D90"/>
    <mergeCell ref="B106:D106"/>
    <mergeCell ref="A111:A114"/>
    <mergeCell ref="A115:D115"/>
    <mergeCell ref="B91:D91"/>
    <mergeCell ref="A93:A94"/>
    <mergeCell ref="A96:A97"/>
    <mergeCell ref="A99:A101"/>
    <mergeCell ref="A103:A104"/>
    <mergeCell ref="B105:D105"/>
    <mergeCell ref="A59:A60"/>
    <mergeCell ref="A62:A65"/>
    <mergeCell ref="A67:A70"/>
    <mergeCell ref="A77:A78"/>
    <mergeCell ref="A87:D87"/>
    <mergeCell ref="B57:D57"/>
    <mergeCell ref="B8:D8"/>
    <mergeCell ref="A10:A15"/>
    <mergeCell ref="B16:D16"/>
    <mergeCell ref="A18:A19"/>
    <mergeCell ref="A21:A28"/>
    <mergeCell ref="A33:A38"/>
    <mergeCell ref="B39:D39"/>
    <mergeCell ref="A41:A42"/>
    <mergeCell ref="B46:D46"/>
    <mergeCell ref="B47:D47"/>
    <mergeCell ref="A49:A56"/>
    <mergeCell ref="B7:D7"/>
    <mergeCell ref="E1:G1"/>
    <mergeCell ref="E2:G2"/>
    <mergeCell ref="E3:G3"/>
    <mergeCell ref="A4:G4"/>
    <mergeCell ref="A5:G5"/>
    <mergeCell ref="A1:D3"/>
  </mergeCells>
  <pageMargins left="0.9055118110236221" right="0" top="0.74803149606299213" bottom="0.35433070866141736" header="0.31496062992125984" footer="0.11811023622047245"/>
  <pageSetup paperSize="9" scale="98" orientation="portrait" r:id="rId1"/>
  <headerFooter>
    <oddFooter>Strona &amp;P z &amp;N</oddFooter>
  </headerFooter>
  <rowBreaks count="1" manualBreakCount="1">
    <brk id="62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opLeftCell="A23" workbookViewId="0">
      <selection sqref="A1:G33"/>
    </sheetView>
  </sheetViews>
  <sheetFormatPr defaultRowHeight="12.75" x14ac:dyDescent="0.2"/>
  <cols>
    <col min="1" max="1" width="4.7109375" style="591" customWidth="1"/>
    <col min="2" max="2" width="7.5703125" style="591" customWidth="1"/>
    <col min="3" max="3" width="7.7109375" style="591" customWidth="1"/>
    <col min="4" max="4" width="35.7109375" style="591" customWidth="1"/>
    <col min="5" max="5" width="11.85546875" style="591" customWidth="1"/>
    <col min="6" max="6" width="10" style="591" customWidth="1"/>
    <col min="7" max="7" width="12.140625" style="591" customWidth="1"/>
    <col min="8" max="16384" width="9.140625" style="591"/>
  </cols>
  <sheetData>
    <row r="1" spans="1:7" x14ac:dyDescent="0.2">
      <c r="A1" s="986"/>
      <c r="B1" s="986"/>
      <c r="C1" s="986"/>
      <c r="D1" s="986"/>
      <c r="E1" s="592" t="s">
        <v>1558</v>
      </c>
      <c r="F1" s="592"/>
      <c r="G1" s="592"/>
    </row>
    <row r="2" spans="1:7" x14ac:dyDescent="0.2">
      <c r="A2" s="986"/>
      <c r="B2" s="986"/>
      <c r="C2" s="986"/>
      <c r="D2" s="986"/>
      <c r="E2" s="592" t="s">
        <v>204</v>
      </c>
      <c r="F2" s="592"/>
      <c r="G2" s="592"/>
    </row>
    <row r="3" spans="1:7" ht="12" customHeight="1" x14ac:dyDescent="0.2">
      <c r="A3" s="986"/>
      <c r="B3" s="986"/>
      <c r="C3" s="986"/>
      <c r="D3" s="986"/>
      <c r="E3" s="982" t="s">
        <v>283</v>
      </c>
      <c r="F3" s="982"/>
      <c r="G3" s="982"/>
    </row>
    <row r="4" spans="1:7" ht="30.75" customHeight="1" x14ac:dyDescent="0.2">
      <c r="A4" s="983" t="s">
        <v>334</v>
      </c>
      <c r="B4" s="983"/>
      <c r="C4" s="983"/>
      <c r="D4" s="983"/>
      <c r="E4" s="983"/>
      <c r="F4" s="983"/>
      <c r="G4" s="983"/>
    </row>
    <row r="5" spans="1:7" ht="25.5" customHeight="1" x14ac:dyDescent="0.2">
      <c r="A5" s="984" t="s">
        <v>335</v>
      </c>
      <c r="B5" s="984"/>
      <c r="C5" s="984"/>
      <c r="D5" s="984"/>
      <c r="E5" s="593"/>
      <c r="F5" s="593"/>
      <c r="G5" s="593"/>
    </row>
    <row r="6" spans="1:7" ht="28.5" customHeight="1" x14ac:dyDescent="0.2">
      <c r="A6" s="594" t="s">
        <v>207</v>
      </c>
      <c r="B6" s="594" t="s">
        <v>4</v>
      </c>
      <c r="C6" s="594" t="s">
        <v>5</v>
      </c>
      <c r="D6" s="595" t="s">
        <v>209</v>
      </c>
      <c r="E6" s="596" t="s">
        <v>336</v>
      </c>
      <c r="F6" s="595" t="s">
        <v>8</v>
      </c>
      <c r="G6" s="596" t="s">
        <v>9</v>
      </c>
    </row>
    <row r="7" spans="1:7" x14ac:dyDescent="0.2">
      <c r="A7" s="597">
        <v>900</v>
      </c>
      <c r="B7" s="598"/>
      <c r="C7" s="599"/>
      <c r="D7" s="600" t="s">
        <v>235</v>
      </c>
      <c r="E7" s="601">
        <f>E8</f>
        <v>300000</v>
      </c>
      <c r="F7" s="601">
        <f t="shared" ref="F7:G8" si="0">F8</f>
        <v>0</v>
      </c>
      <c r="G7" s="601">
        <f t="shared" si="0"/>
        <v>300000</v>
      </c>
    </row>
    <row r="8" spans="1:7" ht="36" x14ac:dyDescent="0.2">
      <c r="A8" s="602"/>
      <c r="B8" s="603">
        <v>90019</v>
      </c>
      <c r="C8" s="603"/>
      <c r="D8" s="604" t="s">
        <v>337</v>
      </c>
      <c r="E8" s="605">
        <f>E9</f>
        <v>300000</v>
      </c>
      <c r="F8" s="605">
        <f t="shared" si="0"/>
        <v>0</v>
      </c>
      <c r="G8" s="605">
        <f t="shared" si="0"/>
        <v>300000</v>
      </c>
    </row>
    <row r="9" spans="1:7" x14ac:dyDescent="0.2">
      <c r="A9" s="606"/>
      <c r="B9" s="607"/>
      <c r="C9" s="608" t="s">
        <v>338</v>
      </c>
      <c r="D9" s="609" t="s">
        <v>339</v>
      </c>
      <c r="E9" s="610">
        <v>300000</v>
      </c>
      <c r="F9" s="609"/>
      <c r="G9" s="610">
        <f>E9+F9</f>
        <v>300000</v>
      </c>
    </row>
    <row r="10" spans="1:7" ht="27" customHeight="1" x14ac:dyDescent="0.25">
      <c r="A10" s="606"/>
      <c r="B10" s="611"/>
      <c r="C10" s="612"/>
      <c r="D10" s="613" t="s">
        <v>203</v>
      </c>
      <c r="E10" s="614">
        <f>E7</f>
        <v>300000</v>
      </c>
      <c r="F10" s="614">
        <f t="shared" ref="F10:G10" si="1">F7</f>
        <v>0</v>
      </c>
      <c r="G10" s="614">
        <f t="shared" si="1"/>
        <v>300000</v>
      </c>
    </row>
    <row r="11" spans="1:7" ht="25.5" customHeight="1" x14ac:dyDescent="0.2">
      <c r="A11" s="985" t="s">
        <v>340</v>
      </c>
      <c r="B11" s="985"/>
      <c r="C11" s="985"/>
      <c r="D11" s="985"/>
      <c r="E11" s="615"/>
      <c r="F11" s="615"/>
      <c r="G11" s="615"/>
    </row>
    <row r="12" spans="1:7" ht="27" customHeight="1" x14ac:dyDescent="0.2">
      <c r="A12" s="616" t="s">
        <v>207</v>
      </c>
      <c r="B12" s="617" t="s">
        <v>4</v>
      </c>
      <c r="C12" s="617" t="s">
        <v>5</v>
      </c>
      <c r="D12" s="595" t="s">
        <v>209</v>
      </c>
      <c r="E12" s="596" t="s">
        <v>336</v>
      </c>
      <c r="F12" s="595" t="s">
        <v>8</v>
      </c>
      <c r="G12" s="596" t="s">
        <v>9</v>
      </c>
    </row>
    <row r="13" spans="1:7" ht="25.5" x14ac:dyDescent="0.2">
      <c r="A13" s="597">
        <v>900</v>
      </c>
      <c r="B13" s="598"/>
      <c r="C13" s="599"/>
      <c r="D13" s="618" t="s">
        <v>235</v>
      </c>
      <c r="E13" s="619">
        <f>E14+E20+E24+E29+E31+E27</f>
        <v>570000</v>
      </c>
      <c r="F13" s="619">
        <f t="shared" ref="F13:G13" si="2">F14+F20+F24+F29+F31+F27</f>
        <v>0</v>
      </c>
      <c r="G13" s="619">
        <f t="shared" si="2"/>
        <v>570000</v>
      </c>
    </row>
    <row r="14" spans="1:7" ht="24" x14ac:dyDescent="0.2">
      <c r="A14" s="620"/>
      <c r="B14" s="603">
        <v>90001</v>
      </c>
      <c r="C14" s="603"/>
      <c r="D14" s="621" t="s">
        <v>341</v>
      </c>
      <c r="E14" s="622">
        <f>E17+E18+E15+E16+E19</f>
        <v>338810</v>
      </c>
      <c r="F14" s="622">
        <f t="shared" ref="F14:G14" si="3">F17+F18+F15+F16+F19</f>
        <v>15000</v>
      </c>
      <c r="G14" s="622">
        <f t="shared" si="3"/>
        <v>353810</v>
      </c>
    </row>
    <row r="15" spans="1:7" ht="48" x14ac:dyDescent="0.2">
      <c r="A15" s="623"/>
      <c r="B15" s="979"/>
      <c r="C15" s="624">
        <v>2710</v>
      </c>
      <c r="D15" s="389" t="s">
        <v>234</v>
      </c>
      <c r="E15" s="625">
        <v>0</v>
      </c>
      <c r="F15" s="626"/>
      <c r="G15" s="625">
        <f>E15+F15</f>
        <v>0</v>
      </c>
    </row>
    <row r="16" spans="1:7" x14ac:dyDescent="0.2">
      <c r="A16" s="623"/>
      <c r="B16" s="980"/>
      <c r="C16" s="624">
        <v>4170</v>
      </c>
      <c r="D16" s="400" t="s">
        <v>311</v>
      </c>
      <c r="E16" s="625">
        <v>15000</v>
      </c>
      <c r="F16" s="626"/>
      <c r="G16" s="625">
        <f>E16+F16</f>
        <v>15000</v>
      </c>
    </row>
    <row r="17" spans="1:7" x14ac:dyDescent="0.2">
      <c r="A17" s="623"/>
      <c r="B17" s="980"/>
      <c r="C17" s="627">
        <v>4210</v>
      </c>
      <c r="D17" s="628" t="s">
        <v>294</v>
      </c>
      <c r="E17" s="625">
        <v>5000</v>
      </c>
      <c r="F17" s="629"/>
      <c r="G17" s="625">
        <f>E17+F17</f>
        <v>5000</v>
      </c>
    </row>
    <row r="18" spans="1:7" x14ac:dyDescent="0.2">
      <c r="A18" s="623"/>
      <c r="B18" s="980"/>
      <c r="C18" s="624">
        <v>4300</v>
      </c>
      <c r="D18" s="628" t="s">
        <v>295</v>
      </c>
      <c r="E18" s="625">
        <v>255000</v>
      </c>
      <c r="F18" s="629"/>
      <c r="G18" s="625">
        <f>E18+F18</f>
        <v>255000</v>
      </c>
    </row>
    <row r="19" spans="1:7" ht="60" x14ac:dyDescent="0.2">
      <c r="A19" s="623"/>
      <c r="B19" s="981"/>
      <c r="C19" s="624">
        <v>6230</v>
      </c>
      <c r="D19" s="630" t="s">
        <v>279</v>
      </c>
      <c r="E19" s="631">
        <v>63810</v>
      </c>
      <c r="F19" s="632">
        <v>15000</v>
      </c>
      <c r="G19" s="625">
        <f>E19+F19</f>
        <v>78810</v>
      </c>
    </row>
    <row r="20" spans="1:7" x14ac:dyDescent="0.2">
      <c r="A20" s="623"/>
      <c r="B20" s="603">
        <v>90002</v>
      </c>
      <c r="C20" s="603"/>
      <c r="D20" s="604" t="s">
        <v>237</v>
      </c>
      <c r="E20" s="622">
        <f>SUM(E21:E23)</f>
        <v>70000</v>
      </c>
      <c r="F20" s="622">
        <f t="shared" ref="F20:G20" si="4">SUM(F21:F23)</f>
        <v>0</v>
      </c>
      <c r="G20" s="622">
        <f t="shared" si="4"/>
        <v>70000</v>
      </c>
    </row>
    <row r="21" spans="1:7" ht="48" x14ac:dyDescent="0.2">
      <c r="A21" s="623"/>
      <c r="B21" s="633"/>
      <c r="C21" s="633">
        <v>2320</v>
      </c>
      <c r="D21" s="389" t="s">
        <v>238</v>
      </c>
      <c r="E21" s="634">
        <v>30000</v>
      </c>
      <c r="F21" s="626"/>
      <c r="G21" s="634">
        <f>E21+F21</f>
        <v>30000</v>
      </c>
    </row>
    <row r="22" spans="1:7" x14ac:dyDescent="0.2">
      <c r="A22" s="623"/>
      <c r="B22" s="635"/>
      <c r="C22" s="627">
        <v>4210</v>
      </c>
      <c r="D22" s="628" t="s">
        <v>294</v>
      </c>
      <c r="E22" s="636">
        <v>20000</v>
      </c>
      <c r="F22" s="629"/>
      <c r="G22" s="634">
        <f t="shared" ref="G22:G23" si="5">E22+F22</f>
        <v>20000</v>
      </c>
    </row>
    <row r="23" spans="1:7" x14ac:dyDescent="0.2">
      <c r="A23" s="623"/>
      <c r="B23" s="637"/>
      <c r="C23" s="627">
        <v>4300</v>
      </c>
      <c r="D23" s="628" t="s">
        <v>295</v>
      </c>
      <c r="E23" s="636">
        <v>20000</v>
      </c>
      <c r="F23" s="629"/>
      <c r="G23" s="634">
        <f t="shared" si="5"/>
        <v>20000</v>
      </c>
    </row>
    <row r="24" spans="1:7" x14ac:dyDescent="0.2">
      <c r="A24" s="623"/>
      <c r="B24" s="603">
        <v>90004</v>
      </c>
      <c r="C24" s="638"/>
      <c r="D24" s="604" t="s">
        <v>342</v>
      </c>
      <c r="E24" s="622">
        <f>SUM(E25:E26)</f>
        <v>90000</v>
      </c>
      <c r="F24" s="622">
        <f t="shared" ref="F24:G24" si="6">SUM(F25:F26)</f>
        <v>0</v>
      </c>
      <c r="G24" s="622">
        <f t="shared" si="6"/>
        <v>90000</v>
      </c>
    </row>
    <row r="25" spans="1:7" x14ac:dyDescent="0.2">
      <c r="A25" s="623"/>
      <c r="B25" s="639"/>
      <c r="C25" s="609">
        <v>4210</v>
      </c>
      <c r="D25" s="640" t="s">
        <v>294</v>
      </c>
      <c r="E25" s="641">
        <v>50000</v>
      </c>
      <c r="F25" s="642"/>
      <c r="G25" s="641">
        <f>E25+F25</f>
        <v>50000</v>
      </c>
    </row>
    <row r="26" spans="1:7" x14ac:dyDescent="0.2">
      <c r="A26" s="623"/>
      <c r="B26" s="611"/>
      <c r="C26" s="609">
        <v>4300</v>
      </c>
      <c r="D26" s="640" t="s">
        <v>295</v>
      </c>
      <c r="E26" s="641">
        <v>40000</v>
      </c>
      <c r="F26" s="642"/>
      <c r="G26" s="641">
        <f>E26+F26</f>
        <v>40000</v>
      </c>
    </row>
    <row r="27" spans="1:7" ht="24" x14ac:dyDescent="0.2">
      <c r="A27" s="623"/>
      <c r="B27" s="643">
        <v>90005</v>
      </c>
      <c r="C27" s="644"/>
      <c r="D27" s="645" t="s">
        <v>282</v>
      </c>
      <c r="E27" s="622">
        <f>E28</f>
        <v>62190</v>
      </c>
      <c r="F27" s="622">
        <f t="shared" ref="F27:G27" si="7">F28</f>
        <v>-15000</v>
      </c>
      <c r="G27" s="622">
        <f t="shared" si="7"/>
        <v>47190</v>
      </c>
    </row>
    <row r="28" spans="1:7" ht="60" x14ac:dyDescent="0.2">
      <c r="A28" s="623"/>
      <c r="B28" s="611"/>
      <c r="C28" s="624">
        <v>6230</v>
      </c>
      <c r="D28" s="630" t="s">
        <v>279</v>
      </c>
      <c r="E28" s="631">
        <v>62190</v>
      </c>
      <c r="F28" s="632">
        <v>-15000</v>
      </c>
      <c r="G28" s="625">
        <f>E28+F28</f>
        <v>47190</v>
      </c>
    </row>
    <row r="29" spans="1:7" ht="36" x14ac:dyDescent="0.2">
      <c r="A29" s="623"/>
      <c r="B29" s="646">
        <v>90019</v>
      </c>
      <c r="C29" s="603"/>
      <c r="D29" s="604" t="s">
        <v>337</v>
      </c>
      <c r="E29" s="622">
        <f>E30</f>
        <v>7000</v>
      </c>
      <c r="F29" s="622">
        <f t="shared" ref="F29:G29" si="8">F30</f>
        <v>0</v>
      </c>
      <c r="G29" s="622">
        <f t="shared" si="8"/>
        <v>7000</v>
      </c>
    </row>
    <row r="30" spans="1:7" x14ac:dyDescent="0.2">
      <c r="A30" s="623"/>
      <c r="B30" s="647"/>
      <c r="C30" s="609">
        <v>4430</v>
      </c>
      <c r="D30" s="640" t="s">
        <v>296</v>
      </c>
      <c r="E30" s="641">
        <v>7000</v>
      </c>
      <c r="F30" s="642"/>
      <c r="G30" s="641">
        <f>E30+F30</f>
        <v>7000</v>
      </c>
    </row>
    <row r="31" spans="1:7" x14ac:dyDescent="0.2">
      <c r="A31" s="623"/>
      <c r="B31" s="603">
        <v>90095</v>
      </c>
      <c r="C31" s="638"/>
      <c r="D31" s="604" t="s">
        <v>264</v>
      </c>
      <c r="E31" s="622">
        <f>SUM(E32:E32)</f>
        <v>2000</v>
      </c>
      <c r="F31" s="622">
        <f t="shared" ref="F31:G31" si="9">SUM(F32:F32)</f>
        <v>0</v>
      </c>
      <c r="G31" s="622">
        <f t="shared" si="9"/>
        <v>2000</v>
      </c>
    </row>
    <row r="32" spans="1:7" x14ac:dyDescent="0.2">
      <c r="A32" s="606"/>
      <c r="B32" s="647"/>
      <c r="C32" s="609">
        <v>4210</v>
      </c>
      <c r="D32" s="640" t="s">
        <v>294</v>
      </c>
      <c r="E32" s="641">
        <v>2000</v>
      </c>
      <c r="F32" s="642"/>
      <c r="G32" s="641">
        <f>E32+F32</f>
        <v>2000</v>
      </c>
    </row>
    <row r="33" spans="1:7" ht="20.25" customHeight="1" x14ac:dyDescent="0.25">
      <c r="A33" s="606"/>
      <c r="B33" s="611"/>
      <c r="C33" s="611"/>
      <c r="D33" s="613" t="s">
        <v>203</v>
      </c>
      <c r="E33" s="648">
        <f>E13</f>
        <v>570000</v>
      </c>
      <c r="F33" s="648">
        <f t="shared" ref="F33:G33" si="10">F13</f>
        <v>0</v>
      </c>
      <c r="G33" s="648">
        <f t="shared" si="10"/>
        <v>570000</v>
      </c>
    </row>
    <row r="34" spans="1:7" x14ac:dyDescent="0.2">
      <c r="A34" s="649"/>
      <c r="B34" s="650"/>
      <c r="C34" s="650"/>
      <c r="D34" s="650"/>
      <c r="E34" s="650"/>
      <c r="F34" s="650"/>
      <c r="G34" s="650"/>
    </row>
    <row r="35" spans="1:7" x14ac:dyDescent="0.2">
      <c r="A35" s="649"/>
      <c r="B35" s="650"/>
      <c r="C35" s="650"/>
      <c r="D35" s="650"/>
      <c r="E35" s="650"/>
      <c r="F35" s="650"/>
      <c r="G35" s="650"/>
    </row>
    <row r="36" spans="1:7" x14ac:dyDescent="0.2">
      <c r="A36" s="649"/>
      <c r="B36" s="650"/>
      <c r="C36" s="650"/>
      <c r="D36" s="650"/>
      <c r="E36" s="650"/>
      <c r="F36" s="650"/>
      <c r="G36" s="650"/>
    </row>
    <row r="37" spans="1:7" x14ac:dyDescent="0.2">
      <c r="A37" s="649"/>
      <c r="B37" s="650"/>
      <c r="C37" s="650"/>
      <c r="D37" s="650"/>
      <c r="E37" s="650"/>
      <c r="F37" s="650"/>
      <c r="G37" s="650"/>
    </row>
    <row r="38" spans="1:7" x14ac:dyDescent="0.2">
      <c r="A38" s="649"/>
      <c r="B38" s="650"/>
      <c r="C38" s="650"/>
      <c r="D38" s="650"/>
      <c r="E38" s="650"/>
      <c r="F38" s="650"/>
      <c r="G38" s="650"/>
    </row>
    <row r="39" spans="1:7" x14ac:dyDescent="0.2">
      <c r="A39" s="649"/>
      <c r="B39" s="650"/>
      <c r="C39" s="650"/>
      <c r="D39" s="650"/>
      <c r="E39" s="650"/>
      <c r="F39" s="650"/>
      <c r="G39" s="650"/>
    </row>
    <row r="40" spans="1:7" x14ac:dyDescent="0.2">
      <c r="A40" s="649"/>
      <c r="B40" s="650"/>
      <c r="C40" s="650"/>
      <c r="D40" s="650"/>
      <c r="E40" s="650"/>
      <c r="F40" s="650"/>
      <c r="G40" s="650"/>
    </row>
    <row r="41" spans="1:7" x14ac:dyDescent="0.2">
      <c r="A41" s="649"/>
      <c r="B41" s="650"/>
      <c r="C41" s="650"/>
      <c r="D41" s="650"/>
      <c r="E41" s="650"/>
      <c r="F41" s="650"/>
      <c r="G41" s="650"/>
    </row>
    <row r="42" spans="1:7" x14ac:dyDescent="0.2">
      <c r="A42" s="649"/>
      <c r="B42" s="650"/>
      <c r="C42" s="650"/>
      <c r="D42" s="650"/>
      <c r="E42" s="650"/>
      <c r="F42" s="650"/>
      <c r="G42" s="650"/>
    </row>
    <row r="43" spans="1:7" x14ac:dyDescent="0.2">
      <c r="A43" s="649"/>
      <c r="B43" s="650"/>
      <c r="C43" s="650"/>
      <c r="D43" s="650"/>
      <c r="E43" s="650"/>
      <c r="F43" s="650"/>
      <c r="G43" s="650"/>
    </row>
    <row r="44" spans="1:7" x14ac:dyDescent="0.2">
      <c r="A44" s="649"/>
      <c r="B44" s="650"/>
      <c r="C44" s="650"/>
      <c r="D44" s="650"/>
      <c r="E44" s="650"/>
      <c r="F44" s="650"/>
      <c r="G44" s="650"/>
    </row>
    <row r="45" spans="1:7" x14ac:dyDescent="0.2">
      <c r="A45" s="649"/>
      <c r="B45" s="649"/>
      <c r="C45" s="649"/>
      <c r="D45" s="649"/>
      <c r="E45" s="649"/>
      <c r="F45" s="649"/>
      <c r="G45" s="649"/>
    </row>
    <row r="46" spans="1:7" x14ac:dyDescent="0.2">
      <c r="A46" s="649"/>
      <c r="B46" s="649"/>
      <c r="C46" s="649"/>
      <c r="D46" s="649"/>
      <c r="E46" s="649"/>
      <c r="F46" s="649"/>
      <c r="G46" s="649"/>
    </row>
    <row r="47" spans="1:7" x14ac:dyDescent="0.2">
      <c r="A47" s="649"/>
      <c r="B47" s="649"/>
      <c r="C47" s="649"/>
      <c r="D47" s="649"/>
      <c r="E47" s="649"/>
      <c r="F47" s="649"/>
      <c r="G47" s="649"/>
    </row>
    <row r="48" spans="1:7" x14ac:dyDescent="0.2">
      <c r="A48" s="649"/>
      <c r="B48" s="649"/>
      <c r="C48" s="649"/>
      <c r="D48" s="649"/>
      <c r="E48" s="649"/>
      <c r="F48" s="649"/>
      <c r="G48" s="649"/>
    </row>
    <row r="49" spans="1:7" x14ac:dyDescent="0.2">
      <c r="A49" s="649"/>
      <c r="B49" s="649"/>
      <c r="C49" s="649"/>
      <c r="D49" s="649"/>
      <c r="E49" s="649"/>
      <c r="F49" s="649"/>
      <c r="G49" s="649"/>
    </row>
    <row r="50" spans="1:7" x14ac:dyDescent="0.2">
      <c r="A50" s="649"/>
      <c r="B50" s="649"/>
      <c r="C50" s="649"/>
      <c r="D50" s="649"/>
      <c r="E50" s="649"/>
      <c r="F50" s="649"/>
      <c r="G50" s="649"/>
    </row>
  </sheetData>
  <mergeCells count="6">
    <mergeCell ref="B15:B19"/>
    <mergeCell ref="E3:G3"/>
    <mergeCell ref="A4:G4"/>
    <mergeCell ref="A5:D5"/>
    <mergeCell ref="A11:D11"/>
    <mergeCell ref="A1:D3"/>
  </mergeCells>
  <pageMargins left="0.9055118110236221" right="0" top="0.74803149606299213" bottom="0.55118110236220474" header="0.31496062992125984" footer="0.31496062992125984"/>
  <pageSetup paperSize="9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topLeftCell="D141" workbookViewId="0">
      <selection activeCell="P159" sqref="P159"/>
    </sheetView>
  </sheetViews>
  <sheetFormatPr defaultColWidth="11.42578125" defaultRowHeight="12.75" x14ac:dyDescent="0.2"/>
  <cols>
    <col min="1" max="1" width="5.7109375" style="666" customWidth="1"/>
    <col min="2" max="2" width="7" style="666" customWidth="1"/>
    <col min="3" max="3" width="7.42578125" style="666" customWidth="1"/>
    <col min="4" max="4" width="11.42578125" style="666" customWidth="1"/>
    <col min="5" max="5" width="34.85546875" style="666" customWidth="1"/>
    <col min="6" max="6" width="12.28515625" style="795" customWidth="1"/>
    <col min="7" max="8" width="12" style="667" customWidth="1"/>
    <col min="9" max="64" width="11.5703125" style="668" customWidth="1"/>
    <col min="65" max="69" width="11.42578125" style="668"/>
    <col min="70" max="70" width="5.7109375" style="668" customWidth="1"/>
    <col min="71" max="71" width="7" style="668" customWidth="1"/>
    <col min="72" max="72" width="7.42578125" style="668" customWidth="1"/>
    <col min="73" max="73" width="13" style="668" customWidth="1"/>
    <col min="74" max="74" width="48.5703125" style="668" customWidth="1"/>
    <col min="75" max="75" width="13.5703125" style="668" customWidth="1"/>
    <col min="76" max="320" width="11.5703125" style="668" customWidth="1"/>
    <col min="321" max="325" width="11.42578125" style="668"/>
    <col min="326" max="326" width="5.7109375" style="668" customWidth="1"/>
    <col min="327" max="327" width="7" style="668" customWidth="1"/>
    <col min="328" max="328" width="7.42578125" style="668" customWidth="1"/>
    <col min="329" max="329" width="13" style="668" customWidth="1"/>
    <col min="330" max="330" width="48.5703125" style="668" customWidth="1"/>
    <col min="331" max="331" width="13.5703125" style="668" customWidth="1"/>
    <col min="332" max="576" width="11.5703125" style="668" customWidth="1"/>
    <col min="577" max="581" width="11.42578125" style="668"/>
    <col min="582" max="582" width="5.7109375" style="668" customWidth="1"/>
    <col min="583" max="583" width="7" style="668" customWidth="1"/>
    <col min="584" max="584" width="7.42578125" style="668" customWidth="1"/>
    <col min="585" max="585" width="13" style="668" customWidth="1"/>
    <col min="586" max="586" width="48.5703125" style="668" customWidth="1"/>
    <col min="587" max="587" width="13.5703125" style="668" customWidth="1"/>
    <col min="588" max="832" width="11.5703125" style="668" customWidth="1"/>
    <col min="833" max="837" width="11.42578125" style="668"/>
    <col min="838" max="838" width="5.7109375" style="668" customWidth="1"/>
    <col min="839" max="839" width="7" style="668" customWidth="1"/>
    <col min="840" max="840" width="7.42578125" style="668" customWidth="1"/>
    <col min="841" max="841" width="13" style="668" customWidth="1"/>
    <col min="842" max="842" width="48.5703125" style="668" customWidth="1"/>
    <col min="843" max="843" width="13.5703125" style="668" customWidth="1"/>
    <col min="844" max="1088" width="11.5703125" style="668" customWidth="1"/>
    <col min="1089" max="1093" width="11.42578125" style="668"/>
    <col min="1094" max="1094" width="5.7109375" style="668" customWidth="1"/>
    <col min="1095" max="1095" width="7" style="668" customWidth="1"/>
    <col min="1096" max="1096" width="7.42578125" style="668" customWidth="1"/>
    <col min="1097" max="1097" width="13" style="668" customWidth="1"/>
    <col min="1098" max="1098" width="48.5703125" style="668" customWidth="1"/>
    <col min="1099" max="1099" width="13.5703125" style="668" customWidth="1"/>
    <col min="1100" max="1344" width="11.5703125" style="668" customWidth="1"/>
    <col min="1345" max="1349" width="11.42578125" style="668"/>
    <col min="1350" max="1350" width="5.7109375" style="668" customWidth="1"/>
    <col min="1351" max="1351" width="7" style="668" customWidth="1"/>
    <col min="1352" max="1352" width="7.42578125" style="668" customWidth="1"/>
    <col min="1353" max="1353" width="13" style="668" customWidth="1"/>
    <col min="1354" max="1354" width="48.5703125" style="668" customWidth="1"/>
    <col min="1355" max="1355" width="13.5703125" style="668" customWidth="1"/>
    <col min="1356" max="1600" width="11.5703125" style="668" customWidth="1"/>
    <col min="1601" max="1605" width="11.42578125" style="668"/>
    <col min="1606" max="1606" width="5.7109375" style="668" customWidth="1"/>
    <col min="1607" max="1607" width="7" style="668" customWidth="1"/>
    <col min="1608" max="1608" width="7.42578125" style="668" customWidth="1"/>
    <col min="1609" max="1609" width="13" style="668" customWidth="1"/>
    <col min="1610" max="1610" width="48.5703125" style="668" customWidth="1"/>
    <col min="1611" max="1611" width="13.5703125" style="668" customWidth="1"/>
    <col min="1612" max="1856" width="11.5703125" style="668" customWidth="1"/>
    <col min="1857" max="1861" width="11.42578125" style="668"/>
    <col min="1862" max="1862" width="5.7109375" style="668" customWidth="1"/>
    <col min="1863" max="1863" width="7" style="668" customWidth="1"/>
    <col min="1864" max="1864" width="7.42578125" style="668" customWidth="1"/>
    <col min="1865" max="1865" width="13" style="668" customWidth="1"/>
    <col min="1866" max="1866" width="48.5703125" style="668" customWidth="1"/>
    <col min="1867" max="1867" width="13.5703125" style="668" customWidth="1"/>
    <col min="1868" max="2112" width="11.5703125" style="668" customWidth="1"/>
    <col min="2113" max="2117" width="11.42578125" style="668"/>
    <col min="2118" max="2118" width="5.7109375" style="668" customWidth="1"/>
    <col min="2119" max="2119" width="7" style="668" customWidth="1"/>
    <col min="2120" max="2120" width="7.42578125" style="668" customWidth="1"/>
    <col min="2121" max="2121" width="13" style="668" customWidth="1"/>
    <col min="2122" max="2122" width="48.5703125" style="668" customWidth="1"/>
    <col min="2123" max="2123" width="13.5703125" style="668" customWidth="1"/>
    <col min="2124" max="2368" width="11.5703125" style="668" customWidth="1"/>
    <col min="2369" max="2373" width="11.42578125" style="668"/>
    <col min="2374" max="2374" width="5.7109375" style="668" customWidth="1"/>
    <col min="2375" max="2375" width="7" style="668" customWidth="1"/>
    <col min="2376" max="2376" width="7.42578125" style="668" customWidth="1"/>
    <col min="2377" max="2377" width="13" style="668" customWidth="1"/>
    <col min="2378" max="2378" width="48.5703125" style="668" customWidth="1"/>
    <col min="2379" max="2379" width="13.5703125" style="668" customWidth="1"/>
    <col min="2380" max="2624" width="11.5703125" style="668" customWidth="1"/>
    <col min="2625" max="2629" width="11.42578125" style="668"/>
    <col min="2630" max="2630" width="5.7109375" style="668" customWidth="1"/>
    <col min="2631" max="2631" width="7" style="668" customWidth="1"/>
    <col min="2632" max="2632" width="7.42578125" style="668" customWidth="1"/>
    <col min="2633" max="2633" width="13" style="668" customWidth="1"/>
    <col min="2634" max="2634" width="48.5703125" style="668" customWidth="1"/>
    <col min="2635" max="2635" width="13.5703125" style="668" customWidth="1"/>
    <col min="2636" max="2880" width="11.5703125" style="668" customWidth="1"/>
    <col min="2881" max="2885" width="11.42578125" style="668"/>
    <col min="2886" max="2886" width="5.7109375" style="668" customWidth="1"/>
    <col min="2887" max="2887" width="7" style="668" customWidth="1"/>
    <col min="2888" max="2888" width="7.42578125" style="668" customWidth="1"/>
    <col min="2889" max="2889" width="13" style="668" customWidth="1"/>
    <col min="2890" max="2890" width="48.5703125" style="668" customWidth="1"/>
    <col min="2891" max="2891" width="13.5703125" style="668" customWidth="1"/>
    <col min="2892" max="3136" width="11.5703125" style="668" customWidth="1"/>
    <col min="3137" max="3141" width="11.42578125" style="668"/>
    <col min="3142" max="3142" width="5.7109375" style="668" customWidth="1"/>
    <col min="3143" max="3143" width="7" style="668" customWidth="1"/>
    <col min="3144" max="3144" width="7.42578125" style="668" customWidth="1"/>
    <col min="3145" max="3145" width="13" style="668" customWidth="1"/>
    <col min="3146" max="3146" width="48.5703125" style="668" customWidth="1"/>
    <col min="3147" max="3147" width="13.5703125" style="668" customWidth="1"/>
    <col min="3148" max="3392" width="11.5703125" style="668" customWidth="1"/>
    <col min="3393" max="3397" width="11.42578125" style="668"/>
    <col min="3398" max="3398" width="5.7109375" style="668" customWidth="1"/>
    <col min="3399" max="3399" width="7" style="668" customWidth="1"/>
    <col min="3400" max="3400" width="7.42578125" style="668" customWidth="1"/>
    <col min="3401" max="3401" width="13" style="668" customWidth="1"/>
    <col min="3402" max="3402" width="48.5703125" style="668" customWidth="1"/>
    <col min="3403" max="3403" width="13.5703125" style="668" customWidth="1"/>
    <col min="3404" max="3648" width="11.5703125" style="668" customWidth="1"/>
    <col min="3649" max="3653" width="11.42578125" style="668"/>
    <col min="3654" max="3654" width="5.7109375" style="668" customWidth="1"/>
    <col min="3655" max="3655" width="7" style="668" customWidth="1"/>
    <col min="3656" max="3656" width="7.42578125" style="668" customWidth="1"/>
    <col min="3657" max="3657" width="13" style="668" customWidth="1"/>
    <col min="3658" max="3658" width="48.5703125" style="668" customWidth="1"/>
    <col min="3659" max="3659" width="13.5703125" style="668" customWidth="1"/>
    <col min="3660" max="3904" width="11.5703125" style="668" customWidth="1"/>
    <col min="3905" max="3909" width="11.42578125" style="668"/>
    <col min="3910" max="3910" width="5.7109375" style="668" customWidth="1"/>
    <col min="3911" max="3911" width="7" style="668" customWidth="1"/>
    <col min="3912" max="3912" width="7.42578125" style="668" customWidth="1"/>
    <col min="3913" max="3913" width="13" style="668" customWidth="1"/>
    <col min="3914" max="3914" width="48.5703125" style="668" customWidth="1"/>
    <col min="3915" max="3915" width="13.5703125" style="668" customWidth="1"/>
    <col min="3916" max="4160" width="11.5703125" style="668" customWidth="1"/>
    <col min="4161" max="4165" width="11.42578125" style="668"/>
    <col min="4166" max="4166" width="5.7109375" style="668" customWidth="1"/>
    <col min="4167" max="4167" width="7" style="668" customWidth="1"/>
    <col min="4168" max="4168" width="7.42578125" style="668" customWidth="1"/>
    <col min="4169" max="4169" width="13" style="668" customWidth="1"/>
    <col min="4170" max="4170" width="48.5703125" style="668" customWidth="1"/>
    <col min="4171" max="4171" width="13.5703125" style="668" customWidth="1"/>
    <col min="4172" max="4416" width="11.5703125" style="668" customWidth="1"/>
    <col min="4417" max="4421" width="11.42578125" style="668"/>
    <col min="4422" max="4422" width="5.7109375" style="668" customWidth="1"/>
    <col min="4423" max="4423" width="7" style="668" customWidth="1"/>
    <col min="4424" max="4424" width="7.42578125" style="668" customWidth="1"/>
    <col min="4425" max="4425" width="13" style="668" customWidth="1"/>
    <col min="4426" max="4426" width="48.5703125" style="668" customWidth="1"/>
    <col min="4427" max="4427" width="13.5703125" style="668" customWidth="1"/>
    <col min="4428" max="4672" width="11.5703125" style="668" customWidth="1"/>
    <col min="4673" max="4677" width="11.42578125" style="668"/>
    <col min="4678" max="4678" width="5.7109375" style="668" customWidth="1"/>
    <col min="4679" max="4679" width="7" style="668" customWidth="1"/>
    <col min="4680" max="4680" width="7.42578125" style="668" customWidth="1"/>
    <col min="4681" max="4681" width="13" style="668" customWidth="1"/>
    <col min="4682" max="4682" width="48.5703125" style="668" customWidth="1"/>
    <col min="4683" max="4683" width="13.5703125" style="668" customWidth="1"/>
    <col min="4684" max="4928" width="11.5703125" style="668" customWidth="1"/>
    <col min="4929" max="4933" width="11.42578125" style="668"/>
    <col min="4934" max="4934" width="5.7109375" style="668" customWidth="1"/>
    <col min="4935" max="4935" width="7" style="668" customWidth="1"/>
    <col min="4936" max="4936" width="7.42578125" style="668" customWidth="1"/>
    <col min="4937" max="4937" width="13" style="668" customWidth="1"/>
    <col min="4938" max="4938" width="48.5703125" style="668" customWidth="1"/>
    <col min="4939" max="4939" width="13.5703125" style="668" customWidth="1"/>
    <col min="4940" max="5184" width="11.5703125" style="668" customWidth="1"/>
    <col min="5185" max="5189" width="11.42578125" style="668"/>
    <col min="5190" max="5190" width="5.7109375" style="668" customWidth="1"/>
    <col min="5191" max="5191" width="7" style="668" customWidth="1"/>
    <col min="5192" max="5192" width="7.42578125" style="668" customWidth="1"/>
    <col min="5193" max="5193" width="13" style="668" customWidth="1"/>
    <col min="5194" max="5194" width="48.5703125" style="668" customWidth="1"/>
    <col min="5195" max="5195" width="13.5703125" style="668" customWidth="1"/>
    <col min="5196" max="5440" width="11.5703125" style="668" customWidth="1"/>
    <col min="5441" max="5445" width="11.42578125" style="668"/>
    <col min="5446" max="5446" width="5.7109375" style="668" customWidth="1"/>
    <col min="5447" max="5447" width="7" style="668" customWidth="1"/>
    <col min="5448" max="5448" width="7.42578125" style="668" customWidth="1"/>
    <col min="5449" max="5449" width="13" style="668" customWidth="1"/>
    <col min="5450" max="5450" width="48.5703125" style="668" customWidth="1"/>
    <col min="5451" max="5451" width="13.5703125" style="668" customWidth="1"/>
    <col min="5452" max="5696" width="11.5703125" style="668" customWidth="1"/>
    <col min="5697" max="5701" width="11.42578125" style="668"/>
    <col min="5702" max="5702" width="5.7109375" style="668" customWidth="1"/>
    <col min="5703" max="5703" width="7" style="668" customWidth="1"/>
    <col min="5704" max="5704" width="7.42578125" style="668" customWidth="1"/>
    <col min="5705" max="5705" width="13" style="668" customWidth="1"/>
    <col min="5706" max="5706" width="48.5703125" style="668" customWidth="1"/>
    <col min="5707" max="5707" width="13.5703125" style="668" customWidth="1"/>
    <col min="5708" max="5952" width="11.5703125" style="668" customWidth="1"/>
    <col min="5953" max="5957" width="11.42578125" style="668"/>
    <col min="5958" max="5958" width="5.7109375" style="668" customWidth="1"/>
    <col min="5959" max="5959" width="7" style="668" customWidth="1"/>
    <col min="5960" max="5960" width="7.42578125" style="668" customWidth="1"/>
    <col min="5961" max="5961" width="13" style="668" customWidth="1"/>
    <col min="5962" max="5962" width="48.5703125" style="668" customWidth="1"/>
    <col min="5963" max="5963" width="13.5703125" style="668" customWidth="1"/>
    <col min="5964" max="6208" width="11.5703125" style="668" customWidth="1"/>
    <col min="6209" max="6213" width="11.42578125" style="668"/>
    <col min="6214" max="6214" width="5.7109375" style="668" customWidth="1"/>
    <col min="6215" max="6215" width="7" style="668" customWidth="1"/>
    <col min="6216" max="6216" width="7.42578125" style="668" customWidth="1"/>
    <col min="6217" max="6217" width="13" style="668" customWidth="1"/>
    <col min="6218" max="6218" width="48.5703125" style="668" customWidth="1"/>
    <col min="6219" max="6219" width="13.5703125" style="668" customWidth="1"/>
    <col min="6220" max="6464" width="11.5703125" style="668" customWidth="1"/>
    <col min="6465" max="6469" width="11.42578125" style="668"/>
    <col min="6470" max="6470" width="5.7109375" style="668" customWidth="1"/>
    <col min="6471" max="6471" width="7" style="668" customWidth="1"/>
    <col min="6472" max="6472" width="7.42578125" style="668" customWidth="1"/>
    <col min="6473" max="6473" width="13" style="668" customWidth="1"/>
    <col min="6474" max="6474" width="48.5703125" style="668" customWidth="1"/>
    <col min="6475" max="6475" width="13.5703125" style="668" customWidth="1"/>
    <col min="6476" max="6720" width="11.5703125" style="668" customWidth="1"/>
    <col min="6721" max="6725" width="11.42578125" style="668"/>
    <col min="6726" max="6726" width="5.7109375" style="668" customWidth="1"/>
    <col min="6727" max="6727" width="7" style="668" customWidth="1"/>
    <col min="6728" max="6728" width="7.42578125" style="668" customWidth="1"/>
    <col min="6729" max="6729" width="13" style="668" customWidth="1"/>
    <col min="6730" max="6730" width="48.5703125" style="668" customWidth="1"/>
    <col min="6731" max="6731" width="13.5703125" style="668" customWidth="1"/>
    <col min="6732" max="6976" width="11.5703125" style="668" customWidth="1"/>
    <col min="6977" max="6981" width="11.42578125" style="668"/>
    <col min="6982" max="6982" width="5.7109375" style="668" customWidth="1"/>
    <col min="6983" max="6983" width="7" style="668" customWidth="1"/>
    <col min="6984" max="6984" width="7.42578125" style="668" customWidth="1"/>
    <col min="6985" max="6985" width="13" style="668" customWidth="1"/>
    <col min="6986" max="6986" width="48.5703125" style="668" customWidth="1"/>
    <col min="6987" max="6987" width="13.5703125" style="668" customWidth="1"/>
    <col min="6988" max="7232" width="11.5703125" style="668" customWidth="1"/>
    <col min="7233" max="7237" width="11.42578125" style="668"/>
    <col min="7238" max="7238" width="5.7109375" style="668" customWidth="1"/>
    <col min="7239" max="7239" width="7" style="668" customWidth="1"/>
    <col min="7240" max="7240" width="7.42578125" style="668" customWidth="1"/>
    <col min="7241" max="7241" width="13" style="668" customWidth="1"/>
    <col min="7242" max="7242" width="48.5703125" style="668" customWidth="1"/>
    <col min="7243" max="7243" width="13.5703125" style="668" customWidth="1"/>
    <col min="7244" max="7488" width="11.5703125" style="668" customWidth="1"/>
    <col min="7489" max="7493" width="11.42578125" style="668"/>
    <col min="7494" max="7494" width="5.7109375" style="668" customWidth="1"/>
    <col min="7495" max="7495" width="7" style="668" customWidth="1"/>
    <col min="7496" max="7496" width="7.42578125" style="668" customWidth="1"/>
    <col min="7497" max="7497" width="13" style="668" customWidth="1"/>
    <col min="7498" max="7498" width="48.5703125" style="668" customWidth="1"/>
    <col min="7499" max="7499" width="13.5703125" style="668" customWidth="1"/>
    <col min="7500" max="7744" width="11.5703125" style="668" customWidth="1"/>
    <col min="7745" max="7749" width="11.42578125" style="668"/>
    <col min="7750" max="7750" width="5.7109375" style="668" customWidth="1"/>
    <col min="7751" max="7751" width="7" style="668" customWidth="1"/>
    <col min="7752" max="7752" width="7.42578125" style="668" customWidth="1"/>
    <col min="7753" max="7753" width="13" style="668" customWidth="1"/>
    <col min="7754" max="7754" width="48.5703125" style="668" customWidth="1"/>
    <col min="7755" max="7755" width="13.5703125" style="668" customWidth="1"/>
    <col min="7756" max="8000" width="11.5703125" style="668" customWidth="1"/>
    <col min="8001" max="8005" width="11.42578125" style="668"/>
    <col min="8006" max="8006" width="5.7109375" style="668" customWidth="1"/>
    <col min="8007" max="8007" width="7" style="668" customWidth="1"/>
    <col min="8008" max="8008" width="7.42578125" style="668" customWidth="1"/>
    <col min="8009" max="8009" width="13" style="668" customWidth="1"/>
    <col min="8010" max="8010" width="48.5703125" style="668" customWidth="1"/>
    <col min="8011" max="8011" width="13.5703125" style="668" customWidth="1"/>
    <col min="8012" max="8256" width="11.5703125" style="668" customWidth="1"/>
    <col min="8257" max="8261" width="11.42578125" style="668"/>
    <col min="8262" max="8262" width="5.7109375" style="668" customWidth="1"/>
    <col min="8263" max="8263" width="7" style="668" customWidth="1"/>
    <col min="8264" max="8264" width="7.42578125" style="668" customWidth="1"/>
    <col min="8265" max="8265" width="13" style="668" customWidth="1"/>
    <col min="8266" max="8266" width="48.5703125" style="668" customWidth="1"/>
    <col min="8267" max="8267" width="13.5703125" style="668" customWidth="1"/>
    <col min="8268" max="8512" width="11.5703125" style="668" customWidth="1"/>
    <col min="8513" max="8517" width="11.42578125" style="668"/>
    <col min="8518" max="8518" width="5.7109375" style="668" customWidth="1"/>
    <col min="8519" max="8519" width="7" style="668" customWidth="1"/>
    <col min="8520" max="8520" width="7.42578125" style="668" customWidth="1"/>
    <col min="8521" max="8521" width="13" style="668" customWidth="1"/>
    <col min="8522" max="8522" width="48.5703125" style="668" customWidth="1"/>
    <col min="8523" max="8523" width="13.5703125" style="668" customWidth="1"/>
    <col min="8524" max="8768" width="11.5703125" style="668" customWidth="1"/>
    <col min="8769" max="8773" width="11.42578125" style="668"/>
    <col min="8774" max="8774" width="5.7109375" style="668" customWidth="1"/>
    <col min="8775" max="8775" width="7" style="668" customWidth="1"/>
    <col min="8776" max="8776" width="7.42578125" style="668" customWidth="1"/>
    <col min="8777" max="8777" width="13" style="668" customWidth="1"/>
    <col min="8778" max="8778" width="48.5703125" style="668" customWidth="1"/>
    <col min="8779" max="8779" width="13.5703125" style="668" customWidth="1"/>
    <col min="8780" max="9024" width="11.5703125" style="668" customWidth="1"/>
    <col min="9025" max="9029" width="11.42578125" style="668"/>
    <col min="9030" max="9030" width="5.7109375" style="668" customWidth="1"/>
    <col min="9031" max="9031" width="7" style="668" customWidth="1"/>
    <col min="9032" max="9032" width="7.42578125" style="668" customWidth="1"/>
    <col min="9033" max="9033" width="13" style="668" customWidth="1"/>
    <col min="9034" max="9034" width="48.5703125" style="668" customWidth="1"/>
    <col min="9035" max="9035" width="13.5703125" style="668" customWidth="1"/>
    <col min="9036" max="9280" width="11.5703125" style="668" customWidth="1"/>
    <col min="9281" max="9285" width="11.42578125" style="668"/>
    <col min="9286" max="9286" width="5.7109375" style="668" customWidth="1"/>
    <col min="9287" max="9287" width="7" style="668" customWidth="1"/>
    <col min="9288" max="9288" width="7.42578125" style="668" customWidth="1"/>
    <col min="9289" max="9289" width="13" style="668" customWidth="1"/>
    <col min="9290" max="9290" width="48.5703125" style="668" customWidth="1"/>
    <col min="9291" max="9291" width="13.5703125" style="668" customWidth="1"/>
    <col min="9292" max="9536" width="11.5703125" style="668" customWidth="1"/>
    <col min="9537" max="9541" width="11.42578125" style="668"/>
    <col min="9542" max="9542" width="5.7109375" style="668" customWidth="1"/>
    <col min="9543" max="9543" width="7" style="668" customWidth="1"/>
    <col min="9544" max="9544" width="7.42578125" style="668" customWidth="1"/>
    <col min="9545" max="9545" width="13" style="668" customWidth="1"/>
    <col min="9546" max="9546" width="48.5703125" style="668" customWidth="1"/>
    <col min="9547" max="9547" width="13.5703125" style="668" customWidth="1"/>
    <col min="9548" max="9792" width="11.5703125" style="668" customWidth="1"/>
    <col min="9793" max="9797" width="11.42578125" style="668"/>
    <col min="9798" max="9798" width="5.7109375" style="668" customWidth="1"/>
    <col min="9799" max="9799" width="7" style="668" customWidth="1"/>
    <col min="9800" max="9800" width="7.42578125" style="668" customWidth="1"/>
    <col min="9801" max="9801" width="13" style="668" customWidth="1"/>
    <col min="9802" max="9802" width="48.5703125" style="668" customWidth="1"/>
    <col min="9803" max="9803" width="13.5703125" style="668" customWidth="1"/>
    <col min="9804" max="10048" width="11.5703125" style="668" customWidth="1"/>
    <col min="10049" max="10053" width="11.42578125" style="668"/>
    <col min="10054" max="10054" width="5.7109375" style="668" customWidth="1"/>
    <col min="10055" max="10055" width="7" style="668" customWidth="1"/>
    <col min="10056" max="10056" width="7.42578125" style="668" customWidth="1"/>
    <col min="10057" max="10057" width="13" style="668" customWidth="1"/>
    <col min="10058" max="10058" width="48.5703125" style="668" customWidth="1"/>
    <col min="10059" max="10059" width="13.5703125" style="668" customWidth="1"/>
    <col min="10060" max="10304" width="11.5703125" style="668" customWidth="1"/>
    <col min="10305" max="10309" width="11.42578125" style="668"/>
    <col min="10310" max="10310" width="5.7109375" style="668" customWidth="1"/>
    <col min="10311" max="10311" width="7" style="668" customWidth="1"/>
    <col min="10312" max="10312" width="7.42578125" style="668" customWidth="1"/>
    <col min="10313" max="10313" width="13" style="668" customWidth="1"/>
    <col min="10314" max="10314" width="48.5703125" style="668" customWidth="1"/>
    <col min="10315" max="10315" width="13.5703125" style="668" customWidth="1"/>
    <col min="10316" max="10560" width="11.5703125" style="668" customWidth="1"/>
    <col min="10561" max="10565" width="11.42578125" style="668"/>
    <col min="10566" max="10566" width="5.7109375" style="668" customWidth="1"/>
    <col min="10567" max="10567" width="7" style="668" customWidth="1"/>
    <col min="10568" max="10568" width="7.42578125" style="668" customWidth="1"/>
    <col min="10569" max="10569" width="13" style="668" customWidth="1"/>
    <col min="10570" max="10570" width="48.5703125" style="668" customWidth="1"/>
    <col min="10571" max="10571" width="13.5703125" style="668" customWidth="1"/>
    <col min="10572" max="10816" width="11.5703125" style="668" customWidth="1"/>
    <col min="10817" max="10821" width="11.42578125" style="668"/>
    <col min="10822" max="10822" width="5.7109375" style="668" customWidth="1"/>
    <col min="10823" max="10823" width="7" style="668" customWidth="1"/>
    <col min="10824" max="10824" width="7.42578125" style="668" customWidth="1"/>
    <col min="10825" max="10825" width="13" style="668" customWidth="1"/>
    <col min="10826" max="10826" width="48.5703125" style="668" customWidth="1"/>
    <col min="10827" max="10827" width="13.5703125" style="668" customWidth="1"/>
    <col min="10828" max="11072" width="11.5703125" style="668" customWidth="1"/>
    <col min="11073" max="11077" width="11.42578125" style="668"/>
    <col min="11078" max="11078" width="5.7109375" style="668" customWidth="1"/>
    <col min="11079" max="11079" width="7" style="668" customWidth="1"/>
    <col min="11080" max="11080" width="7.42578125" style="668" customWidth="1"/>
    <col min="11081" max="11081" width="13" style="668" customWidth="1"/>
    <col min="11082" max="11082" width="48.5703125" style="668" customWidth="1"/>
    <col min="11083" max="11083" width="13.5703125" style="668" customWidth="1"/>
    <col min="11084" max="11328" width="11.5703125" style="668" customWidth="1"/>
    <col min="11329" max="11333" width="11.42578125" style="668"/>
    <col min="11334" max="11334" width="5.7109375" style="668" customWidth="1"/>
    <col min="11335" max="11335" width="7" style="668" customWidth="1"/>
    <col min="11336" max="11336" width="7.42578125" style="668" customWidth="1"/>
    <col min="11337" max="11337" width="13" style="668" customWidth="1"/>
    <col min="11338" max="11338" width="48.5703125" style="668" customWidth="1"/>
    <col min="11339" max="11339" width="13.5703125" style="668" customWidth="1"/>
    <col min="11340" max="11584" width="11.5703125" style="668" customWidth="1"/>
    <col min="11585" max="11589" width="11.42578125" style="668"/>
    <col min="11590" max="11590" width="5.7109375" style="668" customWidth="1"/>
    <col min="11591" max="11591" width="7" style="668" customWidth="1"/>
    <col min="11592" max="11592" width="7.42578125" style="668" customWidth="1"/>
    <col min="11593" max="11593" width="13" style="668" customWidth="1"/>
    <col min="11594" max="11594" width="48.5703125" style="668" customWidth="1"/>
    <col min="11595" max="11595" width="13.5703125" style="668" customWidth="1"/>
    <col min="11596" max="11840" width="11.5703125" style="668" customWidth="1"/>
    <col min="11841" max="11845" width="11.42578125" style="668"/>
    <col min="11846" max="11846" width="5.7109375" style="668" customWidth="1"/>
    <col min="11847" max="11847" width="7" style="668" customWidth="1"/>
    <col min="11848" max="11848" width="7.42578125" style="668" customWidth="1"/>
    <col min="11849" max="11849" width="13" style="668" customWidth="1"/>
    <col min="11850" max="11850" width="48.5703125" style="668" customWidth="1"/>
    <col min="11851" max="11851" width="13.5703125" style="668" customWidth="1"/>
    <col min="11852" max="12096" width="11.5703125" style="668" customWidth="1"/>
    <col min="12097" max="12101" width="11.42578125" style="668"/>
    <col min="12102" max="12102" width="5.7109375" style="668" customWidth="1"/>
    <col min="12103" max="12103" width="7" style="668" customWidth="1"/>
    <col min="12104" max="12104" width="7.42578125" style="668" customWidth="1"/>
    <col min="12105" max="12105" width="13" style="668" customWidth="1"/>
    <col min="12106" max="12106" width="48.5703125" style="668" customWidth="1"/>
    <col min="12107" max="12107" width="13.5703125" style="668" customWidth="1"/>
    <col min="12108" max="12352" width="11.5703125" style="668" customWidth="1"/>
    <col min="12353" max="12357" width="11.42578125" style="668"/>
    <col min="12358" max="12358" width="5.7109375" style="668" customWidth="1"/>
    <col min="12359" max="12359" width="7" style="668" customWidth="1"/>
    <col min="12360" max="12360" width="7.42578125" style="668" customWidth="1"/>
    <col min="12361" max="12361" width="13" style="668" customWidth="1"/>
    <col min="12362" max="12362" width="48.5703125" style="668" customWidth="1"/>
    <col min="12363" max="12363" width="13.5703125" style="668" customWidth="1"/>
    <col min="12364" max="12608" width="11.5703125" style="668" customWidth="1"/>
    <col min="12609" max="12613" width="11.42578125" style="668"/>
    <col min="12614" max="12614" width="5.7109375" style="668" customWidth="1"/>
    <col min="12615" max="12615" width="7" style="668" customWidth="1"/>
    <col min="12616" max="12616" width="7.42578125" style="668" customWidth="1"/>
    <col min="12617" max="12617" width="13" style="668" customWidth="1"/>
    <col min="12618" max="12618" width="48.5703125" style="668" customWidth="1"/>
    <col min="12619" max="12619" width="13.5703125" style="668" customWidth="1"/>
    <col min="12620" max="12864" width="11.5703125" style="668" customWidth="1"/>
    <col min="12865" max="12869" width="11.42578125" style="668"/>
    <col min="12870" max="12870" width="5.7109375" style="668" customWidth="1"/>
    <col min="12871" max="12871" width="7" style="668" customWidth="1"/>
    <col min="12872" max="12872" width="7.42578125" style="668" customWidth="1"/>
    <col min="12873" max="12873" width="13" style="668" customWidth="1"/>
    <col min="12874" max="12874" width="48.5703125" style="668" customWidth="1"/>
    <col min="12875" max="12875" width="13.5703125" style="668" customWidth="1"/>
    <col min="12876" max="13120" width="11.5703125" style="668" customWidth="1"/>
    <col min="13121" max="13125" width="11.42578125" style="668"/>
    <col min="13126" max="13126" width="5.7109375" style="668" customWidth="1"/>
    <col min="13127" max="13127" width="7" style="668" customWidth="1"/>
    <col min="13128" max="13128" width="7.42578125" style="668" customWidth="1"/>
    <col min="13129" max="13129" width="13" style="668" customWidth="1"/>
    <col min="13130" max="13130" width="48.5703125" style="668" customWidth="1"/>
    <col min="13131" max="13131" width="13.5703125" style="668" customWidth="1"/>
    <col min="13132" max="13376" width="11.5703125" style="668" customWidth="1"/>
    <col min="13377" max="13381" width="11.42578125" style="668"/>
    <col min="13382" max="13382" width="5.7109375" style="668" customWidth="1"/>
    <col min="13383" max="13383" width="7" style="668" customWidth="1"/>
    <col min="13384" max="13384" width="7.42578125" style="668" customWidth="1"/>
    <col min="13385" max="13385" width="13" style="668" customWidth="1"/>
    <col min="13386" max="13386" width="48.5703125" style="668" customWidth="1"/>
    <col min="13387" max="13387" width="13.5703125" style="668" customWidth="1"/>
    <col min="13388" max="13632" width="11.5703125" style="668" customWidth="1"/>
    <col min="13633" max="13637" width="11.42578125" style="668"/>
    <col min="13638" max="13638" width="5.7109375" style="668" customWidth="1"/>
    <col min="13639" max="13639" width="7" style="668" customWidth="1"/>
    <col min="13640" max="13640" width="7.42578125" style="668" customWidth="1"/>
    <col min="13641" max="13641" width="13" style="668" customWidth="1"/>
    <col min="13642" max="13642" width="48.5703125" style="668" customWidth="1"/>
    <col min="13643" max="13643" width="13.5703125" style="668" customWidth="1"/>
    <col min="13644" max="13888" width="11.5703125" style="668" customWidth="1"/>
    <col min="13889" max="13893" width="11.42578125" style="668"/>
    <col min="13894" max="13894" width="5.7109375" style="668" customWidth="1"/>
    <col min="13895" max="13895" width="7" style="668" customWidth="1"/>
    <col min="13896" max="13896" width="7.42578125" style="668" customWidth="1"/>
    <col min="13897" max="13897" width="13" style="668" customWidth="1"/>
    <col min="13898" max="13898" width="48.5703125" style="668" customWidth="1"/>
    <col min="13899" max="13899" width="13.5703125" style="668" customWidth="1"/>
    <col min="13900" max="14144" width="11.5703125" style="668" customWidth="1"/>
    <col min="14145" max="14149" width="11.42578125" style="668"/>
    <col min="14150" max="14150" width="5.7109375" style="668" customWidth="1"/>
    <col min="14151" max="14151" width="7" style="668" customWidth="1"/>
    <col min="14152" max="14152" width="7.42578125" style="668" customWidth="1"/>
    <col min="14153" max="14153" width="13" style="668" customWidth="1"/>
    <col min="14154" max="14154" width="48.5703125" style="668" customWidth="1"/>
    <col min="14155" max="14155" width="13.5703125" style="668" customWidth="1"/>
    <col min="14156" max="14400" width="11.5703125" style="668" customWidth="1"/>
    <col min="14401" max="14405" width="11.42578125" style="668"/>
    <col min="14406" max="14406" width="5.7109375" style="668" customWidth="1"/>
    <col min="14407" max="14407" width="7" style="668" customWidth="1"/>
    <col min="14408" max="14408" width="7.42578125" style="668" customWidth="1"/>
    <col min="14409" max="14409" width="13" style="668" customWidth="1"/>
    <col min="14410" max="14410" width="48.5703125" style="668" customWidth="1"/>
    <col min="14411" max="14411" width="13.5703125" style="668" customWidth="1"/>
    <col min="14412" max="14656" width="11.5703125" style="668" customWidth="1"/>
    <col min="14657" max="14661" width="11.42578125" style="668"/>
    <col min="14662" max="14662" width="5.7109375" style="668" customWidth="1"/>
    <col min="14663" max="14663" width="7" style="668" customWidth="1"/>
    <col min="14664" max="14664" width="7.42578125" style="668" customWidth="1"/>
    <col min="14665" max="14665" width="13" style="668" customWidth="1"/>
    <col min="14666" max="14666" width="48.5703125" style="668" customWidth="1"/>
    <col min="14667" max="14667" width="13.5703125" style="668" customWidth="1"/>
    <col min="14668" max="14912" width="11.5703125" style="668" customWidth="1"/>
    <col min="14913" max="14917" width="11.42578125" style="668"/>
    <col min="14918" max="14918" width="5.7109375" style="668" customWidth="1"/>
    <col min="14919" max="14919" width="7" style="668" customWidth="1"/>
    <col min="14920" max="14920" width="7.42578125" style="668" customWidth="1"/>
    <col min="14921" max="14921" width="13" style="668" customWidth="1"/>
    <col min="14922" max="14922" width="48.5703125" style="668" customWidth="1"/>
    <col min="14923" max="14923" width="13.5703125" style="668" customWidth="1"/>
    <col min="14924" max="15168" width="11.5703125" style="668" customWidth="1"/>
    <col min="15169" max="15173" width="11.42578125" style="668"/>
    <col min="15174" max="15174" width="5.7109375" style="668" customWidth="1"/>
    <col min="15175" max="15175" width="7" style="668" customWidth="1"/>
    <col min="15176" max="15176" width="7.42578125" style="668" customWidth="1"/>
    <col min="15177" max="15177" width="13" style="668" customWidth="1"/>
    <col min="15178" max="15178" width="48.5703125" style="668" customWidth="1"/>
    <col min="15179" max="15179" width="13.5703125" style="668" customWidth="1"/>
    <col min="15180" max="15424" width="11.5703125" style="668" customWidth="1"/>
    <col min="15425" max="16384" width="11.42578125" style="668"/>
  </cols>
  <sheetData>
    <row r="1" spans="1:8" ht="15" customHeight="1" x14ac:dyDescent="0.2">
      <c r="D1" s="987"/>
      <c r="E1" s="987"/>
      <c r="F1" s="862" t="s">
        <v>1559</v>
      </c>
      <c r="G1" s="862"/>
      <c r="H1" s="862"/>
    </row>
    <row r="2" spans="1:8" x14ac:dyDescent="0.2">
      <c r="D2" s="987"/>
      <c r="E2" s="987"/>
      <c r="F2" s="669" t="s">
        <v>204</v>
      </c>
    </row>
    <row r="3" spans="1:8" x14ac:dyDescent="0.2">
      <c r="D3" s="987"/>
      <c r="E3" s="987"/>
      <c r="F3" s="669" t="s">
        <v>283</v>
      </c>
    </row>
    <row r="4" spans="1:8" s="670" customFormat="1" ht="15" x14ac:dyDescent="0.2">
      <c r="A4" s="995" t="s">
        <v>1307</v>
      </c>
      <c r="B4" s="995"/>
      <c r="C4" s="995"/>
      <c r="D4" s="995"/>
      <c r="E4" s="995"/>
      <c r="F4" s="995"/>
      <c r="G4" s="995"/>
      <c r="H4" s="995"/>
    </row>
    <row r="5" spans="1:8" ht="33.75" x14ac:dyDescent="0.2">
      <c r="A5" s="671" t="s">
        <v>207</v>
      </c>
      <c r="B5" s="672" t="s">
        <v>4</v>
      </c>
      <c r="C5" s="672" t="s">
        <v>5</v>
      </c>
      <c r="D5" s="672" t="s">
        <v>1308</v>
      </c>
      <c r="E5" s="672" t="s">
        <v>209</v>
      </c>
      <c r="F5" s="673" t="s">
        <v>1309</v>
      </c>
      <c r="G5" s="674" t="s">
        <v>8</v>
      </c>
      <c r="H5" s="673" t="s">
        <v>1525</v>
      </c>
    </row>
    <row r="6" spans="1:8" s="680" customFormat="1" x14ac:dyDescent="0.2">
      <c r="A6" s="675" t="s">
        <v>18</v>
      </c>
      <c r="B6" s="676"/>
      <c r="C6" s="677"/>
      <c r="D6" s="677"/>
      <c r="E6" s="678" t="s">
        <v>254</v>
      </c>
      <c r="F6" s="679">
        <f>F7</f>
        <v>23541.55</v>
      </c>
      <c r="G6" s="679">
        <f t="shared" ref="G6:H6" si="0">G7</f>
        <v>-4000</v>
      </c>
      <c r="H6" s="679">
        <f t="shared" si="0"/>
        <v>19541.55</v>
      </c>
    </row>
    <row r="7" spans="1:8" s="680" customFormat="1" x14ac:dyDescent="0.2">
      <c r="A7" s="996"/>
      <c r="B7" s="681" t="s">
        <v>19</v>
      </c>
      <c r="C7" s="682"/>
      <c r="D7" s="682"/>
      <c r="E7" s="683" t="s">
        <v>264</v>
      </c>
      <c r="F7" s="684">
        <f>F8+F12+F15</f>
        <v>23541.55</v>
      </c>
      <c r="G7" s="684">
        <f t="shared" ref="G7:H7" si="1">G8+G12+G15</f>
        <v>-4000</v>
      </c>
      <c r="H7" s="684">
        <f t="shared" si="1"/>
        <v>19541.55</v>
      </c>
    </row>
    <row r="8" spans="1:8" s="680" customFormat="1" x14ac:dyDescent="0.2">
      <c r="A8" s="997"/>
      <c r="B8" s="999"/>
      <c r="C8" s="685" t="s">
        <v>649</v>
      </c>
      <c r="D8" s="686"/>
      <c r="E8" s="687" t="s">
        <v>294</v>
      </c>
      <c r="F8" s="688">
        <f>F9+F10+F11</f>
        <v>8541.5499999999993</v>
      </c>
      <c r="G8" s="688">
        <f t="shared" ref="G8:H8" si="2">G9+G10+G11</f>
        <v>-4000</v>
      </c>
      <c r="H8" s="688">
        <f t="shared" si="2"/>
        <v>4541.55</v>
      </c>
    </row>
    <row r="9" spans="1:8" s="694" customFormat="1" ht="22.5" x14ac:dyDescent="0.2">
      <c r="A9" s="997"/>
      <c r="B9" s="1000"/>
      <c r="C9" s="1002"/>
      <c r="D9" s="689" t="s">
        <v>1310</v>
      </c>
      <c r="E9" s="690" t="s">
        <v>1311</v>
      </c>
      <c r="F9" s="691">
        <v>4000</v>
      </c>
      <c r="G9" s="763">
        <v>-4000</v>
      </c>
      <c r="H9" s="693">
        <f>F9+G9</f>
        <v>0</v>
      </c>
    </row>
    <row r="10" spans="1:8" s="694" customFormat="1" ht="33.75" x14ac:dyDescent="0.2">
      <c r="A10" s="997"/>
      <c r="B10" s="1000"/>
      <c r="C10" s="1003"/>
      <c r="D10" s="695" t="s">
        <v>1312</v>
      </c>
      <c r="E10" s="696" t="s">
        <v>1313</v>
      </c>
      <c r="F10" s="691">
        <v>2541.5500000000002</v>
      </c>
      <c r="G10" s="692"/>
      <c r="H10" s="693">
        <f t="shared" ref="H10:H11" si="3">F10+G10</f>
        <v>2541.5500000000002</v>
      </c>
    </row>
    <row r="11" spans="1:8" s="694" customFormat="1" x14ac:dyDescent="0.2">
      <c r="A11" s="997"/>
      <c r="B11" s="1000"/>
      <c r="C11" s="1004"/>
      <c r="D11" s="689" t="s">
        <v>1314</v>
      </c>
      <c r="E11" s="697" t="s">
        <v>1315</v>
      </c>
      <c r="F11" s="698">
        <v>2000</v>
      </c>
      <c r="G11" s="699"/>
      <c r="H11" s="693">
        <f t="shared" si="3"/>
        <v>2000</v>
      </c>
    </row>
    <row r="12" spans="1:8" s="694" customFormat="1" x14ac:dyDescent="0.2">
      <c r="A12" s="997"/>
      <c r="B12" s="1000"/>
      <c r="C12" s="700" t="s">
        <v>651</v>
      </c>
      <c r="D12" s="700"/>
      <c r="E12" s="701" t="s">
        <v>295</v>
      </c>
      <c r="F12" s="702">
        <f>F13+F14</f>
        <v>15000</v>
      </c>
      <c r="G12" s="702">
        <f t="shared" ref="G12:H12" si="4">G13+G14</f>
        <v>0</v>
      </c>
      <c r="H12" s="702">
        <f t="shared" si="4"/>
        <v>15000</v>
      </c>
    </row>
    <row r="13" spans="1:8" s="694" customFormat="1" ht="33.75" x14ac:dyDescent="0.2">
      <c r="A13" s="997"/>
      <c r="B13" s="1000"/>
      <c r="C13" s="703"/>
      <c r="D13" s="695" t="s">
        <v>1312</v>
      </c>
      <c r="E13" s="696" t="s">
        <v>1313</v>
      </c>
      <c r="F13" s="704">
        <v>10000</v>
      </c>
      <c r="G13" s="705"/>
      <c r="H13" s="693">
        <f>F13+G13</f>
        <v>10000</v>
      </c>
    </row>
    <row r="14" spans="1:8" s="694" customFormat="1" ht="22.5" x14ac:dyDescent="0.2">
      <c r="A14" s="997"/>
      <c r="B14" s="1000"/>
      <c r="C14" s="703"/>
      <c r="D14" s="689" t="s">
        <v>1316</v>
      </c>
      <c r="E14" s="879" t="s">
        <v>1317</v>
      </c>
      <c r="F14" s="706">
        <v>5000</v>
      </c>
      <c r="G14" s="705"/>
      <c r="H14" s="693">
        <f>F14+G14</f>
        <v>5000</v>
      </c>
    </row>
    <row r="15" spans="1:8" s="694" customFormat="1" x14ac:dyDescent="0.2">
      <c r="A15" s="997"/>
      <c r="B15" s="1000"/>
      <c r="C15" s="707" t="s">
        <v>20</v>
      </c>
      <c r="D15" s="708"/>
      <c r="E15" s="701" t="s">
        <v>1318</v>
      </c>
      <c r="F15" s="702">
        <f>F16</f>
        <v>0</v>
      </c>
      <c r="G15" s="702">
        <f t="shared" ref="G15:H15" si="5">G16</f>
        <v>0</v>
      </c>
      <c r="H15" s="702">
        <f t="shared" si="5"/>
        <v>0</v>
      </c>
    </row>
    <row r="16" spans="1:8" s="694" customFormat="1" ht="33.75" x14ac:dyDescent="0.2">
      <c r="A16" s="998"/>
      <c r="B16" s="1001"/>
      <c r="C16" s="703"/>
      <c r="D16" s="708" t="s">
        <v>1319</v>
      </c>
      <c r="E16" s="709" t="s">
        <v>1320</v>
      </c>
      <c r="F16" s="704">
        <v>0</v>
      </c>
      <c r="G16" s="710"/>
      <c r="H16" s="693">
        <f>F16+G16</f>
        <v>0</v>
      </c>
    </row>
    <row r="17" spans="1:8" s="680" customFormat="1" x14ac:dyDescent="0.2">
      <c r="A17" s="711" t="s">
        <v>23</v>
      </c>
      <c r="B17" s="712"/>
      <c r="C17" s="713"/>
      <c r="D17" s="712"/>
      <c r="E17" s="714" t="s">
        <v>1321</v>
      </c>
      <c r="F17" s="715">
        <f>F18</f>
        <v>29027.75</v>
      </c>
      <c r="G17" s="715">
        <f t="shared" ref="G17:H17" si="6">G18</f>
        <v>0</v>
      </c>
      <c r="H17" s="715">
        <f t="shared" si="6"/>
        <v>29027.75</v>
      </c>
    </row>
    <row r="18" spans="1:8" s="680" customFormat="1" ht="15.75" x14ac:dyDescent="0.2">
      <c r="A18" s="716"/>
      <c r="B18" s="717" t="s">
        <v>32</v>
      </c>
      <c r="C18" s="718"/>
      <c r="D18" s="718"/>
      <c r="E18" s="719" t="s">
        <v>364</v>
      </c>
      <c r="F18" s="720">
        <f>F19+F28</f>
        <v>29027.75</v>
      </c>
      <c r="G18" s="720">
        <f t="shared" ref="G18:H18" si="7">G19+G28</f>
        <v>0</v>
      </c>
      <c r="H18" s="720">
        <f t="shared" si="7"/>
        <v>29027.75</v>
      </c>
    </row>
    <row r="19" spans="1:8" s="680" customFormat="1" x14ac:dyDescent="0.2">
      <c r="A19" s="721"/>
      <c r="B19" s="722"/>
      <c r="C19" s="723" t="s">
        <v>649</v>
      </c>
      <c r="D19" s="723"/>
      <c r="E19" s="724" t="s">
        <v>294</v>
      </c>
      <c r="F19" s="725">
        <f>SUM(F20:F27)</f>
        <v>17527.75</v>
      </c>
      <c r="G19" s="725">
        <f t="shared" ref="G19:H19" si="8">SUM(G20:G27)</f>
        <v>0</v>
      </c>
      <c r="H19" s="725">
        <f t="shared" si="8"/>
        <v>17527.75</v>
      </c>
    </row>
    <row r="20" spans="1:8" s="694" customFormat="1" x14ac:dyDescent="0.2">
      <c r="A20" s="726"/>
      <c r="B20" s="727"/>
      <c r="C20" s="728"/>
      <c r="D20" s="729" t="s">
        <v>1322</v>
      </c>
      <c r="E20" s="730" t="s">
        <v>1323</v>
      </c>
      <c r="F20" s="731">
        <v>3000</v>
      </c>
      <c r="G20" s="705"/>
      <c r="H20" s="732">
        <f>F20+G20</f>
        <v>3000</v>
      </c>
    </row>
    <row r="21" spans="1:8" s="694" customFormat="1" ht="22.5" x14ac:dyDescent="0.2">
      <c r="A21" s="726"/>
      <c r="B21" s="727"/>
      <c r="C21" s="728"/>
      <c r="D21" s="729" t="s">
        <v>1310</v>
      </c>
      <c r="E21" s="730" t="s">
        <v>1324</v>
      </c>
      <c r="F21" s="731">
        <v>1000</v>
      </c>
      <c r="G21" s="705"/>
      <c r="H21" s="732">
        <f t="shared" ref="H21:H27" si="9">F21+G21</f>
        <v>1000</v>
      </c>
    </row>
    <row r="22" spans="1:8" s="694" customFormat="1" ht="45" x14ac:dyDescent="0.2">
      <c r="A22" s="726"/>
      <c r="B22" s="727"/>
      <c r="C22" s="728"/>
      <c r="D22" s="733" t="s">
        <v>1316</v>
      </c>
      <c r="E22" s="709" t="s">
        <v>1325</v>
      </c>
      <c r="F22" s="734">
        <v>800</v>
      </c>
      <c r="G22" s="692"/>
      <c r="H22" s="732">
        <f t="shared" si="9"/>
        <v>800</v>
      </c>
    </row>
    <row r="23" spans="1:8" s="694" customFormat="1" ht="22.5" x14ac:dyDescent="0.2">
      <c r="A23" s="726"/>
      <c r="B23" s="727"/>
      <c r="C23" s="728"/>
      <c r="D23" s="733" t="s">
        <v>1326</v>
      </c>
      <c r="E23" s="709" t="s">
        <v>1327</v>
      </c>
      <c r="F23" s="734">
        <v>1500</v>
      </c>
      <c r="G23" s="705"/>
      <c r="H23" s="732">
        <f t="shared" si="9"/>
        <v>1500</v>
      </c>
    </row>
    <row r="24" spans="1:8" s="694" customFormat="1" ht="22.5" x14ac:dyDescent="0.2">
      <c r="A24" s="726"/>
      <c r="B24" s="727"/>
      <c r="C24" s="728"/>
      <c r="D24" s="733" t="s">
        <v>1328</v>
      </c>
      <c r="E24" s="709" t="s">
        <v>1329</v>
      </c>
      <c r="F24" s="734">
        <v>1000</v>
      </c>
      <c r="G24" s="705"/>
      <c r="H24" s="732">
        <f t="shared" si="9"/>
        <v>1000</v>
      </c>
    </row>
    <row r="25" spans="1:8" s="694" customFormat="1" ht="45" x14ac:dyDescent="0.2">
      <c r="A25" s="726"/>
      <c r="B25" s="727"/>
      <c r="C25" s="728"/>
      <c r="D25" s="733" t="s">
        <v>1330</v>
      </c>
      <c r="E25" s="709" t="s">
        <v>1331</v>
      </c>
      <c r="F25" s="734">
        <v>6889.85</v>
      </c>
      <c r="G25" s="705"/>
      <c r="H25" s="732">
        <f t="shared" si="9"/>
        <v>6889.85</v>
      </c>
    </row>
    <row r="26" spans="1:8" s="694" customFormat="1" x14ac:dyDescent="0.2">
      <c r="A26" s="726"/>
      <c r="B26" s="727"/>
      <c r="C26" s="728"/>
      <c r="D26" s="733" t="s">
        <v>1332</v>
      </c>
      <c r="E26" s="709" t="s">
        <v>1333</v>
      </c>
      <c r="F26" s="734">
        <v>2337.9</v>
      </c>
      <c r="G26" s="705"/>
      <c r="H26" s="732">
        <f t="shared" si="9"/>
        <v>2337.9</v>
      </c>
    </row>
    <row r="27" spans="1:8" s="694" customFormat="1" x14ac:dyDescent="0.2">
      <c r="A27" s="726"/>
      <c r="B27" s="727"/>
      <c r="C27" s="728"/>
      <c r="D27" s="733" t="s">
        <v>1334</v>
      </c>
      <c r="E27" s="709" t="s">
        <v>1335</v>
      </c>
      <c r="F27" s="734">
        <v>1000</v>
      </c>
      <c r="G27" s="705"/>
      <c r="H27" s="732">
        <f t="shared" si="9"/>
        <v>1000</v>
      </c>
    </row>
    <row r="28" spans="1:8" s="694" customFormat="1" x14ac:dyDescent="0.2">
      <c r="A28" s="726"/>
      <c r="B28" s="727"/>
      <c r="C28" s="723" t="s">
        <v>651</v>
      </c>
      <c r="D28" s="723"/>
      <c r="E28" s="724" t="s">
        <v>295</v>
      </c>
      <c r="F28" s="725">
        <f>SUM(F29:F35)</f>
        <v>11500</v>
      </c>
      <c r="G28" s="725">
        <f t="shared" ref="G28:H28" si="10">SUM(G29:G35)</f>
        <v>0</v>
      </c>
      <c r="H28" s="725">
        <f t="shared" si="10"/>
        <v>11500</v>
      </c>
    </row>
    <row r="29" spans="1:8" s="694" customFormat="1" ht="22.5" x14ac:dyDescent="0.2">
      <c r="A29" s="726"/>
      <c r="B29" s="727"/>
      <c r="C29" s="728"/>
      <c r="D29" s="729" t="s">
        <v>1322</v>
      </c>
      <c r="E29" s="730" t="s">
        <v>1336</v>
      </c>
      <c r="F29" s="731">
        <v>1000</v>
      </c>
      <c r="G29" s="705"/>
      <c r="H29" s="732">
        <f>F29+G29</f>
        <v>1000</v>
      </c>
    </row>
    <row r="30" spans="1:8" s="694" customFormat="1" x14ac:dyDescent="0.2">
      <c r="A30" s="726"/>
      <c r="B30" s="727"/>
      <c r="C30" s="728"/>
      <c r="D30" s="729" t="s">
        <v>1312</v>
      </c>
      <c r="E30" s="730" t="s">
        <v>1337</v>
      </c>
      <c r="F30" s="731">
        <v>3000</v>
      </c>
      <c r="G30" s="705"/>
      <c r="H30" s="732">
        <f t="shared" ref="H30:H35" si="11">F30+G30</f>
        <v>3000</v>
      </c>
    </row>
    <row r="31" spans="1:8" s="694" customFormat="1" ht="22.5" x14ac:dyDescent="0.2">
      <c r="A31" s="726"/>
      <c r="B31" s="727"/>
      <c r="C31" s="728"/>
      <c r="D31" s="733" t="s">
        <v>1316</v>
      </c>
      <c r="E31" s="730" t="s">
        <v>1338</v>
      </c>
      <c r="F31" s="735">
        <v>1500</v>
      </c>
      <c r="G31" s="699"/>
      <c r="H31" s="736">
        <f>F31+G31</f>
        <v>1500</v>
      </c>
    </row>
    <row r="32" spans="1:8" s="694" customFormat="1" x14ac:dyDescent="0.2">
      <c r="A32" s="726"/>
      <c r="B32" s="727"/>
      <c r="C32" s="728"/>
      <c r="D32" s="729" t="s">
        <v>1339</v>
      </c>
      <c r="E32" s="730" t="s">
        <v>1340</v>
      </c>
      <c r="F32" s="731">
        <v>1000</v>
      </c>
      <c r="G32" s="705"/>
      <c r="H32" s="732">
        <f t="shared" si="11"/>
        <v>1000</v>
      </c>
    </row>
    <row r="33" spans="1:8" s="694" customFormat="1" x14ac:dyDescent="0.2">
      <c r="A33" s="726"/>
      <c r="B33" s="727"/>
      <c r="C33" s="728"/>
      <c r="D33" s="729" t="s">
        <v>1326</v>
      </c>
      <c r="E33" s="730" t="s">
        <v>1341</v>
      </c>
      <c r="F33" s="731">
        <v>1500</v>
      </c>
      <c r="G33" s="705"/>
      <c r="H33" s="732">
        <f t="shared" si="11"/>
        <v>1500</v>
      </c>
    </row>
    <row r="34" spans="1:8" s="694" customFormat="1" x14ac:dyDescent="0.2">
      <c r="A34" s="726"/>
      <c r="B34" s="727"/>
      <c r="C34" s="728"/>
      <c r="D34" s="733" t="s">
        <v>1330</v>
      </c>
      <c r="E34" s="709" t="s">
        <v>1342</v>
      </c>
      <c r="F34" s="731">
        <v>1500</v>
      </c>
      <c r="G34" s="705"/>
      <c r="H34" s="732">
        <f t="shared" si="11"/>
        <v>1500</v>
      </c>
    </row>
    <row r="35" spans="1:8" s="694" customFormat="1" x14ac:dyDescent="0.2">
      <c r="A35" s="726"/>
      <c r="B35" s="727"/>
      <c r="C35" s="728"/>
      <c r="D35" s="733" t="s">
        <v>1319</v>
      </c>
      <c r="E35" s="709" t="s">
        <v>1343</v>
      </c>
      <c r="F35" s="734">
        <v>2000</v>
      </c>
      <c r="G35" s="705"/>
      <c r="H35" s="732">
        <f t="shared" si="11"/>
        <v>2000</v>
      </c>
    </row>
    <row r="36" spans="1:8" s="680" customFormat="1" x14ac:dyDescent="0.2">
      <c r="A36" s="711" t="s">
        <v>67</v>
      </c>
      <c r="B36" s="712"/>
      <c r="C36" s="712"/>
      <c r="D36" s="712"/>
      <c r="E36" s="714" t="s">
        <v>678</v>
      </c>
      <c r="F36" s="715">
        <f>F37</f>
        <v>5000</v>
      </c>
      <c r="G36" s="715">
        <f t="shared" ref="G36:H37" si="12">G37</f>
        <v>0</v>
      </c>
      <c r="H36" s="715">
        <f t="shared" si="12"/>
        <v>5000</v>
      </c>
    </row>
    <row r="37" spans="1:8" s="680" customFormat="1" ht="15.75" x14ac:dyDescent="0.2">
      <c r="A37" s="716"/>
      <c r="B37" s="717" t="s">
        <v>72</v>
      </c>
      <c r="C37" s="718"/>
      <c r="D37" s="718"/>
      <c r="E37" s="719" t="s">
        <v>264</v>
      </c>
      <c r="F37" s="720">
        <f>F38</f>
        <v>5000</v>
      </c>
      <c r="G37" s="720">
        <f t="shared" si="12"/>
        <v>0</v>
      </c>
      <c r="H37" s="720">
        <f t="shared" si="12"/>
        <v>5000</v>
      </c>
    </row>
    <row r="38" spans="1:8" s="680" customFormat="1" x14ac:dyDescent="0.2">
      <c r="A38" s="721"/>
      <c r="B38" s="722"/>
      <c r="C38" s="723" t="s">
        <v>649</v>
      </c>
      <c r="D38" s="723"/>
      <c r="E38" s="724" t="s">
        <v>294</v>
      </c>
      <c r="F38" s="725">
        <f>F39+F40</f>
        <v>5000</v>
      </c>
      <c r="G38" s="725">
        <f t="shared" ref="G38:H38" si="13">G39+G40</f>
        <v>0</v>
      </c>
      <c r="H38" s="725">
        <f t="shared" si="13"/>
        <v>5000</v>
      </c>
    </row>
    <row r="39" spans="1:8" s="694" customFormat="1" x14ac:dyDescent="0.2">
      <c r="A39" s="726"/>
      <c r="B39" s="727"/>
      <c r="C39" s="737"/>
      <c r="D39" s="729" t="s">
        <v>1344</v>
      </c>
      <c r="E39" s="730" t="s">
        <v>1345</v>
      </c>
      <c r="F39" s="731">
        <v>3000</v>
      </c>
      <c r="G39" s="705"/>
      <c r="H39" s="732">
        <f>F39+G39</f>
        <v>3000</v>
      </c>
    </row>
    <row r="40" spans="1:8" s="694" customFormat="1" x14ac:dyDescent="0.2">
      <c r="A40" s="726"/>
      <c r="B40" s="727"/>
      <c r="C40" s="737"/>
      <c r="D40" s="729" t="s">
        <v>1334</v>
      </c>
      <c r="E40" s="730" t="s">
        <v>1345</v>
      </c>
      <c r="F40" s="731">
        <v>2000</v>
      </c>
      <c r="G40" s="705"/>
      <c r="H40" s="732">
        <f>F40+G40</f>
        <v>2000</v>
      </c>
    </row>
    <row r="41" spans="1:8" s="680" customFormat="1" ht="22.5" x14ac:dyDescent="0.2">
      <c r="A41" s="711" t="s">
        <v>98</v>
      </c>
      <c r="B41" s="712"/>
      <c r="C41" s="712"/>
      <c r="D41" s="712"/>
      <c r="E41" s="714" t="s">
        <v>1346</v>
      </c>
      <c r="F41" s="715">
        <f>F42</f>
        <v>19648.09</v>
      </c>
      <c r="G41" s="715">
        <f t="shared" ref="G41:H41" si="14">G42</f>
        <v>0</v>
      </c>
      <c r="H41" s="715">
        <f t="shared" si="14"/>
        <v>19648.09</v>
      </c>
    </row>
    <row r="42" spans="1:8" s="680" customFormat="1" ht="15.75" x14ac:dyDescent="0.2">
      <c r="A42" s="716"/>
      <c r="B42" s="717" t="s">
        <v>104</v>
      </c>
      <c r="C42" s="718"/>
      <c r="D42" s="718"/>
      <c r="E42" s="719" t="s">
        <v>259</v>
      </c>
      <c r="F42" s="720">
        <f>F43+F47</f>
        <v>19648.09</v>
      </c>
      <c r="G42" s="720">
        <f t="shared" ref="G42:H42" si="15">G43+G47</f>
        <v>0</v>
      </c>
      <c r="H42" s="720">
        <f t="shared" si="15"/>
        <v>19648.09</v>
      </c>
    </row>
    <row r="43" spans="1:8" s="680" customFormat="1" x14ac:dyDescent="0.2">
      <c r="A43" s="721"/>
      <c r="B43" s="722"/>
      <c r="C43" s="723" t="s">
        <v>649</v>
      </c>
      <c r="D43" s="723"/>
      <c r="E43" s="724" t="s">
        <v>294</v>
      </c>
      <c r="F43" s="725">
        <f>SUM(F44:F46)</f>
        <v>9648.09</v>
      </c>
      <c r="G43" s="725">
        <f t="shared" ref="G43:H43" si="16">SUM(G44:G46)</f>
        <v>0</v>
      </c>
      <c r="H43" s="725">
        <f t="shared" si="16"/>
        <v>9648.09</v>
      </c>
    </row>
    <row r="44" spans="1:8" s="694" customFormat="1" ht="22.5" x14ac:dyDescent="0.2">
      <c r="A44" s="726"/>
      <c r="B44" s="727"/>
      <c r="C44" s="737"/>
      <c r="D44" s="729" t="s">
        <v>1322</v>
      </c>
      <c r="E44" s="730" t="s">
        <v>1347</v>
      </c>
      <c r="F44" s="731">
        <v>6148.09</v>
      </c>
      <c r="G44" s="705"/>
      <c r="H44" s="732">
        <f>F44+G44</f>
        <v>6148.09</v>
      </c>
    </row>
    <row r="45" spans="1:8" s="694" customFormat="1" x14ac:dyDescent="0.2">
      <c r="A45" s="726"/>
      <c r="B45" s="727"/>
      <c r="C45" s="728"/>
      <c r="D45" s="733" t="s">
        <v>1332</v>
      </c>
      <c r="E45" s="709" t="s">
        <v>1348</v>
      </c>
      <c r="F45" s="734">
        <v>2500</v>
      </c>
      <c r="G45" s="705"/>
      <c r="H45" s="732">
        <f t="shared" ref="H45:H46" si="17">F45+G45</f>
        <v>2500</v>
      </c>
    </row>
    <row r="46" spans="1:8" s="694" customFormat="1" x14ac:dyDescent="0.2">
      <c r="A46" s="726"/>
      <c r="B46" s="727"/>
      <c r="C46" s="728"/>
      <c r="D46" s="733" t="s">
        <v>1349</v>
      </c>
      <c r="E46" s="709" t="s">
        <v>1350</v>
      </c>
      <c r="F46" s="734">
        <v>1000</v>
      </c>
      <c r="G46" s="705"/>
      <c r="H46" s="732">
        <f t="shared" si="17"/>
        <v>1000</v>
      </c>
    </row>
    <row r="47" spans="1:8" s="694" customFormat="1" ht="22.5" x14ac:dyDescent="0.2">
      <c r="A47" s="726"/>
      <c r="B47" s="738"/>
      <c r="C47" s="739" t="s">
        <v>20</v>
      </c>
      <c r="D47" s="740"/>
      <c r="E47" s="741" t="s">
        <v>655</v>
      </c>
      <c r="F47" s="742">
        <f>F48</f>
        <v>10000</v>
      </c>
      <c r="G47" s="743">
        <f>G48</f>
        <v>0</v>
      </c>
      <c r="H47" s="744">
        <f>G47+F47</f>
        <v>10000</v>
      </c>
    </row>
    <row r="48" spans="1:8" s="694" customFormat="1" x14ac:dyDescent="0.2">
      <c r="A48" s="726"/>
      <c r="B48" s="727"/>
      <c r="C48" s="728"/>
      <c r="D48" s="733" t="s">
        <v>1319</v>
      </c>
      <c r="E48" s="709" t="s">
        <v>1351</v>
      </c>
      <c r="F48" s="734">
        <v>10000</v>
      </c>
      <c r="G48" s="745"/>
      <c r="H48" s="746">
        <f>F48+G48</f>
        <v>10000</v>
      </c>
    </row>
    <row r="49" spans="1:8" s="680" customFormat="1" x14ac:dyDescent="0.2">
      <c r="A49" s="711" t="s">
        <v>123</v>
      </c>
      <c r="B49" s="712"/>
      <c r="C49" s="712"/>
      <c r="D49" s="712"/>
      <c r="E49" s="714" t="s">
        <v>226</v>
      </c>
      <c r="F49" s="715">
        <f>F50</f>
        <v>5500</v>
      </c>
      <c r="G49" s="715">
        <f t="shared" ref="G49:H50" si="18">G50</f>
        <v>0</v>
      </c>
      <c r="H49" s="715">
        <f t="shared" si="18"/>
        <v>5500</v>
      </c>
    </row>
    <row r="50" spans="1:8" s="680" customFormat="1" ht="15.75" x14ac:dyDescent="0.2">
      <c r="A50" s="716"/>
      <c r="B50" s="717" t="s">
        <v>536</v>
      </c>
      <c r="C50" s="718"/>
      <c r="D50" s="718"/>
      <c r="E50" s="719" t="s">
        <v>264</v>
      </c>
      <c r="F50" s="720">
        <f>F51</f>
        <v>5500</v>
      </c>
      <c r="G50" s="720">
        <f t="shared" si="18"/>
        <v>0</v>
      </c>
      <c r="H50" s="720">
        <f t="shared" si="18"/>
        <v>5500</v>
      </c>
    </row>
    <row r="51" spans="1:8" s="680" customFormat="1" x14ac:dyDescent="0.2">
      <c r="A51" s="721"/>
      <c r="B51" s="722"/>
      <c r="C51" s="723" t="s">
        <v>649</v>
      </c>
      <c r="D51" s="723"/>
      <c r="E51" s="724" t="s">
        <v>294</v>
      </c>
      <c r="F51" s="725">
        <f>SUM(F52:F54)</f>
        <v>5500</v>
      </c>
      <c r="G51" s="725">
        <f t="shared" ref="G51:H51" si="19">SUM(G52:G54)</f>
        <v>0</v>
      </c>
      <c r="H51" s="725">
        <f t="shared" si="19"/>
        <v>5500</v>
      </c>
    </row>
    <row r="52" spans="1:8" s="694" customFormat="1" ht="22.5" x14ac:dyDescent="0.2">
      <c r="A52" s="726"/>
      <c r="B52" s="727"/>
      <c r="C52" s="728"/>
      <c r="D52" s="729" t="s">
        <v>1322</v>
      </c>
      <c r="E52" s="730" t="s">
        <v>1352</v>
      </c>
      <c r="F52" s="731">
        <v>2500</v>
      </c>
      <c r="G52" s="705"/>
      <c r="H52" s="732">
        <f>F52+G52</f>
        <v>2500</v>
      </c>
    </row>
    <row r="53" spans="1:8" s="694" customFormat="1" ht="22.5" x14ac:dyDescent="0.2">
      <c r="A53" s="726"/>
      <c r="B53" s="727"/>
      <c r="C53" s="728"/>
      <c r="D53" s="729" t="s">
        <v>1316</v>
      </c>
      <c r="E53" s="730" t="s">
        <v>1353</v>
      </c>
      <c r="F53" s="731">
        <v>200</v>
      </c>
      <c r="G53" s="705"/>
      <c r="H53" s="732">
        <f t="shared" ref="H53:H54" si="20">F53+G53</f>
        <v>200</v>
      </c>
    </row>
    <row r="54" spans="1:8" s="694" customFormat="1" ht="45" x14ac:dyDescent="0.2">
      <c r="A54" s="726"/>
      <c r="B54" s="727"/>
      <c r="C54" s="728"/>
      <c r="D54" s="729" t="s">
        <v>1319</v>
      </c>
      <c r="E54" s="730" t="s">
        <v>1354</v>
      </c>
      <c r="F54" s="731">
        <v>2800</v>
      </c>
      <c r="G54" s="705"/>
      <c r="H54" s="732">
        <f t="shared" si="20"/>
        <v>2800</v>
      </c>
    </row>
    <row r="55" spans="1:8" s="680" customFormat="1" ht="22.5" x14ac:dyDescent="0.2">
      <c r="A55" s="711" t="s">
        <v>158</v>
      </c>
      <c r="B55" s="712"/>
      <c r="C55" s="712"/>
      <c r="D55" s="712"/>
      <c r="E55" s="714" t="s">
        <v>235</v>
      </c>
      <c r="F55" s="715">
        <f>F56+F69</f>
        <v>15300</v>
      </c>
      <c r="G55" s="715">
        <f t="shared" ref="G55:H55" si="21">G56+G69</f>
        <v>0</v>
      </c>
      <c r="H55" s="715">
        <f t="shared" si="21"/>
        <v>15300</v>
      </c>
    </row>
    <row r="56" spans="1:8" s="680" customFormat="1" ht="15.75" x14ac:dyDescent="0.2">
      <c r="A56" s="716"/>
      <c r="B56" s="717" t="s">
        <v>1198</v>
      </c>
      <c r="C56" s="718"/>
      <c r="D56" s="718"/>
      <c r="E56" s="719" t="s">
        <v>342</v>
      </c>
      <c r="F56" s="720">
        <f>F57+F59+F66</f>
        <v>13300</v>
      </c>
      <c r="G56" s="720">
        <f t="shared" ref="G56:H56" si="22">G57+G59+G66</f>
        <v>0</v>
      </c>
      <c r="H56" s="720">
        <f t="shared" si="22"/>
        <v>13300</v>
      </c>
    </row>
    <row r="57" spans="1:8" s="694" customFormat="1" x14ac:dyDescent="0.2">
      <c r="A57" s="726"/>
      <c r="B57" s="727"/>
      <c r="C57" s="723" t="s">
        <v>657</v>
      </c>
      <c r="D57" s="723"/>
      <c r="E57" s="747" t="s">
        <v>311</v>
      </c>
      <c r="F57" s="725">
        <f>SUM(F58:F58)</f>
        <v>1500</v>
      </c>
      <c r="G57" s="725">
        <f t="shared" ref="G57:H57" si="23">SUM(G58:G58)</f>
        <v>0</v>
      </c>
      <c r="H57" s="725">
        <f t="shared" si="23"/>
        <v>1500</v>
      </c>
    </row>
    <row r="58" spans="1:8" s="694" customFormat="1" x14ac:dyDescent="0.2">
      <c r="A58" s="726"/>
      <c r="B58" s="727"/>
      <c r="C58" s="737"/>
      <c r="D58" s="733" t="s">
        <v>1355</v>
      </c>
      <c r="E58" s="709" t="s">
        <v>1356</v>
      </c>
      <c r="F58" s="734">
        <v>1500</v>
      </c>
      <c r="G58" s="705"/>
      <c r="H58" s="732">
        <f>F58+G58</f>
        <v>1500</v>
      </c>
    </row>
    <row r="59" spans="1:8" s="680" customFormat="1" x14ac:dyDescent="0.2">
      <c r="A59" s="721"/>
      <c r="B59" s="722"/>
      <c r="C59" s="723" t="s">
        <v>649</v>
      </c>
      <c r="D59" s="723"/>
      <c r="E59" s="724" t="s">
        <v>294</v>
      </c>
      <c r="F59" s="725">
        <f>SUM(F60:F65)</f>
        <v>10300</v>
      </c>
      <c r="G59" s="725">
        <f t="shared" ref="G59:H59" si="24">SUM(G60:G65)</f>
        <v>0</v>
      </c>
      <c r="H59" s="725">
        <f t="shared" si="24"/>
        <v>10300</v>
      </c>
    </row>
    <row r="60" spans="1:8" s="680" customFormat="1" x14ac:dyDescent="0.2">
      <c r="A60" s="721"/>
      <c r="B60" s="722"/>
      <c r="C60" s="748"/>
      <c r="D60" s="733" t="s">
        <v>1357</v>
      </c>
      <c r="E60" s="709" t="s">
        <v>1358</v>
      </c>
      <c r="F60" s="734">
        <v>300</v>
      </c>
      <c r="G60" s="749"/>
      <c r="H60" s="750">
        <f>F60+G60</f>
        <v>300</v>
      </c>
    </row>
    <row r="61" spans="1:8" s="680" customFormat="1" ht="33.75" x14ac:dyDescent="0.2">
      <c r="A61" s="721"/>
      <c r="B61" s="722"/>
      <c r="C61" s="748"/>
      <c r="D61" s="733" t="s">
        <v>1328</v>
      </c>
      <c r="E61" s="709" t="s">
        <v>1359</v>
      </c>
      <c r="F61" s="734">
        <v>2000</v>
      </c>
      <c r="G61" s="751"/>
      <c r="H61" s="750">
        <f t="shared" ref="H61:H65" si="25">F61+G61</f>
        <v>2000</v>
      </c>
    </row>
    <row r="62" spans="1:8" s="680" customFormat="1" ht="22.5" x14ac:dyDescent="0.2">
      <c r="A62" s="721"/>
      <c r="B62" s="722"/>
      <c r="C62" s="748"/>
      <c r="D62" s="733" t="s">
        <v>1319</v>
      </c>
      <c r="E62" s="709" t="s">
        <v>1360</v>
      </c>
      <c r="F62" s="734">
        <v>1500</v>
      </c>
      <c r="G62" s="751"/>
      <c r="H62" s="750">
        <f t="shared" si="25"/>
        <v>1500</v>
      </c>
    </row>
    <row r="63" spans="1:8" s="694" customFormat="1" ht="22.5" x14ac:dyDescent="0.2">
      <c r="A63" s="726"/>
      <c r="B63" s="727"/>
      <c r="C63" s="737"/>
      <c r="D63" s="729" t="s">
        <v>1349</v>
      </c>
      <c r="E63" s="730" t="s">
        <v>1361</v>
      </c>
      <c r="F63" s="731">
        <v>1500</v>
      </c>
      <c r="G63" s="705"/>
      <c r="H63" s="750">
        <f t="shared" si="25"/>
        <v>1500</v>
      </c>
    </row>
    <row r="64" spans="1:8" s="694" customFormat="1" ht="22.5" x14ac:dyDescent="0.2">
      <c r="A64" s="726"/>
      <c r="B64" s="727"/>
      <c r="C64" s="728"/>
      <c r="D64" s="733" t="s">
        <v>1334</v>
      </c>
      <c r="E64" s="709" t="s">
        <v>1362</v>
      </c>
      <c r="F64" s="734">
        <v>2500</v>
      </c>
      <c r="G64" s="705"/>
      <c r="H64" s="750">
        <f t="shared" si="25"/>
        <v>2500</v>
      </c>
    </row>
    <row r="65" spans="1:8" s="694" customFormat="1" x14ac:dyDescent="0.2">
      <c r="A65" s="726"/>
      <c r="B65" s="727"/>
      <c r="C65" s="728"/>
      <c r="D65" s="733" t="s">
        <v>1363</v>
      </c>
      <c r="E65" s="709" t="s">
        <v>1364</v>
      </c>
      <c r="F65" s="734">
        <v>2500</v>
      </c>
      <c r="G65" s="705"/>
      <c r="H65" s="750">
        <f t="shared" si="25"/>
        <v>2500</v>
      </c>
    </row>
    <row r="66" spans="1:8" s="694" customFormat="1" x14ac:dyDescent="0.2">
      <c r="A66" s="726"/>
      <c r="B66" s="727"/>
      <c r="C66" s="752" t="s">
        <v>651</v>
      </c>
      <c r="D66" s="723"/>
      <c r="E66" s="724" t="s">
        <v>295</v>
      </c>
      <c r="F66" s="725">
        <f>F67+F68</f>
        <v>1500</v>
      </c>
      <c r="G66" s="725">
        <f t="shared" ref="G66:H66" si="26">G67+G68</f>
        <v>0</v>
      </c>
      <c r="H66" s="725">
        <f t="shared" si="26"/>
        <v>1500</v>
      </c>
    </row>
    <row r="67" spans="1:8" s="694" customFormat="1" x14ac:dyDescent="0.2">
      <c r="A67" s="726"/>
      <c r="B67" s="738"/>
      <c r="C67" s="1002"/>
      <c r="D67" s="753" t="s">
        <v>1357</v>
      </c>
      <c r="E67" s="730" t="s">
        <v>1358</v>
      </c>
      <c r="F67" s="731">
        <v>1000</v>
      </c>
      <c r="G67" s="705"/>
      <c r="H67" s="732">
        <f>F67+G67</f>
        <v>1000</v>
      </c>
    </row>
    <row r="68" spans="1:8" s="694" customFormat="1" x14ac:dyDescent="0.2">
      <c r="A68" s="754"/>
      <c r="B68" s="755"/>
      <c r="C68" s="1004"/>
      <c r="D68" s="756" t="s">
        <v>1363</v>
      </c>
      <c r="E68" s="757" t="s">
        <v>1364</v>
      </c>
      <c r="F68" s="731">
        <v>500</v>
      </c>
      <c r="G68" s="705"/>
      <c r="H68" s="732">
        <f>F68+G68</f>
        <v>500</v>
      </c>
    </row>
    <row r="69" spans="1:8" s="694" customFormat="1" ht="15.75" x14ac:dyDescent="0.2">
      <c r="A69" s="716"/>
      <c r="B69" s="758" t="s">
        <v>168</v>
      </c>
      <c r="C69" s="758"/>
      <c r="D69" s="759"/>
      <c r="E69" s="719" t="s">
        <v>1209</v>
      </c>
      <c r="F69" s="720">
        <f>F70</f>
        <v>2000</v>
      </c>
      <c r="G69" s="720">
        <f t="shared" ref="G69:H70" si="27">G70</f>
        <v>0</v>
      </c>
      <c r="H69" s="720">
        <f t="shared" si="27"/>
        <v>2000</v>
      </c>
    </row>
    <row r="70" spans="1:8" s="694" customFormat="1" x14ac:dyDescent="0.2">
      <c r="A70" s="721"/>
      <c r="B70" s="760"/>
      <c r="C70" s="685" t="s">
        <v>651</v>
      </c>
      <c r="D70" s="761"/>
      <c r="E70" s="724" t="s">
        <v>295</v>
      </c>
      <c r="F70" s="725">
        <f>F71</f>
        <v>2000</v>
      </c>
      <c r="G70" s="725">
        <f t="shared" si="27"/>
        <v>0</v>
      </c>
      <c r="H70" s="725">
        <f t="shared" si="27"/>
        <v>2000</v>
      </c>
    </row>
    <row r="71" spans="1:8" s="694" customFormat="1" x14ac:dyDescent="0.2">
      <c r="A71" s="726"/>
      <c r="B71" s="727"/>
      <c r="C71" s="762"/>
      <c r="D71" s="729" t="s">
        <v>1365</v>
      </c>
      <c r="E71" s="730" t="s">
        <v>1366</v>
      </c>
      <c r="F71" s="731">
        <v>2000</v>
      </c>
      <c r="G71" s="705"/>
      <c r="H71" s="732">
        <f>F71+G71</f>
        <v>2000</v>
      </c>
    </row>
    <row r="72" spans="1:8" s="680" customFormat="1" ht="22.5" x14ac:dyDescent="0.2">
      <c r="A72" s="711" t="s">
        <v>181</v>
      </c>
      <c r="B72" s="712"/>
      <c r="C72" s="712"/>
      <c r="D72" s="712"/>
      <c r="E72" s="714" t="s">
        <v>216</v>
      </c>
      <c r="F72" s="715">
        <f>F73+F114+F109</f>
        <v>125865.52</v>
      </c>
      <c r="G72" s="715">
        <f t="shared" ref="G72:H72" si="28">G73+G114+G109</f>
        <v>0</v>
      </c>
      <c r="H72" s="715">
        <f t="shared" si="28"/>
        <v>125865.52</v>
      </c>
    </row>
    <row r="73" spans="1:8" s="680" customFormat="1" ht="15.75" x14ac:dyDescent="0.2">
      <c r="A73" s="716"/>
      <c r="B73" s="717" t="s">
        <v>182</v>
      </c>
      <c r="C73" s="718"/>
      <c r="D73" s="718"/>
      <c r="E73" s="719" t="s">
        <v>217</v>
      </c>
      <c r="F73" s="720">
        <f>F82+F97+F99+F107+F78+F76+F74</f>
        <v>54576.83</v>
      </c>
      <c r="G73" s="720">
        <f t="shared" ref="G73:H73" si="29">G82+G97+G99+G107+G78+G76+G74</f>
        <v>0</v>
      </c>
      <c r="H73" s="720">
        <f t="shared" si="29"/>
        <v>54576.83</v>
      </c>
    </row>
    <row r="74" spans="1:8" s="680" customFormat="1" x14ac:dyDescent="0.2">
      <c r="A74" s="721"/>
      <c r="B74" s="722"/>
      <c r="C74" s="723" t="s">
        <v>645</v>
      </c>
      <c r="D74" s="723"/>
      <c r="E74" s="724" t="s">
        <v>292</v>
      </c>
      <c r="F74" s="725">
        <f>SUM(F75:F75)</f>
        <v>344</v>
      </c>
      <c r="G74" s="725">
        <f t="shared" ref="G74:H74" si="30">SUM(G75:G75)</f>
        <v>0</v>
      </c>
      <c r="H74" s="725">
        <f t="shared" si="30"/>
        <v>344</v>
      </c>
    </row>
    <row r="75" spans="1:8" s="694" customFormat="1" ht="22.5" x14ac:dyDescent="0.2">
      <c r="A75" s="726"/>
      <c r="B75" s="727"/>
      <c r="C75" s="737"/>
      <c r="D75" s="733" t="s">
        <v>1367</v>
      </c>
      <c r="E75" s="709" t="s">
        <v>1368</v>
      </c>
      <c r="F75" s="734">
        <v>344</v>
      </c>
      <c r="G75" s="705"/>
      <c r="H75" s="732">
        <f>F75+G75</f>
        <v>344</v>
      </c>
    </row>
    <row r="76" spans="1:8" s="694" customFormat="1" x14ac:dyDescent="0.2">
      <c r="A76" s="726"/>
      <c r="B76" s="727"/>
      <c r="C76" s="723" t="s">
        <v>647</v>
      </c>
      <c r="D76" s="723"/>
      <c r="E76" s="724" t="s">
        <v>293</v>
      </c>
      <c r="F76" s="725">
        <f>SUM(F77:F77)</f>
        <v>49</v>
      </c>
      <c r="G76" s="725">
        <f t="shared" ref="G76:H76" si="31">SUM(G77:G77)</f>
        <v>0</v>
      </c>
      <c r="H76" s="725">
        <f t="shared" si="31"/>
        <v>49</v>
      </c>
    </row>
    <row r="77" spans="1:8" s="694" customFormat="1" ht="22.5" x14ac:dyDescent="0.2">
      <c r="A77" s="726"/>
      <c r="B77" s="727"/>
      <c r="C77" s="737"/>
      <c r="D77" s="733" t="s">
        <v>1367</v>
      </c>
      <c r="E77" s="709" t="s">
        <v>1368</v>
      </c>
      <c r="F77" s="734">
        <v>49</v>
      </c>
      <c r="G77" s="705"/>
      <c r="H77" s="732">
        <f>F77+G77</f>
        <v>49</v>
      </c>
    </row>
    <row r="78" spans="1:8" s="694" customFormat="1" x14ac:dyDescent="0.2">
      <c r="A78" s="726"/>
      <c r="B78" s="727"/>
      <c r="C78" s="723" t="s">
        <v>657</v>
      </c>
      <c r="D78" s="723"/>
      <c r="E78" s="747" t="s">
        <v>311</v>
      </c>
      <c r="F78" s="725">
        <f>SUM(F79:F81)</f>
        <v>5000</v>
      </c>
      <c r="G78" s="725">
        <f t="shared" ref="G78:H78" si="32">SUM(G79:G81)</f>
        <v>0</v>
      </c>
      <c r="H78" s="725">
        <f t="shared" si="32"/>
        <v>5000</v>
      </c>
    </row>
    <row r="79" spans="1:8" s="694" customFormat="1" x14ac:dyDescent="0.2">
      <c r="A79" s="726"/>
      <c r="B79" s="727"/>
      <c r="C79" s="737"/>
      <c r="D79" s="733" t="s">
        <v>1367</v>
      </c>
      <c r="E79" s="709" t="s">
        <v>1369</v>
      </c>
      <c r="F79" s="734">
        <v>2000</v>
      </c>
      <c r="G79" s="705"/>
      <c r="H79" s="732">
        <f>F79+G79</f>
        <v>2000</v>
      </c>
    </row>
    <row r="80" spans="1:8" s="694" customFormat="1" x14ac:dyDescent="0.2">
      <c r="A80" s="726"/>
      <c r="B80" s="727"/>
      <c r="C80" s="728"/>
      <c r="D80" s="733" t="s">
        <v>1349</v>
      </c>
      <c r="E80" s="709" t="s">
        <v>1370</v>
      </c>
      <c r="F80" s="734">
        <v>500</v>
      </c>
      <c r="G80" s="705"/>
      <c r="H80" s="732">
        <f t="shared" ref="H80:H81" si="33">F80+G80</f>
        <v>500</v>
      </c>
    </row>
    <row r="81" spans="1:8" s="694" customFormat="1" x14ac:dyDescent="0.2">
      <c r="A81" s="726"/>
      <c r="B81" s="727"/>
      <c r="C81" s="728"/>
      <c r="D81" s="733" t="s">
        <v>1334</v>
      </c>
      <c r="E81" s="709" t="s">
        <v>1370</v>
      </c>
      <c r="F81" s="734">
        <v>2500</v>
      </c>
      <c r="G81" s="705"/>
      <c r="H81" s="732">
        <f t="shared" si="33"/>
        <v>2500</v>
      </c>
    </row>
    <row r="82" spans="1:8" s="694" customFormat="1" x14ac:dyDescent="0.2">
      <c r="A82" s="726"/>
      <c r="B82" s="727"/>
      <c r="C82" s="723" t="s">
        <v>649</v>
      </c>
      <c r="D82" s="723"/>
      <c r="E82" s="724" t="s">
        <v>294</v>
      </c>
      <c r="F82" s="725">
        <f>SUM(F83:F96)</f>
        <v>36919.46</v>
      </c>
      <c r="G82" s="725">
        <f t="shared" ref="G82:H82" si="34">SUM(G83:G96)</f>
        <v>0</v>
      </c>
      <c r="H82" s="725">
        <f t="shared" si="34"/>
        <v>36919.46</v>
      </c>
    </row>
    <row r="83" spans="1:8" s="694" customFormat="1" ht="22.5" x14ac:dyDescent="0.2">
      <c r="A83" s="726"/>
      <c r="B83" s="727"/>
      <c r="C83" s="737"/>
      <c r="D83" s="729" t="s">
        <v>1357</v>
      </c>
      <c r="E83" s="730" t="s">
        <v>1371</v>
      </c>
      <c r="F83" s="731">
        <v>5000</v>
      </c>
      <c r="G83" s="763"/>
      <c r="H83" s="732">
        <f>F83+G83</f>
        <v>5000</v>
      </c>
    </row>
    <row r="84" spans="1:8" s="694" customFormat="1" x14ac:dyDescent="0.2">
      <c r="A84" s="726"/>
      <c r="B84" s="727"/>
      <c r="C84" s="737"/>
      <c r="D84" s="729" t="s">
        <v>1310</v>
      </c>
      <c r="E84" s="730" t="s">
        <v>1372</v>
      </c>
      <c r="F84" s="731">
        <v>2000</v>
      </c>
      <c r="G84" s="705"/>
      <c r="H84" s="732">
        <f t="shared" ref="H84:H96" si="35">F84+G84</f>
        <v>2000</v>
      </c>
    </row>
    <row r="85" spans="1:8" s="694" customFormat="1" ht="22.5" x14ac:dyDescent="0.2">
      <c r="A85" s="726"/>
      <c r="B85" s="727"/>
      <c r="C85" s="728"/>
      <c r="D85" s="729" t="s">
        <v>1312</v>
      </c>
      <c r="E85" s="730" t="s">
        <v>1373</v>
      </c>
      <c r="F85" s="731">
        <v>1500</v>
      </c>
      <c r="G85" s="705"/>
      <c r="H85" s="732">
        <f t="shared" si="35"/>
        <v>1500</v>
      </c>
    </row>
    <row r="86" spans="1:8" s="694" customFormat="1" ht="22.5" x14ac:dyDescent="0.2">
      <c r="A86" s="726"/>
      <c r="B86" s="727"/>
      <c r="C86" s="728"/>
      <c r="D86" s="729" t="s">
        <v>1316</v>
      </c>
      <c r="E86" s="730" t="s">
        <v>1374</v>
      </c>
      <c r="F86" s="731">
        <v>300</v>
      </c>
      <c r="G86" s="705"/>
      <c r="H86" s="732">
        <f t="shared" si="35"/>
        <v>300</v>
      </c>
    </row>
    <row r="87" spans="1:8" s="694" customFormat="1" ht="22.5" x14ac:dyDescent="0.2">
      <c r="A87" s="726"/>
      <c r="B87" s="727"/>
      <c r="C87" s="728"/>
      <c r="D87" s="729" t="s">
        <v>1326</v>
      </c>
      <c r="E87" s="730" t="s">
        <v>1375</v>
      </c>
      <c r="F87" s="731">
        <v>2400</v>
      </c>
      <c r="G87" s="705"/>
      <c r="H87" s="732">
        <f t="shared" si="35"/>
        <v>2400</v>
      </c>
    </row>
    <row r="88" spans="1:8" s="694" customFormat="1" ht="45" x14ac:dyDescent="0.2">
      <c r="A88" s="726"/>
      <c r="B88" s="727"/>
      <c r="C88" s="728"/>
      <c r="D88" s="733" t="s">
        <v>1376</v>
      </c>
      <c r="E88" s="709" t="s">
        <v>1377</v>
      </c>
      <c r="F88" s="734">
        <v>3000</v>
      </c>
      <c r="G88" s="705"/>
      <c r="H88" s="732">
        <f t="shared" si="35"/>
        <v>3000</v>
      </c>
    </row>
    <row r="89" spans="1:8" s="694" customFormat="1" x14ac:dyDescent="0.2">
      <c r="A89" s="726"/>
      <c r="B89" s="727"/>
      <c r="C89" s="728"/>
      <c r="D89" s="729" t="s">
        <v>1378</v>
      </c>
      <c r="E89" s="730" t="s">
        <v>1379</v>
      </c>
      <c r="F89" s="731">
        <v>3500</v>
      </c>
      <c r="G89" s="705"/>
      <c r="H89" s="732">
        <f t="shared" si="35"/>
        <v>3500</v>
      </c>
    </row>
    <row r="90" spans="1:8" s="694" customFormat="1" ht="22.5" x14ac:dyDescent="0.2">
      <c r="A90" s="726"/>
      <c r="B90" s="727"/>
      <c r="C90" s="728"/>
      <c r="D90" s="729" t="s">
        <v>1328</v>
      </c>
      <c r="E90" s="730" t="s">
        <v>1380</v>
      </c>
      <c r="F90" s="731">
        <v>1300.99</v>
      </c>
      <c r="G90" s="705"/>
      <c r="H90" s="732">
        <f t="shared" si="35"/>
        <v>1300.99</v>
      </c>
    </row>
    <row r="91" spans="1:8" s="694" customFormat="1" ht="22.5" x14ac:dyDescent="0.2">
      <c r="A91" s="726"/>
      <c r="B91" s="727"/>
      <c r="C91" s="728"/>
      <c r="D91" s="733" t="s">
        <v>1314</v>
      </c>
      <c r="E91" s="709" t="s">
        <v>1381</v>
      </c>
      <c r="F91" s="734">
        <v>2289.7800000000002</v>
      </c>
      <c r="G91" s="705"/>
      <c r="H91" s="732">
        <f t="shared" si="35"/>
        <v>2289.7800000000002</v>
      </c>
    </row>
    <row r="92" spans="1:8" s="694" customFormat="1" x14ac:dyDescent="0.2">
      <c r="A92" s="726"/>
      <c r="B92" s="727"/>
      <c r="C92" s="728"/>
      <c r="D92" s="733" t="s">
        <v>1330</v>
      </c>
      <c r="E92" s="709" t="s">
        <v>1382</v>
      </c>
      <c r="F92" s="734">
        <v>1600</v>
      </c>
      <c r="G92" s="705"/>
      <c r="H92" s="732">
        <f t="shared" si="35"/>
        <v>1600</v>
      </c>
    </row>
    <row r="93" spans="1:8" s="694" customFormat="1" x14ac:dyDescent="0.2">
      <c r="A93" s="726"/>
      <c r="B93" s="727"/>
      <c r="C93" s="728"/>
      <c r="D93" s="733" t="s">
        <v>1344</v>
      </c>
      <c r="E93" s="709" t="s">
        <v>1383</v>
      </c>
      <c r="F93" s="734">
        <v>1000</v>
      </c>
      <c r="G93" s="705"/>
      <c r="H93" s="732">
        <f t="shared" si="35"/>
        <v>1000</v>
      </c>
    </row>
    <row r="94" spans="1:8" s="694" customFormat="1" ht="22.5" x14ac:dyDescent="0.2">
      <c r="A94" s="726"/>
      <c r="B94" s="727"/>
      <c r="C94" s="728"/>
      <c r="D94" s="733" t="s">
        <v>1349</v>
      </c>
      <c r="E94" s="709" t="s">
        <v>1384</v>
      </c>
      <c r="F94" s="734">
        <v>2028.69</v>
      </c>
      <c r="G94" s="705"/>
      <c r="H94" s="732">
        <f t="shared" si="35"/>
        <v>2028.69</v>
      </c>
    </row>
    <row r="95" spans="1:8" s="694" customFormat="1" ht="22.5" x14ac:dyDescent="0.2">
      <c r="A95" s="726"/>
      <c r="B95" s="727"/>
      <c r="C95" s="728"/>
      <c r="D95" s="733" t="s">
        <v>1334</v>
      </c>
      <c r="E95" s="709" t="s">
        <v>1385</v>
      </c>
      <c r="F95" s="734">
        <v>5500</v>
      </c>
      <c r="G95" s="705"/>
      <c r="H95" s="732">
        <f t="shared" si="35"/>
        <v>5500</v>
      </c>
    </row>
    <row r="96" spans="1:8" s="694" customFormat="1" ht="22.5" x14ac:dyDescent="0.2">
      <c r="A96" s="726"/>
      <c r="B96" s="727"/>
      <c r="C96" s="728"/>
      <c r="D96" s="733" t="s">
        <v>1363</v>
      </c>
      <c r="E96" s="709" t="s">
        <v>1386</v>
      </c>
      <c r="F96" s="734">
        <v>5500</v>
      </c>
      <c r="G96" s="705"/>
      <c r="H96" s="732">
        <f t="shared" si="35"/>
        <v>5500</v>
      </c>
    </row>
    <row r="97" spans="1:8" s="694" customFormat="1" x14ac:dyDescent="0.2">
      <c r="A97" s="726"/>
      <c r="B97" s="727"/>
      <c r="C97" s="723" t="s">
        <v>660</v>
      </c>
      <c r="D97" s="723"/>
      <c r="E97" s="724" t="s">
        <v>312</v>
      </c>
      <c r="F97" s="725">
        <f>SUM(F98:F98)</f>
        <v>0</v>
      </c>
      <c r="G97" s="725">
        <f t="shared" ref="G97:H97" si="36">SUM(G98:G98)</f>
        <v>0</v>
      </c>
      <c r="H97" s="725">
        <f t="shared" si="36"/>
        <v>0</v>
      </c>
    </row>
    <row r="98" spans="1:8" s="694" customFormat="1" x14ac:dyDescent="0.2">
      <c r="A98" s="726"/>
      <c r="B98" s="727"/>
      <c r="C98" s="764"/>
      <c r="D98" s="729" t="s">
        <v>1357</v>
      </c>
      <c r="E98" s="730" t="s">
        <v>1387</v>
      </c>
      <c r="F98" s="731">
        <v>0</v>
      </c>
      <c r="G98" s="765"/>
      <c r="H98" s="732">
        <f>F98+G98</f>
        <v>0</v>
      </c>
    </row>
    <row r="99" spans="1:8" s="694" customFormat="1" x14ac:dyDescent="0.2">
      <c r="A99" s="726"/>
      <c r="B99" s="727"/>
      <c r="C99" s="723" t="s">
        <v>651</v>
      </c>
      <c r="D99" s="723"/>
      <c r="E99" s="724" t="s">
        <v>295</v>
      </c>
      <c r="F99" s="725">
        <f>SUM(F100:F106)</f>
        <v>10939.37</v>
      </c>
      <c r="G99" s="725">
        <f t="shared" ref="G99:H99" si="37">SUM(G100:G106)</f>
        <v>0</v>
      </c>
      <c r="H99" s="725">
        <f t="shared" si="37"/>
        <v>10939.37</v>
      </c>
    </row>
    <row r="100" spans="1:8" s="694" customFormat="1" ht="33.75" x14ac:dyDescent="0.2">
      <c r="A100" s="726"/>
      <c r="B100" s="727"/>
      <c r="C100" s="748"/>
      <c r="D100" s="729" t="s">
        <v>1357</v>
      </c>
      <c r="E100" s="709" t="s">
        <v>1388</v>
      </c>
      <c r="F100" s="734">
        <v>630.84</v>
      </c>
      <c r="G100" s="766"/>
      <c r="H100" s="766">
        <f>F100+G100</f>
        <v>630.84</v>
      </c>
    </row>
    <row r="101" spans="1:8" s="694" customFormat="1" x14ac:dyDescent="0.2">
      <c r="A101" s="726"/>
      <c r="B101" s="727"/>
      <c r="C101" s="748"/>
      <c r="D101" s="733" t="s">
        <v>1312</v>
      </c>
      <c r="E101" s="709" t="s">
        <v>1389</v>
      </c>
      <c r="F101" s="734">
        <v>500</v>
      </c>
      <c r="G101" s="705"/>
      <c r="H101" s="732">
        <f>F101+G101</f>
        <v>500</v>
      </c>
    </row>
    <row r="102" spans="1:8" s="694" customFormat="1" ht="22.5" x14ac:dyDescent="0.2">
      <c r="A102" s="726"/>
      <c r="B102" s="727"/>
      <c r="C102" s="728"/>
      <c r="D102" s="729" t="s">
        <v>1316</v>
      </c>
      <c r="E102" s="730" t="s">
        <v>1390</v>
      </c>
      <c r="F102" s="731">
        <v>3008.53</v>
      </c>
      <c r="G102" s="705"/>
      <c r="H102" s="732">
        <f t="shared" ref="H102:H106" si="38">F102+G102</f>
        <v>3008.53</v>
      </c>
    </row>
    <row r="103" spans="1:8" s="694" customFormat="1" x14ac:dyDescent="0.2">
      <c r="A103" s="726"/>
      <c r="B103" s="727"/>
      <c r="C103" s="728"/>
      <c r="D103" s="729" t="s">
        <v>1378</v>
      </c>
      <c r="E103" s="730" t="s">
        <v>1379</v>
      </c>
      <c r="F103" s="731">
        <v>2500</v>
      </c>
      <c r="G103" s="705"/>
      <c r="H103" s="732">
        <f t="shared" si="38"/>
        <v>2500</v>
      </c>
    </row>
    <row r="104" spans="1:8" s="694" customFormat="1" ht="22.5" x14ac:dyDescent="0.2">
      <c r="A104" s="726"/>
      <c r="B104" s="727"/>
      <c r="C104" s="728"/>
      <c r="D104" s="733" t="s">
        <v>1314</v>
      </c>
      <c r="E104" s="709" t="s">
        <v>1391</v>
      </c>
      <c r="F104" s="731">
        <v>1000</v>
      </c>
      <c r="G104" s="705"/>
      <c r="H104" s="732">
        <f t="shared" si="38"/>
        <v>1000</v>
      </c>
    </row>
    <row r="105" spans="1:8" s="694" customFormat="1" x14ac:dyDescent="0.2">
      <c r="A105" s="726"/>
      <c r="B105" s="727"/>
      <c r="C105" s="728"/>
      <c r="D105" s="733" t="s">
        <v>1349</v>
      </c>
      <c r="E105" s="709" t="s">
        <v>1392</v>
      </c>
      <c r="F105" s="734">
        <v>3000</v>
      </c>
      <c r="G105" s="705"/>
      <c r="H105" s="732">
        <f t="shared" si="38"/>
        <v>3000</v>
      </c>
    </row>
    <row r="106" spans="1:8" s="694" customFormat="1" x14ac:dyDescent="0.2">
      <c r="A106" s="726"/>
      <c r="B106" s="727"/>
      <c r="C106" s="728"/>
      <c r="D106" s="733" t="s">
        <v>1334</v>
      </c>
      <c r="E106" s="709" t="s">
        <v>1393</v>
      </c>
      <c r="F106" s="734">
        <v>300</v>
      </c>
      <c r="G106" s="705"/>
      <c r="H106" s="732">
        <f t="shared" si="38"/>
        <v>300</v>
      </c>
    </row>
    <row r="107" spans="1:8" s="694" customFormat="1" x14ac:dyDescent="0.2">
      <c r="A107" s="726"/>
      <c r="B107" s="727"/>
      <c r="C107" s="723" t="s">
        <v>783</v>
      </c>
      <c r="D107" s="723"/>
      <c r="E107" s="724" t="s">
        <v>1394</v>
      </c>
      <c r="F107" s="725">
        <f>F108</f>
        <v>1325</v>
      </c>
      <c r="G107" s="725">
        <f t="shared" ref="G107:H107" si="39">G108</f>
        <v>0</v>
      </c>
      <c r="H107" s="725">
        <f t="shared" si="39"/>
        <v>1325</v>
      </c>
    </row>
    <row r="108" spans="1:8" s="694" customFormat="1" ht="22.5" x14ac:dyDescent="0.2">
      <c r="A108" s="726"/>
      <c r="B108" s="727"/>
      <c r="C108" s="733"/>
      <c r="D108" s="733" t="s">
        <v>1314</v>
      </c>
      <c r="E108" s="709" t="s">
        <v>1391</v>
      </c>
      <c r="F108" s="734">
        <v>1325</v>
      </c>
      <c r="G108" s="705"/>
      <c r="H108" s="732">
        <f>F108+G108</f>
        <v>1325</v>
      </c>
    </row>
    <row r="109" spans="1:8" s="694" customFormat="1" ht="15.75" x14ac:dyDescent="0.2">
      <c r="A109" s="767"/>
      <c r="B109" s="717" t="s">
        <v>1232</v>
      </c>
      <c r="C109" s="718"/>
      <c r="D109" s="718"/>
      <c r="E109" s="719" t="s">
        <v>1395</v>
      </c>
      <c r="F109" s="720">
        <f>F110+F112</f>
        <v>337.9</v>
      </c>
      <c r="G109" s="720">
        <f t="shared" ref="G109:H109" si="40">G110+G112</f>
        <v>0</v>
      </c>
      <c r="H109" s="720">
        <f t="shared" si="40"/>
        <v>337.9</v>
      </c>
    </row>
    <row r="110" spans="1:8" s="694" customFormat="1" x14ac:dyDescent="0.2">
      <c r="A110" s="726"/>
      <c r="B110" s="727"/>
      <c r="C110" s="723" t="s">
        <v>649</v>
      </c>
      <c r="D110" s="723"/>
      <c r="E110" s="724" t="s">
        <v>294</v>
      </c>
      <c r="F110" s="725">
        <f>F111</f>
        <v>0</v>
      </c>
      <c r="G110" s="725">
        <f t="shared" ref="G110:H112" si="41">G111</f>
        <v>0</v>
      </c>
      <c r="H110" s="725">
        <f t="shared" si="41"/>
        <v>0</v>
      </c>
    </row>
    <row r="111" spans="1:8" s="694" customFormat="1" ht="22.5" x14ac:dyDescent="0.2">
      <c r="A111" s="726"/>
      <c r="B111" s="727"/>
      <c r="C111" s="768"/>
      <c r="D111" s="733" t="s">
        <v>1319</v>
      </c>
      <c r="E111" s="709" t="s">
        <v>1396</v>
      </c>
      <c r="F111" s="734">
        <v>0</v>
      </c>
      <c r="G111" s="692"/>
      <c r="H111" s="732">
        <f>F111+G111</f>
        <v>0</v>
      </c>
    </row>
    <row r="112" spans="1:8" s="694" customFormat="1" x14ac:dyDescent="0.2">
      <c r="A112" s="726"/>
      <c r="B112" s="727"/>
      <c r="C112" s="723" t="s">
        <v>877</v>
      </c>
      <c r="D112" s="723"/>
      <c r="E112" s="724" t="s">
        <v>299</v>
      </c>
      <c r="F112" s="725">
        <f>F113</f>
        <v>337.9</v>
      </c>
      <c r="G112" s="769">
        <f t="shared" si="41"/>
        <v>0</v>
      </c>
      <c r="H112" s="725">
        <f t="shared" si="41"/>
        <v>337.9</v>
      </c>
    </row>
    <row r="113" spans="1:8" s="694" customFormat="1" ht="22.5" x14ac:dyDescent="0.2">
      <c r="A113" s="726"/>
      <c r="B113" s="727"/>
      <c r="C113" s="768"/>
      <c r="D113" s="733" t="s">
        <v>1319</v>
      </c>
      <c r="E113" s="709" t="s">
        <v>1396</v>
      </c>
      <c r="F113" s="734">
        <v>337.9</v>
      </c>
      <c r="G113" s="692"/>
      <c r="H113" s="732">
        <f>F113+G113</f>
        <v>337.9</v>
      </c>
    </row>
    <row r="114" spans="1:8" s="694" customFormat="1" ht="15.75" x14ac:dyDescent="0.2">
      <c r="A114" s="767"/>
      <c r="B114" s="717" t="s">
        <v>1246</v>
      </c>
      <c r="C114" s="718"/>
      <c r="D114" s="718"/>
      <c r="E114" s="719" t="s">
        <v>264</v>
      </c>
      <c r="F114" s="720">
        <f>F117+F134+F115</f>
        <v>70950.790000000008</v>
      </c>
      <c r="G114" s="720">
        <f t="shared" ref="G114:H114" si="42">G117+G134+G115</f>
        <v>0</v>
      </c>
      <c r="H114" s="720">
        <f t="shared" si="42"/>
        <v>70950.790000000008</v>
      </c>
    </row>
    <row r="115" spans="1:8" s="694" customFormat="1" x14ac:dyDescent="0.2">
      <c r="A115" s="726"/>
      <c r="B115" s="722"/>
      <c r="C115" s="723" t="s">
        <v>657</v>
      </c>
      <c r="D115" s="723"/>
      <c r="E115" s="724" t="s">
        <v>311</v>
      </c>
      <c r="F115" s="725">
        <f>SUM(F116:F116)</f>
        <v>1700</v>
      </c>
      <c r="G115" s="725">
        <f t="shared" ref="G115:H115" si="43">SUM(G116:G116)</f>
        <v>0</v>
      </c>
      <c r="H115" s="725">
        <f t="shared" si="43"/>
        <v>1700</v>
      </c>
    </row>
    <row r="116" spans="1:8" s="694" customFormat="1" ht="22.5" x14ac:dyDescent="0.2">
      <c r="A116" s="726"/>
      <c r="B116" s="727"/>
      <c r="C116" s="728"/>
      <c r="D116" s="733" t="s">
        <v>1319</v>
      </c>
      <c r="E116" s="709" t="s">
        <v>1397</v>
      </c>
      <c r="F116" s="734">
        <v>1700</v>
      </c>
      <c r="G116" s="705"/>
      <c r="H116" s="732">
        <f>F116+G116</f>
        <v>1700</v>
      </c>
    </row>
    <row r="117" spans="1:8" s="694" customFormat="1" x14ac:dyDescent="0.2">
      <c r="A117" s="726"/>
      <c r="B117" s="727"/>
      <c r="C117" s="723" t="s">
        <v>649</v>
      </c>
      <c r="D117" s="723"/>
      <c r="E117" s="724" t="s">
        <v>294</v>
      </c>
      <c r="F117" s="725">
        <f>SUM(F118:F133)</f>
        <v>40696.94</v>
      </c>
      <c r="G117" s="725">
        <f t="shared" ref="G117:H117" si="44">SUM(G118:G133)</f>
        <v>0</v>
      </c>
      <c r="H117" s="725">
        <f t="shared" si="44"/>
        <v>40696.94</v>
      </c>
    </row>
    <row r="118" spans="1:8" s="694" customFormat="1" x14ac:dyDescent="0.2">
      <c r="A118" s="726"/>
      <c r="B118" s="727"/>
      <c r="C118" s="728"/>
      <c r="D118" s="729" t="s">
        <v>1357</v>
      </c>
      <c r="E118" s="730" t="s">
        <v>1398</v>
      </c>
      <c r="F118" s="731">
        <v>1500</v>
      </c>
      <c r="G118" s="705"/>
      <c r="H118" s="732">
        <f>F118+G118</f>
        <v>1500</v>
      </c>
    </row>
    <row r="119" spans="1:8" s="694" customFormat="1" ht="22.5" x14ac:dyDescent="0.2">
      <c r="A119" s="726"/>
      <c r="B119" s="727"/>
      <c r="C119" s="728"/>
      <c r="D119" s="733" t="s">
        <v>1322</v>
      </c>
      <c r="E119" s="709" t="s">
        <v>1399</v>
      </c>
      <c r="F119" s="734">
        <v>1400</v>
      </c>
      <c r="G119" s="705"/>
      <c r="H119" s="732">
        <f t="shared" ref="H119:H133" si="45">F119+G119</f>
        <v>1400</v>
      </c>
    </row>
    <row r="120" spans="1:8" s="694" customFormat="1" x14ac:dyDescent="0.2">
      <c r="A120" s="726"/>
      <c r="B120" s="727"/>
      <c r="C120" s="728"/>
      <c r="D120" s="729" t="s">
        <v>1310</v>
      </c>
      <c r="E120" s="730" t="s">
        <v>1400</v>
      </c>
      <c r="F120" s="731">
        <v>2395.59</v>
      </c>
      <c r="G120" s="705"/>
      <c r="H120" s="732">
        <f t="shared" si="45"/>
        <v>2395.59</v>
      </c>
    </row>
    <row r="121" spans="1:8" s="694" customFormat="1" x14ac:dyDescent="0.2">
      <c r="A121" s="726"/>
      <c r="B121" s="727"/>
      <c r="C121" s="728"/>
      <c r="D121" s="729" t="s">
        <v>1312</v>
      </c>
      <c r="E121" s="730" t="s">
        <v>1401</v>
      </c>
      <c r="F121" s="731">
        <v>2000</v>
      </c>
      <c r="G121" s="705"/>
      <c r="H121" s="732">
        <f t="shared" si="45"/>
        <v>2000</v>
      </c>
    </row>
    <row r="122" spans="1:8" s="694" customFormat="1" ht="45" x14ac:dyDescent="0.2">
      <c r="A122" s="726"/>
      <c r="B122" s="727"/>
      <c r="C122" s="728"/>
      <c r="D122" s="729" t="s">
        <v>1316</v>
      </c>
      <c r="E122" s="730" t="s">
        <v>1402</v>
      </c>
      <c r="F122" s="731">
        <v>2400</v>
      </c>
      <c r="G122" s="705"/>
      <c r="H122" s="732">
        <f t="shared" si="45"/>
        <v>2400</v>
      </c>
    </row>
    <row r="123" spans="1:8" s="694" customFormat="1" x14ac:dyDescent="0.2">
      <c r="A123" s="726"/>
      <c r="B123" s="727"/>
      <c r="C123" s="728"/>
      <c r="D123" s="729" t="s">
        <v>1326</v>
      </c>
      <c r="E123" s="730" t="s">
        <v>1403</v>
      </c>
      <c r="F123" s="731">
        <v>1978.35</v>
      </c>
      <c r="G123" s="705"/>
      <c r="H123" s="732">
        <f t="shared" si="45"/>
        <v>1978.35</v>
      </c>
    </row>
    <row r="124" spans="1:8" s="694" customFormat="1" x14ac:dyDescent="0.2">
      <c r="A124" s="726"/>
      <c r="B124" s="727"/>
      <c r="C124" s="728"/>
      <c r="D124" s="733" t="s">
        <v>1376</v>
      </c>
      <c r="E124" s="709" t="s">
        <v>1403</v>
      </c>
      <c r="F124" s="734">
        <v>3613.55</v>
      </c>
      <c r="G124" s="705"/>
      <c r="H124" s="732">
        <f t="shared" si="45"/>
        <v>3613.55</v>
      </c>
    </row>
    <row r="125" spans="1:8" s="694" customFormat="1" x14ac:dyDescent="0.2">
      <c r="A125" s="726"/>
      <c r="B125" s="727"/>
      <c r="C125" s="728"/>
      <c r="D125" s="729" t="s">
        <v>1378</v>
      </c>
      <c r="E125" s="730" t="s">
        <v>1404</v>
      </c>
      <c r="F125" s="731">
        <v>916.5</v>
      </c>
      <c r="G125" s="770"/>
      <c r="H125" s="732">
        <f t="shared" si="45"/>
        <v>916.5</v>
      </c>
    </row>
    <row r="126" spans="1:8" s="694" customFormat="1" ht="33.75" x14ac:dyDescent="0.2">
      <c r="A126" s="726"/>
      <c r="B126" s="727"/>
      <c r="C126" s="728"/>
      <c r="D126" s="729" t="s">
        <v>1328</v>
      </c>
      <c r="E126" s="730" t="s">
        <v>1405</v>
      </c>
      <c r="F126" s="731">
        <v>3545</v>
      </c>
      <c r="G126" s="705"/>
      <c r="H126" s="732">
        <f t="shared" si="45"/>
        <v>3545</v>
      </c>
    </row>
    <row r="127" spans="1:8" s="694" customFormat="1" ht="22.5" x14ac:dyDescent="0.2">
      <c r="A127" s="726"/>
      <c r="B127" s="727"/>
      <c r="C127" s="728"/>
      <c r="D127" s="729" t="s">
        <v>1314</v>
      </c>
      <c r="E127" s="730" t="s">
        <v>1406</v>
      </c>
      <c r="F127" s="731">
        <v>1500</v>
      </c>
      <c r="G127" s="705"/>
      <c r="H127" s="732">
        <f t="shared" si="45"/>
        <v>1500</v>
      </c>
    </row>
    <row r="128" spans="1:8" s="694" customFormat="1" ht="22.5" x14ac:dyDescent="0.2">
      <c r="A128" s="726"/>
      <c r="B128" s="727"/>
      <c r="C128" s="728"/>
      <c r="D128" s="733" t="s">
        <v>1319</v>
      </c>
      <c r="E128" s="709" t="s">
        <v>1407</v>
      </c>
      <c r="F128" s="734">
        <v>4400</v>
      </c>
      <c r="G128" s="705"/>
      <c r="H128" s="732">
        <f t="shared" si="45"/>
        <v>4400</v>
      </c>
    </row>
    <row r="129" spans="1:8" s="694" customFormat="1" x14ac:dyDescent="0.2">
      <c r="A129" s="726"/>
      <c r="B129" s="727"/>
      <c r="C129" s="728"/>
      <c r="D129" s="733" t="s">
        <v>1332</v>
      </c>
      <c r="E129" s="709" t="s">
        <v>1408</v>
      </c>
      <c r="F129" s="734">
        <v>5500</v>
      </c>
      <c r="G129" s="705"/>
      <c r="H129" s="732">
        <f t="shared" si="45"/>
        <v>5500</v>
      </c>
    </row>
    <row r="130" spans="1:8" s="694" customFormat="1" ht="33.75" x14ac:dyDescent="0.2">
      <c r="A130" s="726"/>
      <c r="B130" s="727"/>
      <c r="C130" s="728"/>
      <c r="D130" s="733" t="s">
        <v>1344</v>
      </c>
      <c r="E130" s="709" t="s">
        <v>1409</v>
      </c>
      <c r="F130" s="734">
        <v>2653.13</v>
      </c>
      <c r="G130" s="705"/>
      <c r="H130" s="732">
        <f t="shared" si="45"/>
        <v>2653.13</v>
      </c>
    </row>
    <row r="131" spans="1:8" s="694" customFormat="1" x14ac:dyDescent="0.2">
      <c r="A131" s="726"/>
      <c r="B131" s="727"/>
      <c r="C131" s="728"/>
      <c r="D131" s="733" t="s">
        <v>1349</v>
      </c>
      <c r="E131" s="709" t="s">
        <v>1410</v>
      </c>
      <c r="F131" s="734">
        <v>1500</v>
      </c>
      <c r="G131" s="705"/>
      <c r="H131" s="732">
        <f t="shared" si="45"/>
        <v>1500</v>
      </c>
    </row>
    <row r="132" spans="1:8" s="694" customFormat="1" x14ac:dyDescent="0.2">
      <c r="A132" s="726"/>
      <c r="B132" s="727"/>
      <c r="C132" s="728"/>
      <c r="D132" s="733" t="s">
        <v>1334</v>
      </c>
      <c r="E132" s="709" t="s">
        <v>1411</v>
      </c>
      <c r="F132" s="734">
        <v>2394.8200000000002</v>
      </c>
      <c r="G132" s="705"/>
      <c r="H132" s="732">
        <f t="shared" si="45"/>
        <v>2394.8200000000002</v>
      </c>
    </row>
    <row r="133" spans="1:8" s="694" customFormat="1" ht="22.5" x14ac:dyDescent="0.2">
      <c r="A133" s="726"/>
      <c r="B133" s="727"/>
      <c r="C133" s="728"/>
      <c r="D133" s="733" t="s">
        <v>1363</v>
      </c>
      <c r="E133" s="709" t="s">
        <v>1412</v>
      </c>
      <c r="F133" s="734">
        <v>3000</v>
      </c>
      <c r="G133" s="705"/>
      <c r="H133" s="732">
        <f t="shared" si="45"/>
        <v>3000</v>
      </c>
    </row>
    <row r="134" spans="1:8" s="694" customFormat="1" x14ac:dyDescent="0.2">
      <c r="A134" s="726"/>
      <c r="B134" s="727"/>
      <c r="C134" s="723" t="s">
        <v>651</v>
      </c>
      <c r="D134" s="723"/>
      <c r="E134" s="724" t="s">
        <v>295</v>
      </c>
      <c r="F134" s="725">
        <f>SUM(F135:F145)</f>
        <v>28553.85</v>
      </c>
      <c r="G134" s="725">
        <f t="shared" ref="G134:H134" si="46">SUM(G135:G145)</f>
        <v>0</v>
      </c>
      <c r="H134" s="725">
        <f t="shared" si="46"/>
        <v>28553.85</v>
      </c>
    </row>
    <row r="135" spans="1:8" s="694" customFormat="1" x14ac:dyDescent="0.2">
      <c r="A135" s="726"/>
      <c r="B135" s="727"/>
      <c r="C135" s="728"/>
      <c r="D135" s="729" t="s">
        <v>1357</v>
      </c>
      <c r="E135" s="730" t="s">
        <v>1413</v>
      </c>
      <c r="F135" s="731">
        <v>4500</v>
      </c>
      <c r="G135" s="705"/>
      <c r="H135" s="732">
        <f>F135+G135</f>
        <v>4500</v>
      </c>
    </row>
    <row r="136" spans="1:8" s="694" customFormat="1" x14ac:dyDescent="0.2">
      <c r="A136" s="726"/>
      <c r="B136" s="727"/>
      <c r="C136" s="728"/>
      <c r="D136" s="733" t="s">
        <v>1322</v>
      </c>
      <c r="E136" s="709" t="s">
        <v>1408</v>
      </c>
      <c r="F136" s="734">
        <v>1500</v>
      </c>
      <c r="G136" s="705"/>
      <c r="H136" s="732">
        <f t="shared" ref="H136:H144" si="47">F136+G136</f>
        <v>1500</v>
      </c>
    </row>
    <row r="137" spans="1:8" s="694" customFormat="1" x14ac:dyDescent="0.2">
      <c r="A137" s="726"/>
      <c r="B137" s="727"/>
      <c r="C137" s="728"/>
      <c r="D137" s="733" t="s">
        <v>1310</v>
      </c>
      <c r="E137" s="730" t="s">
        <v>1400</v>
      </c>
      <c r="F137" s="734">
        <v>1500</v>
      </c>
      <c r="G137" s="705"/>
      <c r="H137" s="732">
        <f t="shared" si="47"/>
        <v>1500</v>
      </c>
    </row>
    <row r="138" spans="1:8" s="694" customFormat="1" x14ac:dyDescent="0.2">
      <c r="A138" s="726"/>
      <c r="B138" s="727"/>
      <c r="C138" s="728"/>
      <c r="D138" s="729" t="s">
        <v>1312</v>
      </c>
      <c r="E138" s="730" t="s">
        <v>1408</v>
      </c>
      <c r="F138" s="731">
        <v>2000</v>
      </c>
      <c r="G138" s="705"/>
      <c r="H138" s="732">
        <f t="shared" si="47"/>
        <v>2000</v>
      </c>
    </row>
    <row r="139" spans="1:8" s="694" customFormat="1" ht="33.75" x14ac:dyDescent="0.2">
      <c r="A139" s="726"/>
      <c r="B139" s="727"/>
      <c r="C139" s="728"/>
      <c r="D139" s="729" t="s">
        <v>1316</v>
      </c>
      <c r="E139" s="730" t="s">
        <v>1414</v>
      </c>
      <c r="F139" s="731">
        <v>1100</v>
      </c>
      <c r="G139" s="705"/>
      <c r="H139" s="732">
        <f t="shared" si="47"/>
        <v>1100</v>
      </c>
    </row>
    <row r="140" spans="1:8" s="694" customFormat="1" x14ac:dyDescent="0.2">
      <c r="A140" s="726"/>
      <c r="B140" s="727"/>
      <c r="C140" s="728"/>
      <c r="D140" s="729" t="s">
        <v>1326</v>
      </c>
      <c r="E140" s="730" t="s">
        <v>1400</v>
      </c>
      <c r="F140" s="731">
        <v>1000</v>
      </c>
      <c r="G140" s="705"/>
      <c r="H140" s="732">
        <f t="shared" si="47"/>
        <v>1000</v>
      </c>
    </row>
    <row r="141" spans="1:8" s="694" customFormat="1" x14ac:dyDescent="0.2">
      <c r="A141" s="726"/>
      <c r="B141" s="727"/>
      <c r="C141" s="728"/>
      <c r="D141" s="733" t="s">
        <v>1376</v>
      </c>
      <c r="E141" s="709" t="s">
        <v>1403</v>
      </c>
      <c r="F141" s="734">
        <v>4000</v>
      </c>
      <c r="G141" s="705"/>
      <c r="H141" s="732">
        <f t="shared" si="47"/>
        <v>4000</v>
      </c>
    </row>
    <row r="142" spans="1:8" s="694" customFormat="1" ht="33.75" x14ac:dyDescent="0.2">
      <c r="A142" s="726"/>
      <c r="B142" s="727"/>
      <c r="C142" s="728"/>
      <c r="D142" s="729" t="s">
        <v>1344</v>
      </c>
      <c r="E142" s="709" t="s">
        <v>1415</v>
      </c>
      <c r="F142" s="731">
        <v>5000</v>
      </c>
      <c r="G142" s="705"/>
      <c r="H142" s="732">
        <f t="shared" si="47"/>
        <v>5000</v>
      </c>
    </row>
    <row r="143" spans="1:8" s="694" customFormat="1" x14ac:dyDescent="0.2">
      <c r="A143" s="726"/>
      <c r="B143" s="727"/>
      <c r="C143" s="728"/>
      <c r="D143" s="733" t="s">
        <v>1349</v>
      </c>
      <c r="E143" s="730" t="s">
        <v>1408</v>
      </c>
      <c r="F143" s="734">
        <v>2500</v>
      </c>
      <c r="G143" s="705"/>
      <c r="H143" s="732">
        <f t="shared" si="47"/>
        <v>2500</v>
      </c>
    </row>
    <row r="144" spans="1:8" s="694" customFormat="1" x14ac:dyDescent="0.2">
      <c r="A144" s="726"/>
      <c r="B144" s="727"/>
      <c r="C144" s="728"/>
      <c r="D144" s="733" t="s">
        <v>1334</v>
      </c>
      <c r="E144" s="709" t="s">
        <v>1411</v>
      </c>
      <c r="F144" s="734">
        <v>2000</v>
      </c>
      <c r="G144" s="705"/>
      <c r="H144" s="732">
        <f t="shared" si="47"/>
        <v>2000</v>
      </c>
    </row>
    <row r="145" spans="1:8" s="694" customFormat="1" ht="33.75" x14ac:dyDescent="0.2">
      <c r="A145" s="726"/>
      <c r="B145" s="727"/>
      <c r="C145" s="728"/>
      <c r="D145" s="733" t="s">
        <v>1363</v>
      </c>
      <c r="E145" s="709" t="s">
        <v>1416</v>
      </c>
      <c r="F145" s="734">
        <v>3453.85</v>
      </c>
      <c r="G145" s="705"/>
      <c r="H145" s="732">
        <f>F145+G145</f>
        <v>3453.85</v>
      </c>
    </row>
    <row r="146" spans="1:8" s="694" customFormat="1" x14ac:dyDescent="0.2">
      <c r="A146" s="711" t="s">
        <v>191</v>
      </c>
      <c r="B146" s="712"/>
      <c r="C146" s="712"/>
      <c r="D146" s="712"/>
      <c r="E146" s="714" t="s">
        <v>630</v>
      </c>
      <c r="F146" s="715">
        <f>F152+F147</f>
        <v>47200</v>
      </c>
      <c r="G146" s="715">
        <f t="shared" ref="G146:H146" si="48">G152+G147</f>
        <v>4000</v>
      </c>
      <c r="H146" s="715">
        <f t="shared" si="48"/>
        <v>51200</v>
      </c>
    </row>
    <row r="147" spans="1:8" s="848" customFormat="1" x14ac:dyDescent="0.2">
      <c r="A147" s="845"/>
      <c r="B147" s="849" t="s">
        <v>192</v>
      </c>
      <c r="C147" s="849"/>
      <c r="D147" s="849"/>
      <c r="E147" s="850" t="s">
        <v>631</v>
      </c>
      <c r="F147" s="851">
        <f>F148+F150</f>
        <v>0</v>
      </c>
      <c r="G147" s="851">
        <f t="shared" ref="G147:H147" si="49">G148+G150</f>
        <v>10500</v>
      </c>
      <c r="H147" s="851">
        <f t="shared" si="49"/>
        <v>10500</v>
      </c>
    </row>
    <row r="148" spans="1:8" s="848" customFormat="1" ht="22.5" x14ac:dyDescent="0.2">
      <c r="A148" s="845"/>
      <c r="B148" s="846"/>
      <c r="C148" s="846" t="s">
        <v>20</v>
      </c>
      <c r="D148" s="846"/>
      <c r="E148" s="847" t="s">
        <v>655</v>
      </c>
      <c r="F148" s="775">
        <f>F149</f>
        <v>0</v>
      </c>
      <c r="G148" s="775">
        <f t="shared" ref="G148:H148" si="50">G149</f>
        <v>4000</v>
      </c>
      <c r="H148" s="775">
        <f t="shared" si="50"/>
        <v>4000</v>
      </c>
    </row>
    <row r="149" spans="1:8" s="848" customFormat="1" ht="22.5" x14ac:dyDescent="0.2">
      <c r="A149" s="845"/>
      <c r="B149" s="846"/>
      <c r="C149" s="846"/>
      <c r="D149" s="852" t="s">
        <v>1310</v>
      </c>
      <c r="E149" s="853" t="s">
        <v>1522</v>
      </c>
      <c r="F149" s="779">
        <v>0</v>
      </c>
      <c r="G149" s="854">
        <v>4000</v>
      </c>
      <c r="H149" s="779">
        <f>F149+G149</f>
        <v>4000</v>
      </c>
    </row>
    <row r="150" spans="1:8" s="848" customFormat="1" ht="22.5" x14ac:dyDescent="0.2">
      <c r="A150" s="845"/>
      <c r="B150" s="846"/>
      <c r="C150" s="846" t="s">
        <v>76</v>
      </c>
      <c r="D150" s="846"/>
      <c r="E150" s="847" t="s">
        <v>685</v>
      </c>
      <c r="F150" s="775">
        <f>F151</f>
        <v>0</v>
      </c>
      <c r="G150" s="775">
        <f t="shared" ref="G150:H150" si="51">G151</f>
        <v>6500</v>
      </c>
      <c r="H150" s="775">
        <f t="shared" si="51"/>
        <v>6500</v>
      </c>
    </row>
    <row r="151" spans="1:8" s="848" customFormat="1" ht="24.75" customHeight="1" x14ac:dyDescent="0.2">
      <c r="A151" s="845"/>
      <c r="B151" s="846"/>
      <c r="C151" s="846"/>
      <c r="D151" s="846" t="s">
        <v>1332</v>
      </c>
      <c r="E151" s="853" t="s">
        <v>1523</v>
      </c>
      <c r="F151" s="779">
        <v>0</v>
      </c>
      <c r="G151" s="854">
        <v>6500</v>
      </c>
      <c r="H151" s="779">
        <f>F151+G151</f>
        <v>6500</v>
      </c>
    </row>
    <row r="152" spans="1:8" s="694" customFormat="1" ht="15.75" x14ac:dyDescent="0.2">
      <c r="A152" s="716"/>
      <c r="B152" s="717" t="s">
        <v>1262</v>
      </c>
      <c r="C152" s="718"/>
      <c r="D152" s="718"/>
      <c r="E152" s="719" t="s">
        <v>264</v>
      </c>
      <c r="F152" s="720">
        <f>F168+F155+F153</f>
        <v>47200</v>
      </c>
      <c r="G152" s="771">
        <f t="shared" ref="G152:H152" si="52">G168+G155+G153</f>
        <v>-6500</v>
      </c>
      <c r="H152" s="720">
        <f t="shared" si="52"/>
        <v>40700</v>
      </c>
    </row>
    <row r="153" spans="1:8" s="694" customFormat="1" ht="15" x14ac:dyDescent="0.2">
      <c r="A153" s="716"/>
      <c r="B153" s="772"/>
      <c r="C153" s="773" t="s">
        <v>657</v>
      </c>
      <c r="D153" s="773"/>
      <c r="E153" s="774" t="s">
        <v>311</v>
      </c>
      <c r="F153" s="775">
        <f>F154</f>
        <v>2000</v>
      </c>
      <c r="G153" s="775">
        <f t="shared" ref="G153:H153" si="53">G154</f>
        <v>0</v>
      </c>
      <c r="H153" s="775">
        <f t="shared" si="53"/>
        <v>2000</v>
      </c>
    </row>
    <row r="154" spans="1:8" s="694" customFormat="1" ht="15.75" x14ac:dyDescent="0.2">
      <c r="A154" s="716"/>
      <c r="B154" s="772"/>
      <c r="C154" s="776"/>
      <c r="D154" s="777" t="s">
        <v>1332</v>
      </c>
      <c r="E154" s="778" t="s">
        <v>1417</v>
      </c>
      <c r="F154" s="779">
        <v>2000</v>
      </c>
      <c r="G154" s="705"/>
      <c r="H154" s="780">
        <f>F154+G154</f>
        <v>2000</v>
      </c>
    </row>
    <row r="155" spans="1:8" s="694" customFormat="1" x14ac:dyDescent="0.2">
      <c r="A155" s="721"/>
      <c r="B155" s="722"/>
      <c r="C155" s="723" t="s">
        <v>649</v>
      </c>
      <c r="D155" s="723"/>
      <c r="E155" s="724" t="s">
        <v>294</v>
      </c>
      <c r="F155" s="725">
        <f>SUM(F156:F167)</f>
        <v>43200</v>
      </c>
      <c r="G155" s="742">
        <f t="shared" ref="G155:H155" si="54">SUM(G156:G167)</f>
        <v>-6500</v>
      </c>
      <c r="H155" s="725">
        <f t="shared" si="54"/>
        <v>36700</v>
      </c>
    </row>
    <row r="156" spans="1:8" s="694" customFormat="1" x14ac:dyDescent="0.2">
      <c r="A156" s="726"/>
      <c r="B156" s="727"/>
      <c r="C156" s="728"/>
      <c r="D156" s="733" t="s">
        <v>1322</v>
      </c>
      <c r="E156" s="781" t="s">
        <v>1418</v>
      </c>
      <c r="F156" s="734">
        <v>800</v>
      </c>
      <c r="G156" s="705"/>
      <c r="H156" s="732">
        <f>F156+G156</f>
        <v>800</v>
      </c>
    </row>
    <row r="157" spans="1:8" s="694" customFormat="1" x14ac:dyDescent="0.2">
      <c r="A157" s="726"/>
      <c r="B157" s="727"/>
      <c r="C157" s="728"/>
      <c r="D157" s="729" t="s">
        <v>1310</v>
      </c>
      <c r="E157" s="730" t="s">
        <v>1419</v>
      </c>
      <c r="F157" s="731">
        <v>2000</v>
      </c>
      <c r="G157" s="705"/>
      <c r="H157" s="732">
        <f t="shared" ref="H157:H167" si="55">F157+G157</f>
        <v>2000</v>
      </c>
    </row>
    <row r="158" spans="1:8" s="694" customFormat="1" ht="22.5" x14ac:dyDescent="0.2">
      <c r="A158" s="726"/>
      <c r="B158" s="727"/>
      <c r="C158" s="728"/>
      <c r="D158" s="729" t="s">
        <v>1312</v>
      </c>
      <c r="E158" s="730" t="s">
        <v>1420</v>
      </c>
      <c r="F158" s="731">
        <v>2500</v>
      </c>
      <c r="G158" s="705"/>
      <c r="H158" s="732">
        <f t="shared" si="55"/>
        <v>2500</v>
      </c>
    </row>
    <row r="159" spans="1:8" s="694" customFormat="1" x14ac:dyDescent="0.2">
      <c r="A159" s="726"/>
      <c r="B159" s="727"/>
      <c r="C159" s="728"/>
      <c r="D159" s="729" t="s">
        <v>1316</v>
      </c>
      <c r="E159" s="730" t="s">
        <v>1419</v>
      </c>
      <c r="F159" s="731">
        <v>700</v>
      </c>
      <c r="G159" s="705"/>
      <c r="H159" s="732">
        <f t="shared" si="55"/>
        <v>700</v>
      </c>
    </row>
    <row r="160" spans="1:8" s="694" customFormat="1" x14ac:dyDescent="0.2">
      <c r="A160" s="726"/>
      <c r="B160" s="727"/>
      <c r="C160" s="728"/>
      <c r="D160" s="729" t="s">
        <v>1326</v>
      </c>
      <c r="E160" s="730" t="s">
        <v>1421</v>
      </c>
      <c r="F160" s="731">
        <v>1100</v>
      </c>
      <c r="G160" s="705"/>
      <c r="H160" s="732">
        <f t="shared" si="55"/>
        <v>1100</v>
      </c>
    </row>
    <row r="161" spans="1:8" s="694" customFormat="1" ht="22.5" x14ac:dyDescent="0.2">
      <c r="A161" s="726"/>
      <c r="B161" s="727"/>
      <c r="C161" s="728"/>
      <c r="D161" s="733" t="s">
        <v>1376</v>
      </c>
      <c r="E161" s="709" t="s">
        <v>1422</v>
      </c>
      <c r="F161" s="734">
        <v>4500</v>
      </c>
      <c r="G161" s="705"/>
      <c r="H161" s="732">
        <f t="shared" si="55"/>
        <v>4500</v>
      </c>
    </row>
    <row r="162" spans="1:8" s="694" customFormat="1" x14ac:dyDescent="0.2">
      <c r="A162" s="726"/>
      <c r="B162" s="727"/>
      <c r="C162" s="728"/>
      <c r="D162" s="733" t="s">
        <v>1330</v>
      </c>
      <c r="E162" s="709" t="s">
        <v>1423</v>
      </c>
      <c r="F162" s="734">
        <v>1000</v>
      </c>
      <c r="G162" s="705"/>
      <c r="H162" s="732">
        <f t="shared" si="55"/>
        <v>1000</v>
      </c>
    </row>
    <row r="163" spans="1:8" s="694" customFormat="1" ht="22.5" x14ac:dyDescent="0.2">
      <c r="A163" s="726"/>
      <c r="B163" s="727"/>
      <c r="C163" s="728"/>
      <c r="D163" s="733" t="s">
        <v>1314</v>
      </c>
      <c r="E163" s="709" t="s">
        <v>1424</v>
      </c>
      <c r="F163" s="734">
        <v>8000</v>
      </c>
      <c r="G163" s="782"/>
      <c r="H163" s="732">
        <f t="shared" si="55"/>
        <v>8000</v>
      </c>
    </row>
    <row r="164" spans="1:8" s="694" customFormat="1" ht="22.5" x14ac:dyDescent="0.2">
      <c r="A164" s="726"/>
      <c r="B164" s="727"/>
      <c r="C164" s="728"/>
      <c r="D164" s="733" t="s">
        <v>1319</v>
      </c>
      <c r="E164" s="709" t="s">
        <v>1425</v>
      </c>
      <c r="F164" s="734">
        <v>4600</v>
      </c>
      <c r="G164" s="705"/>
      <c r="H164" s="732">
        <f t="shared" si="55"/>
        <v>4600</v>
      </c>
    </row>
    <row r="165" spans="1:8" s="694" customFormat="1" ht="67.5" x14ac:dyDescent="0.2">
      <c r="A165" s="726"/>
      <c r="B165" s="727"/>
      <c r="C165" s="728"/>
      <c r="D165" s="733" t="s">
        <v>1332</v>
      </c>
      <c r="E165" s="709" t="s">
        <v>1524</v>
      </c>
      <c r="F165" s="734">
        <v>14000</v>
      </c>
      <c r="G165" s="763">
        <v>-6500</v>
      </c>
      <c r="H165" s="732">
        <f t="shared" si="55"/>
        <v>7500</v>
      </c>
    </row>
    <row r="166" spans="1:8" s="694" customFormat="1" ht="22.5" x14ac:dyDescent="0.2">
      <c r="A166" s="726"/>
      <c r="B166" s="727"/>
      <c r="C166" s="728"/>
      <c r="D166" s="733" t="s">
        <v>1344</v>
      </c>
      <c r="E166" s="709" t="s">
        <v>1426</v>
      </c>
      <c r="F166" s="734">
        <v>3000</v>
      </c>
      <c r="G166" s="705"/>
      <c r="H166" s="732">
        <f t="shared" si="55"/>
        <v>3000</v>
      </c>
    </row>
    <row r="167" spans="1:8" s="694" customFormat="1" ht="22.5" x14ac:dyDescent="0.2">
      <c r="A167" s="726"/>
      <c r="B167" s="727"/>
      <c r="C167" s="728"/>
      <c r="D167" s="733" t="s">
        <v>1334</v>
      </c>
      <c r="E167" s="783" t="s">
        <v>1427</v>
      </c>
      <c r="F167" s="734">
        <v>1000</v>
      </c>
      <c r="G167" s="705"/>
      <c r="H167" s="732">
        <f t="shared" si="55"/>
        <v>1000</v>
      </c>
    </row>
    <row r="168" spans="1:8" s="694" customFormat="1" x14ac:dyDescent="0.2">
      <c r="A168" s="726"/>
      <c r="B168" s="727"/>
      <c r="C168" s="723" t="s">
        <v>651</v>
      </c>
      <c r="D168" s="723"/>
      <c r="E168" s="724" t="s">
        <v>295</v>
      </c>
      <c r="F168" s="725">
        <f>SUM(F169:F171)</f>
        <v>2000</v>
      </c>
      <c r="G168" s="725">
        <f t="shared" ref="G168:H168" si="56">SUM(G169:G171)</f>
        <v>0</v>
      </c>
      <c r="H168" s="725">
        <f t="shared" si="56"/>
        <v>2000</v>
      </c>
    </row>
    <row r="169" spans="1:8" s="694" customFormat="1" ht="22.5" x14ac:dyDescent="0.2">
      <c r="A169" s="726"/>
      <c r="B169" s="727"/>
      <c r="C169" s="728"/>
      <c r="D169" s="733" t="s">
        <v>1310</v>
      </c>
      <c r="E169" s="709" t="s">
        <v>1428</v>
      </c>
      <c r="F169" s="734">
        <v>500</v>
      </c>
      <c r="G169" s="705"/>
      <c r="H169" s="732">
        <f>F169+G169</f>
        <v>500</v>
      </c>
    </row>
    <row r="170" spans="1:8" s="694" customFormat="1" ht="22.5" x14ac:dyDescent="0.2">
      <c r="A170" s="726"/>
      <c r="B170" s="727"/>
      <c r="C170" s="728"/>
      <c r="D170" s="729" t="s">
        <v>1312</v>
      </c>
      <c r="E170" s="730" t="s">
        <v>1420</v>
      </c>
      <c r="F170" s="731">
        <v>1000</v>
      </c>
      <c r="G170" s="705"/>
      <c r="H170" s="732">
        <f t="shared" ref="H170:H171" si="57">F170+G170</f>
        <v>1000</v>
      </c>
    </row>
    <row r="171" spans="1:8" s="694" customFormat="1" x14ac:dyDescent="0.2">
      <c r="A171" s="726"/>
      <c r="B171" s="727"/>
      <c r="C171" s="728"/>
      <c r="D171" s="784" t="s">
        <v>1326</v>
      </c>
      <c r="E171" s="785" t="s">
        <v>1429</v>
      </c>
      <c r="F171" s="731">
        <v>500</v>
      </c>
      <c r="G171" s="705"/>
      <c r="H171" s="732">
        <f t="shared" si="57"/>
        <v>500</v>
      </c>
    </row>
    <row r="172" spans="1:8" ht="23.25" customHeight="1" x14ac:dyDescent="0.2">
      <c r="A172" s="988" t="s">
        <v>632</v>
      </c>
      <c r="B172" s="988"/>
      <c r="C172" s="988"/>
      <c r="D172" s="988"/>
      <c r="E172" s="988"/>
      <c r="F172" s="786">
        <f>F146+F72+F55+F49+F41+F17+F6+F36</f>
        <v>271082.91000000003</v>
      </c>
      <c r="G172" s="786">
        <f t="shared" ref="G172:H172" si="58">G146+G72+G55+G49+G41+G17+G6+G36</f>
        <v>0</v>
      </c>
      <c r="H172" s="786">
        <f t="shared" si="58"/>
        <v>271082.91000000003</v>
      </c>
    </row>
    <row r="173" spans="1:8" x14ac:dyDescent="0.2">
      <c r="A173" s="989"/>
      <c r="B173" s="990"/>
      <c r="C173" s="990"/>
      <c r="D173" s="990"/>
      <c r="E173" s="787" t="s">
        <v>1430</v>
      </c>
      <c r="F173" s="880"/>
      <c r="G173" s="788"/>
      <c r="H173" s="788"/>
    </row>
    <row r="174" spans="1:8" s="667" customFormat="1" x14ac:dyDescent="0.2">
      <c r="A174" s="991"/>
      <c r="B174" s="992"/>
      <c r="C174" s="992"/>
      <c r="D174" s="992"/>
      <c r="E174" s="789" t="s">
        <v>1431</v>
      </c>
      <c r="F174" s="881">
        <f>F172-F175</f>
        <v>261082.91000000003</v>
      </c>
      <c r="G174" s="790">
        <f t="shared" ref="G174:H174" si="59">G172-G175</f>
        <v>-10500</v>
      </c>
      <c r="H174" s="790">
        <f t="shared" si="59"/>
        <v>250582.91000000003</v>
      </c>
    </row>
    <row r="175" spans="1:8" s="667" customFormat="1" x14ac:dyDescent="0.2">
      <c r="A175" s="993"/>
      <c r="B175" s="994"/>
      <c r="C175" s="994"/>
      <c r="D175" s="994"/>
      <c r="E175" s="791" t="s">
        <v>1432</v>
      </c>
      <c r="F175" s="882">
        <f>F15+F150+F148+F47</f>
        <v>10000</v>
      </c>
      <c r="G175" s="792">
        <f t="shared" ref="G175:H175" si="60">G15+G150+G148+G47</f>
        <v>10500</v>
      </c>
      <c r="H175" s="792">
        <f t="shared" si="60"/>
        <v>20500</v>
      </c>
    </row>
    <row r="176" spans="1:8" s="667" customFormat="1" x14ac:dyDescent="0.2">
      <c r="A176" s="670"/>
      <c r="B176" s="670"/>
      <c r="C176" s="670"/>
      <c r="D176" s="670"/>
      <c r="E176" s="670"/>
      <c r="F176" s="670"/>
    </row>
    <row r="177" spans="1:6" s="667" customFormat="1" x14ac:dyDescent="0.2">
      <c r="A177" s="670"/>
      <c r="B177" s="670"/>
      <c r="C177" s="670"/>
      <c r="D177" s="670"/>
      <c r="E177" s="670"/>
      <c r="F177" s="670"/>
    </row>
    <row r="178" spans="1:6" x14ac:dyDescent="0.2">
      <c r="A178" s="793"/>
      <c r="B178" s="793"/>
      <c r="C178" s="793"/>
      <c r="D178" s="793"/>
      <c r="E178" s="793"/>
      <c r="F178" s="794"/>
    </row>
    <row r="179" spans="1:6" x14ac:dyDescent="0.2">
      <c r="A179" s="793"/>
      <c r="B179" s="793"/>
      <c r="C179" s="793"/>
      <c r="D179" s="793"/>
      <c r="E179" s="793"/>
      <c r="F179" s="794"/>
    </row>
  </sheetData>
  <sheetProtection selectLockedCells="1" selectUnlockedCells="1"/>
  <mergeCells count="8">
    <mergeCell ref="D1:E3"/>
    <mergeCell ref="A172:E172"/>
    <mergeCell ref="A173:D175"/>
    <mergeCell ref="A4:H4"/>
    <mergeCell ref="A7:A16"/>
    <mergeCell ref="B8:B16"/>
    <mergeCell ref="C9:C11"/>
    <mergeCell ref="C67:C68"/>
  </mergeCells>
  <pageMargins left="0.70866141732283472" right="0" top="0.94488188976377963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opLeftCell="A89" zoomScaleNormal="100" workbookViewId="0">
      <selection activeCell="I102" sqref="I102"/>
    </sheetView>
  </sheetViews>
  <sheetFormatPr defaultRowHeight="12.75" x14ac:dyDescent="0.2"/>
  <cols>
    <col min="1" max="1" width="3.85546875" style="668" customWidth="1"/>
    <col min="2" max="2" width="36.7109375" style="668" customWidth="1"/>
    <col min="3" max="4" width="12.140625" style="668" customWidth="1"/>
    <col min="5" max="5" width="9.140625" style="668" customWidth="1"/>
    <col min="6" max="6" width="12.85546875" style="668" customWidth="1"/>
    <col min="7" max="251" width="9.140625" style="668"/>
    <col min="252" max="252" width="6.7109375" style="668" customWidth="1"/>
    <col min="253" max="253" width="34.140625" style="668" customWidth="1"/>
    <col min="254" max="254" width="19" style="668" customWidth="1"/>
    <col min="255" max="255" width="27.85546875" style="668" customWidth="1"/>
    <col min="256" max="507" width="9.140625" style="668"/>
    <col min="508" max="508" width="6.7109375" style="668" customWidth="1"/>
    <col min="509" max="509" width="34.140625" style="668" customWidth="1"/>
    <col min="510" max="510" width="19" style="668" customWidth="1"/>
    <col min="511" max="511" width="27.85546875" style="668" customWidth="1"/>
    <col min="512" max="763" width="9.140625" style="668"/>
    <col min="764" max="764" width="6.7109375" style="668" customWidth="1"/>
    <col min="765" max="765" width="34.140625" style="668" customWidth="1"/>
    <col min="766" max="766" width="19" style="668" customWidth="1"/>
    <col min="767" max="767" width="27.85546875" style="668" customWidth="1"/>
    <col min="768" max="1019" width="9.140625" style="668"/>
    <col min="1020" max="1020" width="6.7109375" style="668" customWidth="1"/>
    <col min="1021" max="1021" width="34.140625" style="668" customWidth="1"/>
    <col min="1022" max="1022" width="19" style="668" customWidth="1"/>
    <col min="1023" max="1023" width="27.85546875" style="668" customWidth="1"/>
    <col min="1024" max="1275" width="9.140625" style="668"/>
    <col min="1276" max="1276" width="6.7109375" style="668" customWidth="1"/>
    <col min="1277" max="1277" width="34.140625" style="668" customWidth="1"/>
    <col min="1278" max="1278" width="19" style="668" customWidth="1"/>
    <col min="1279" max="1279" width="27.85546875" style="668" customWidth="1"/>
    <col min="1280" max="1531" width="9.140625" style="668"/>
    <col min="1532" max="1532" width="6.7109375" style="668" customWidth="1"/>
    <col min="1533" max="1533" width="34.140625" style="668" customWidth="1"/>
    <col min="1534" max="1534" width="19" style="668" customWidth="1"/>
    <col min="1535" max="1535" width="27.85546875" style="668" customWidth="1"/>
    <col min="1536" max="1787" width="9.140625" style="668"/>
    <col min="1788" max="1788" width="6.7109375" style="668" customWidth="1"/>
    <col min="1789" max="1789" width="34.140625" style="668" customWidth="1"/>
    <col min="1790" max="1790" width="19" style="668" customWidth="1"/>
    <col min="1791" max="1791" width="27.85546875" style="668" customWidth="1"/>
    <col min="1792" max="2043" width="9.140625" style="668"/>
    <col min="2044" max="2044" width="6.7109375" style="668" customWidth="1"/>
    <col min="2045" max="2045" width="34.140625" style="668" customWidth="1"/>
    <col min="2046" max="2046" width="19" style="668" customWidth="1"/>
    <col min="2047" max="2047" width="27.85546875" style="668" customWidth="1"/>
    <col min="2048" max="2299" width="9.140625" style="668"/>
    <col min="2300" max="2300" width="6.7109375" style="668" customWidth="1"/>
    <col min="2301" max="2301" width="34.140625" style="668" customWidth="1"/>
    <col min="2302" max="2302" width="19" style="668" customWidth="1"/>
    <col min="2303" max="2303" width="27.85546875" style="668" customWidth="1"/>
    <col min="2304" max="2555" width="9.140625" style="668"/>
    <col min="2556" max="2556" width="6.7109375" style="668" customWidth="1"/>
    <col min="2557" max="2557" width="34.140625" style="668" customWidth="1"/>
    <col min="2558" max="2558" width="19" style="668" customWidth="1"/>
    <col min="2559" max="2559" width="27.85546875" style="668" customWidth="1"/>
    <col min="2560" max="2811" width="9.140625" style="668"/>
    <col min="2812" max="2812" width="6.7109375" style="668" customWidth="1"/>
    <col min="2813" max="2813" width="34.140625" style="668" customWidth="1"/>
    <col min="2814" max="2814" width="19" style="668" customWidth="1"/>
    <col min="2815" max="2815" width="27.85546875" style="668" customWidth="1"/>
    <col min="2816" max="3067" width="9.140625" style="668"/>
    <col min="3068" max="3068" width="6.7109375" style="668" customWidth="1"/>
    <col min="3069" max="3069" width="34.140625" style="668" customWidth="1"/>
    <col min="3070" max="3070" width="19" style="668" customWidth="1"/>
    <col min="3071" max="3071" width="27.85546875" style="668" customWidth="1"/>
    <col min="3072" max="3323" width="9.140625" style="668"/>
    <col min="3324" max="3324" width="6.7109375" style="668" customWidth="1"/>
    <col min="3325" max="3325" width="34.140625" style="668" customWidth="1"/>
    <col min="3326" max="3326" width="19" style="668" customWidth="1"/>
    <col min="3327" max="3327" width="27.85546875" style="668" customWidth="1"/>
    <col min="3328" max="3579" width="9.140625" style="668"/>
    <col min="3580" max="3580" width="6.7109375" style="668" customWidth="1"/>
    <col min="3581" max="3581" width="34.140625" style="668" customWidth="1"/>
    <col min="3582" max="3582" width="19" style="668" customWidth="1"/>
    <col min="3583" max="3583" width="27.85546875" style="668" customWidth="1"/>
    <col min="3584" max="3835" width="9.140625" style="668"/>
    <col min="3836" max="3836" width="6.7109375" style="668" customWidth="1"/>
    <col min="3837" max="3837" width="34.140625" style="668" customWidth="1"/>
    <col min="3838" max="3838" width="19" style="668" customWidth="1"/>
    <col min="3839" max="3839" width="27.85546875" style="668" customWidth="1"/>
    <col min="3840" max="4091" width="9.140625" style="668"/>
    <col min="4092" max="4092" width="6.7109375" style="668" customWidth="1"/>
    <col min="4093" max="4093" width="34.140625" style="668" customWidth="1"/>
    <col min="4094" max="4094" width="19" style="668" customWidth="1"/>
    <col min="4095" max="4095" width="27.85546875" style="668" customWidth="1"/>
    <col min="4096" max="4347" width="9.140625" style="668"/>
    <col min="4348" max="4348" width="6.7109375" style="668" customWidth="1"/>
    <col min="4349" max="4349" width="34.140625" style="668" customWidth="1"/>
    <col min="4350" max="4350" width="19" style="668" customWidth="1"/>
    <col min="4351" max="4351" width="27.85546875" style="668" customWidth="1"/>
    <col min="4352" max="4603" width="9.140625" style="668"/>
    <col min="4604" max="4604" width="6.7109375" style="668" customWidth="1"/>
    <col min="4605" max="4605" width="34.140625" style="668" customWidth="1"/>
    <col min="4606" max="4606" width="19" style="668" customWidth="1"/>
    <col min="4607" max="4607" width="27.85546875" style="668" customWidth="1"/>
    <col min="4608" max="4859" width="9.140625" style="668"/>
    <col min="4860" max="4860" width="6.7109375" style="668" customWidth="1"/>
    <col min="4861" max="4861" width="34.140625" style="668" customWidth="1"/>
    <col min="4862" max="4862" width="19" style="668" customWidth="1"/>
    <col min="4863" max="4863" width="27.85546875" style="668" customWidth="1"/>
    <col min="4864" max="5115" width="9.140625" style="668"/>
    <col min="5116" max="5116" width="6.7109375" style="668" customWidth="1"/>
    <col min="5117" max="5117" width="34.140625" style="668" customWidth="1"/>
    <col min="5118" max="5118" width="19" style="668" customWidth="1"/>
    <col min="5119" max="5119" width="27.85546875" style="668" customWidth="1"/>
    <col min="5120" max="5371" width="9.140625" style="668"/>
    <col min="5372" max="5372" width="6.7109375" style="668" customWidth="1"/>
    <col min="5373" max="5373" width="34.140625" style="668" customWidth="1"/>
    <col min="5374" max="5374" width="19" style="668" customWidth="1"/>
    <col min="5375" max="5375" width="27.85546875" style="668" customWidth="1"/>
    <col min="5376" max="5627" width="9.140625" style="668"/>
    <col min="5628" max="5628" width="6.7109375" style="668" customWidth="1"/>
    <col min="5629" max="5629" width="34.140625" style="668" customWidth="1"/>
    <col min="5630" max="5630" width="19" style="668" customWidth="1"/>
    <col min="5631" max="5631" width="27.85546875" style="668" customWidth="1"/>
    <col min="5632" max="5883" width="9.140625" style="668"/>
    <col min="5884" max="5884" width="6.7109375" style="668" customWidth="1"/>
    <col min="5885" max="5885" width="34.140625" style="668" customWidth="1"/>
    <col min="5886" max="5886" width="19" style="668" customWidth="1"/>
    <col min="5887" max="5887" width="27.85546875" style="668" customWidth="1"/>
    <col min="5888" max="6139" width="9.140625" style="668"/>
    <col min="6140" max="6140" width="6.7109375" style="668" customWidth="1"/>
    <col min="6141" max="6141" width="34.140625" style="668" customWidth="1"/>
    <col min="6142" max="6142" width="19" style="668" customWidth="1"/>
    <col min="6143" max="6143" width="27.85546875" style="668" customWidth="1"/>
    <col min="6144" max="6395" width="9.140625" style="668"/>
    <col min="6396" max="6396" width="6.7109375" style="668" customWidth="1"/>
    <col min="6397" max="6397" width="34.140625" style="668" customWidth="1"/>
    <col min="6398" max="6398" width="19" style="668" customWidth="1"/>
    <col min="6399" max="6399" width="27.85546875" style="668" customWidth="1"/>
    <col min="6400" max="6651" width="9.140625" style="668"/>
    <col min="6652" max="6652" width="6.7109375" style="668" customWidth="1"/>
    <col min="6653" max="6653" width="34.140625" style="668" customWidth="1"/>
    <col min="6654" max="6654" width="19" style="668" customWidth="1"/>
    <col min="6655" max="6655" width="27.85546875" style="668" customWidth="1"/>
    <col min="6656" max="6907" width="9.140625" style="668"/>
    <col min="6908" max="6908" width="6.7109375" style="668" customWidth="1"/>
    <col min="6909" max="6909" width="34.140625" style="668" customWidth="1"/>
    <col min="6910" max="6910" width="19" style="668" customWidth="1"/>
    <col min="6911" max="6911" width="27.85546875" style="668" customWidth="1"/>
    <col min="6912" max="7163" width="9.140625" style="668"/>
    <col min="7164" max="7164" width="6.7109375" style="668" customWidth="1"/>
    <col min="7165" max="7165" width="34.140625" style="668" customWidth="1"/>
    <col min="7166" max="7166" width="19" style="668" customWidth="1"/>
    <col min="7167" max="7167" width="27.85546875" style="668" customWidth="1"/>
    <col min="7168" max="7419" width="9.140625" style="668"/>
    <col min="7420" max="7420" width="6.7109375" style="668" customWidth="1"/>
    <col min="7421" max="7421" width="34.140625" style="668" customWidth="1"/>
    <col min="7422" max="7422" width="19" style="668" customWidth="1"/>
    <col min="7423" max="7423" width="27.85546875" style="668" customWidth="1"/>
    <col min="7424" max="7675" width="9.140625" style="668"/>
    <col min="7676" max="7676" width="6.7109375" style="668" customWidth="1"/>
    <col min="7677" max="7677" width="34.140625" style="668" customWidth="1"/>
    <col min="7678" max="7678" width="19" style="668" customWidth="1"/>
    <col min="7679" max="7679" width="27.85546875" style="668" customWidth="1"/>
    <col min="7680" max="7931" width="9.140625" style="668"/>
    <col min="7932" max="7932" width="6.7109375" style="668" customWidth="1"/>
    <col min="7933" max="7933" width="34.140625" style="668" customWidth="1"/>
    <col min="7934" max="7934" width="19" style="668" customWidth="1"/>
    <col min="7935" max="7935" width="27.85546875" style="668" customWidth="1"/>
    <col min="7936" max="8187" width="9.140625" style="668"/>
    <col min="8188" max="8188" width="6.7109375" style="668" customWidth="1"/>
    <col min="8189" max="8189" width="34.140625" style="668" customWidth="1"/>
    <col min="8190" max="8190" width="19" style="668" customWidth="1"/>
    <col min="8191" max="8191" width="27.85546875" style="668" customWidth="1"/>
    <col min="8192" max="8443" width="9.140625" style="668"/>
    <col min="8444" max="8444" width="6.7109375" style="668" customWidth="1"/>
    <col min="8445" max="8445" width="34.140625" style="668" customWidth="1"/>
    <col min="8446" max="8446" width="19" style="668" customWidth="1"/>
    <col min="8447" max="8447" width="27.85546875" style="668" customWidth="1"/>
    <col min="8448" max="8699" width="9.140625" style="668"/>
    <col min="8700" max="8700" width="6.7109375" style="668" customWidth="1"/>
    <col min="8701" max="8701" width="34.140625" style="668" customWidth="1"/>
    <col min="8702" max="8702" width="19" style="668" customWidth="1"/>
    <col min="8703" max="8703" width="27.85546875" style="668" customWidth="1"/>
    <col min="8704" max="8955" width="9.140625" style="668"/>
    <col min="8956" max="8956" width="6.7109375" style="668" customWidth="1"/>
    <col min="8957" max="8957" width="34.140625" style="668" customWidth="1"/>
    <col min="8958" max="8958" width="19" style="668" customWidth="1"/>
    <col min="8959" max="8959" width="27.85546875" style="668" customWidth="1"/>
    <col min="8960" max="9211" width="9.140625" style="668"/>
    <col min="9212" max="9212" width="6.7109375" style="668" customWidth="1"/>
    <col min="9213" max="9213" width="34.140625" style="668" customWidth="1"/>
    <col min="9214" max="9214" width="19" style="668" customWidth="1"/>
    <col min="9215" max="9215" width="27.85546875" style="668" customWidth="1"/>
    <col min="9216" max="9467" width="9.140625" style="668"/>
    <col min="9468" max="9468" width="6.7109375" style="668" customWidth="1"/>
    <col min="9469" max="9469" width="34.140625" style="668" customWidth="1"/>
    <col min="9470" max="9470" width="19" style="668" customWidth="1"/>
    <col min="9471" max="9471" width="27.85546875" style="668" customWidth="1"/>
    <col min="9472" max="9723" width="9.140625" style="668"/>
    <col min="9724" max="9724" width="6.7109375" style="668" customWidth="1"/>
    <col min="9725" max="9725" width="34.140625" style="668" customWidth="1"/>
    <col min="9726" max="9726" width="19" style="668" customWidth="1"/>
    <col min="9727" max="9727" width="27.85546875" style="668" customWidth="1"/>
    <col min="9728" max="9979" width="9.140625" style="668"/>
    <col min="9980" max="9980" width="6.7109375" style="668" customWidth="1"/>
    <col min="9981" max="9981" width="34.140625" style="668" customWidth="1"/>
    <col min="9982" max="9982" width="19" style="668" customWidth="1"/>
    <col min="9983" max="9983" width="27.85546875" style="668" customWidth="1"/>
    <col min="9984" max="10235" width="9.140625" style="668"/>
    <col min="10236" max="10236" width="6.7109375" style="668" customWidth="1"/>
    <col min="10237" max="10237" width="34.140625" style="668" customWidth="1"/>
    <col min="10238" max="10238" width="19" style="668" customWidth="1"/>
    <col min="10239" max="10239" width="27.85546875" style="668" customWidth="1"/>
    <col min="10240" max="10491" width="9.140625" style="668"/>
    <col min="10492" max="10492" width="6.7109375" style="668" customWidth="1"/>
    <col min="10493" max="10493" width="34.140625" style="668" customWidth="1"/>
    <col min="10494" max="10494" width="19" style="668" customWidth="1"/>
    <col min="10495" max="10495" width="27.85546875" style="668" customWidth="1"/>
    <col min="10496" max="10747" width="9.140625" style="668"/>
    <col min="10748" max="10748" width="6.7109375" style="668" customWidth="1"/>
    <col min="10749" max="10749" width="34.140625" style="668" customWidth="1"/>
    <col min="10750" max="10750" width="19" style="668" customWidth="1"/>
    <col min="10751" max="10751" width="27.85546875" style="668" customWidth="1"/>
    <col min="10752" max="11003" width="9.140625" style="668"/>
    <col min="11004" max="11004" width="6.7109375" style="668" customWidth="1"/>
    <col min="11005" max="11005" width="34.140625" style="668" customWidth="1"/>
    <col min="11006" max="11006" width="19" style="668" customWidth="1"/>
    <col min="11007" max="11007" width="27.85546875" style="668" customWidth="1"/>
    <col min="11008" max="11259" width="9.140625" style="668"/>
    <col min="11260" max="11260" width="6.7109375" style="668" customWidth="1"/>
    <col min="11261" max="11261" width="34.140625" style="668" customWidth="1"/>
    <col min="11262" max="11262" width="19" style="668" customWidth="1"/>
    <col min="11263" max="11263" width="27.85546875" style="668" customWidth="1"/>
    <col min="11264" max="11515" width="9.140625" style="668"/>
    <col min="11516" max="11516" width="6.7109375" style="668" customWidth="1"/>
    <col min="11517" max="11517" width="34.140625" style="668" customWidth="1"/>
    <col min="11518" max="11518" width="19" style="668" customWidth="1"/>
    <col min="11519" max="11519" width="27.85546875" style="668" customWidth="1"/>
    <col min="11520" max="11771" width="9.140625" style="668"/>
    <col min="11772" max="11772" width="6.7109375" style="668" customWidth="1"/>
    <col min="11773" max="11773" width="34.140625" style="668" customWidth="1"/>
    <col min="11774" max="11774" width="19" style="668" customWidth="1"/>
    <col min="11775" max="11775" width="27.85546875" style="668" customWidth="1"/>
    <col min="11776" max="12027" width="9.140625" style="668"/>
    <col min="12028" max="12028" width="6.7109375" style="668" customWidth="1"/>
    <col min="12029" max="12029" width="34.140625" style="668" customWidth="1"/>
    <col min="12030" max="12030" width="19" style="668" customWidth="1"/>
    <col min="12031" max="12031" width="27.85546875" style="668" customWidth="1"/>
    <col min="12032" max="12283" width="9.140625" style="668"/>
    <col min="12284" max="12284" width="6.7109375" style="668" customWidth="1"/>
    <col min="12285" max="12285" width="34.140625" style="668" customWidth="1"/>
    <col min="12286" max="12286" width="19" style="668" customWidth="1"/>
    <col min="12287" max="12287" width="27.85546875" style="668" customWidth="1"/>
    <col min="12288" max="12539" width="9.140625" style="668"/>
    <col min="12540" max="12540" width="6.7109375" style="668" customWidth="1"/>
    <col min="12541" max="12541" width="34.140625" style="668" customWidth="1"/>
    <col min="12542" max="12542" width="19" style="668" customWidth="1"/>
    <col min="12543" max="12543" width="27.85546875" style="668" customWidth="1"/>
    <col min="12544" max="12795" width="9.140625" style="668"/>
    <col min="12796" max="12796" width="6.7109375" style="668" customWidth="1"/>
    <col min="12797" max="12797" width="34.140625" style="668" customWidth="1"/>
    <col min="12798" max="12798" width="19" style="668" customWidth="1"/>
    <col min="12799" max="12799" width="27.85546875" style="668" customWidth="1"/>
    <col min="12800" max="13051" width="9.140625" style="668"/>
    <col min="13052" max="13052" width="6.7109375" style="668" customWidth="1"/>
    <col min="13053" max="13053" width="34.140625" style="668" customWidth="1"/>
    <col min="13054" max="13054" width="19" style="668" customWidth="1"/>
    <col min="13055" max="13055" width="27.85546875" style="668" customWidth="1"/>
    <col min="13056" max="13307" width="9.140625" style="668"/>
    <col min="13308" max="13308" width="6.7109375" style="668" customWidth="1"/>
    <col min="13309" max="13309" width="34.140625" style="668" customWidth="1"/>
    <col min="13310" max="13310" width="19" style="668" customWidth="1"/>
    <col min="13311" max="13311" width="27.85546875" style="668" customWidth="1"/>
    <col min="13312" max="13563" width="9.140625" style="668"/>
    <col min="13564" max="13564" width="6.7109375" style="668" customWidth="1"/>
    <col min="13565" max="13565" width="34.140625" style="668" customWidth="1"/>
    <col min="13566" max="13566" width="19" style="668" customWidth="1"/>
    <col min="13567" max="13567" width="27.85546875" style="668" customWidth="1"/>
    <col min="13568" max="13819" width="9.140625" style="668"/>
    <col min="13820" max="13820" width="6.7109375" style="668" customWidth="1"/>
    <col min="13821" max="13821" width="34.140625" style="668" customWidth="1"/>
    <col min="13822" max="13822" width="19" style="668" customWidth="1"/>
    <col min="13823" max="13823" width="27.85546875" style="668" customWidth="1"/>
    <col min="13824" max="14075" width="9.140625" style="668"/>
    <col min="14076" max="14076" width="6.7109375" style="668" customWidth="1"/>
    <col min="14077" max="14077" width="34.140625" style="668" customWidth="1"/>
    <col min="14078" max="14078" width="19" style="668" customWidth="1"/>
    <col min="14079" max="14079" width="27.85546875" style="668" customWidth="1"/>
    <col min="14080" max="14331" width="9.140625" style="668"/>
    <col min="14332" max="14332" width="6.7109375" style="668" customWidth="1"/>
    <col min="14333" max="14333" width="34.140625" style="668" customWidth="1"/>
    <col min="14334" max="14334" width="19" style="668" customWidth="1"/>
    <col min="14335" max="14335" width="27.85546875" style="668" customWidth="1"/>
    <col min="14336" max="14587" width="9.140625" style="668"/>
    <col min="14588" max="14588" width="6.7109375" style="668" customWidth="1"/>
    <col min="14589" max="14589" width="34.140625" style="668" customWidth="1"/>
    <col min="14590" max="14590" width="19" style="668" customWidth="1"/>
    <col min="14591" max="14591" width="27.85546875" style="668" customWidth="1"/>
    <col min="14592" max="14843" width="9.140625" style="668"/>
    <col min="14844" max="14844" width="6.7109375" style="668" customWidth="1"/>
    <col min="14845" max="14845" width="34.140625" style="668" customWidth="1"/>
    <col min="14846" max="14846" width="19" style="668" customWidth="1"/>
    <col min="14847" max="14847" width="27.85546875" style="668" customWidth="1"/>
    <col min="14848" max="15099" width="9.140625" style="668"/>
    <col min="15100" max="15100" width="6.7109375" style="668" customWidth="1"/>
    <col min="15101" max="15101" width="34.140625" style="668" customWidth="1"/>
    <col min="15102" max="15102" width="19" style="668" customWidth="1"/>
    <col min="15103" max="15103" width="27.85546875" style="668" customWidth="1"/>
    <col min="15104" max="15355" width="9.140625" style="668"/>
    <col min="15356" max="15356" width="6.7109375" style="668" customWidth="1"/>
    <col min="15357" max="15357" width="34.140625" style="668" customWidth="1"/>
    <col min="15358" max="15358" width="19" style="668" customWidth="1"/>
    <col min="15359" max="15359" width="27.85546875" style="668" customWidth="1"/>
    <col min="15360" max="15611" width="9.140625" style="668"/>
    <col min="15612" max="15612" width="6.7109375" style="668" customWidth="1"/>
    <col min="15613" max="15613" width="34.140625" style="668" customWidth="1"/>
    <col min="15614" max="15614" width="19" style="668" customWidth="1"/>
    <col min="15615" max="15615" width="27.85546875" style="668" customWidth="1"/>
    <col min="15616" max="15867" width="9.140625" style="668"/>
    <col min="15868" max="15868" width="6.7109375" style="668" customWidth="1"/>
    <col min="15869" max="15869" width="34.140625" style="668" customWidth="1"/>
    <col min="15870" max="15870" width="19" style="668" customWidth="1"/>
    <col min="15871" max="15871" width="27.85546875" style="668" customWidth="1"/>
    <col min="15872" max="16123" width="9.140625" style="668"/>
    <col min="16124" max="16124" width="6.7109375" style="668" customWidth="1"/>
    <col min="16125" max="16125" width="34.140625" style="668" customWidth="1"/>
    <col min="16126" max="16126" width="19" style="668" customWidth="1"/>
    <col min="16127" max="16127" width="27.85546875" style="668" customWidth="1"/>
    <col min="16128" max="16384" width="9.140625" style="668"/>
  </cols>
  <sheetData>
    <row r="1" spans="1:6" ht="15" customHeight="1" x14ac:dyDescent="0.2">
      <c r="A1" s="1006" t="s">
        <v>1433</v>
      </c>
      <c r="B1" s="1006"/>
      <c r="C1" s="1006"/>
      <c r="D1" s="1006"/>
      <c r="E1" s="1006"/>
      <c r="F1" s="1006"/>
    </row>
    <row r="2" spans="1:6" ht="29.25" customHeight="1" x14ac:dyDescent="0.2">
      <c r="A2" s="1005" t="s">
        <v>1434</v>
      </c>
      <c r="B2" s="1005"/>
      <c r="C2" s="1005"/>
      <c r="D2" s="1005"/>
      <c r="E2" s="1005"/>
      <c r="F2" s="1005"/>
    </row>
    <row r="3" spans="1:6" ht="54.75" customHeight="1" x14ac:dyDescent="0.2">
      <c r="A3" s="796" t="s">
        <v>1</v>
      </c>
      <c r="B3" s="797" t="s">
        <v>1435</v>
      </c>
      <c r="C3" s="798" t="s">
        <v>1436</v>
      </c>
      <c r="D3" s="799" t="s">
        <v>1437</v>
      </c>
      <c r="E3" s="800" t="s">
        <v>8</v>
      </c>
      <c r="F3" s="799" t="s">
        <v>1438</v>
      </c>
    </row>
    <row r="4" spans="1:6" x14ac:dyDescent="0.2">
      <c r="A4" s="801" t="s">
        <v>249</v>
      </c>
      <c r="B4" s="802" t="s">
        <v>1357</v>
      </c>
      <c r="C4" s="801">
        <v>273</v>
      </c>
      <c r="D4" s="803">
        <f>SUM(D5:D9)</f>
        <v>12930.84</v>
      </c>
      <c r="E4" s="803">
        <f t="shared" ref="E4:F4" si="0">SUM(E5:E9)</f>
        <v>0</v>
      </c>
      <c r="F4" s="803">
        <f t="shared" si="0"/>
        <v>12930.84</v>
      </c>
    </row>
    <row r="5" spans="1:6" x14ac:dyDescent="0.2">
      <c r="A5" s="804"/>
      <c r="B5" s="805" t="s">
        <v>1358</v>
      </c>
      <c r="C5" s="806"/>
      <c r="D5" s="807">
        <v>1300</v>
      </c>
      <c r="E5" s="808"/>
      <c r="F5" s="809">
        <f>D5+E5</f>
        <v>1300</v>
      </c>
    </row>
    <row r="6" spans="1:6" x14ac:dyDescent="0.2">
      <c r="A6" s="804"/>
      <c r="B6" s="805" t="s">
        <v>1439</v>
      </c>
      <c r="C6" s="806"/>
      <c r="D6" s="807">
        <v>5500</v>
      </c>
      <c r="E6" s="808"/>
      <c r="F6" s="809">
        <f t="shared" ref="F6:F9" si="1">D6+E6</f>
        <v>5500</v>
      </c>
    </row>
    <row r="7" spans="1:6" x14ac:dyDescent="0.2">
      <c r="A7" s="804"/>
      <c r="B7" s="805" t="s">
        <v>1440</v>
      </c>
      <c r="C7" s="806"/>
      <c r="D7" s="807">
        <v>630.84</v>
      </c>
      <c r="E7" s="808"/>
      <c r="F7" s="809">
        <f t="shared" si="1"/>
        <v>630.84</v>
      </c>
    </row>
    <row r="8" spans="1:6" x14ac:dyDescent="0.2">
      <c r="A8" s="804"/>
      <c r="B8" s="805" t="s">
        <v>1441</v>
      </c>
      <c r="C8" s="806"/>
      <c r="D8" s="807">
        <v>5000</v>
      </c>
      <c r="E8" s="808"/>
      <c r="F8" s="809">
        <f t="shared" si="1"/>
        <v>5000</v>
      </c>
    </row>
    <row r="9" spans="1:6" x14ac:dyDescent="0.2">
      <c r="A9" s="804"/>
      <c r="B9" s="805" t="s">
        <v>1442</v>
      </c>
      <c r="C9" s="806"/>
      <c r="D9" s="807">
        <v>500</v>
      </c>
      <c r="E9" s="810"/>
      <c r="F9" s="811">
        <f t="shared" si="1"/>
        <v>500</v>
      </c>
    </row>
    <row r="10" spans="1:6" x14ac:dyDescent="0.2">
      <c r="A10" s="801" t="s">
        <v>221</v>
      </c>
      <c r="B10" s="812" t="s">
        <v>1322</v>
      </c>
      <c r="C10" s="801">
        <v>398</v>
      </c>
      <c r="D10" s="803">
        <f>SUM(D11:D16)</f>
        <v>16348.09</v>
      </c>
      <c r="E10" s="813"/>
      <c r="F10" s="814">
        <f>D10+E10</f>
        <v>16348.09</v>
      </c>
    </row>
    <row r="11" spans="1:6" x14ac:dyDescent="0.2">
      <c r="A11" s="815"/>
      <c r="B11" s="805" t="s">
        <v>1418</v>
      </c>
      <c r="C11" s="815"/>
      <c r="D11" s="816">
        <v>800</v>
      </c>
      <c r="E11" s="813"/>
      <c r="F11" s="809">
        <f>D11+E11</f>
        <v>800</v>
      </c>
    </row>
    <row r="12" spans="1:6" x14ac:dyDescent="0.2">
      <c r="A12" s="815"/>
      <c r="B12" s="805" t="s">
        <v>1398</v>
      </c>
      <c r="C12" s="815"/>
      <c r="D12" s="816">
        <v>2500</v>
      </c>
      <c r="E12" s="813"/>
      <c r="F12" s="809">
        <f t="shared" ref="F12:F16" si="2">D12+E12</f>
        <v>2500</v>
      </c>
    </row>
    <row r="13" spans="1:6" x14ac:dyDescent="0.2">
      <c r="A13" s="815"/>
      <c r="B13" s="805" t="s">
        <v>1443</v>
      </c>
      <c r="C13" s="815"/>
      <c r="D13" s="816">
        <v>4000</v>
      </c>
      <c r="E13" s="813"/>
      <c r="F13" s="809">
        <f t="shared" si="2"/>
        <v>4000</v>
      </c>
    </row>
    <row r="14" spans="1:6" ht="22.5" x14ac:dyDescent="0.2">
      <c r="A14" s="804"/>
      <c r="B14" s="817" t="s">
        <v>1444</v>
      </c>
      <c r="C14" s="818"/>
      <c r="D14" s="816">
        <v>2500</v>
      </c>
      <c r="E14" s="813"/>
      <c r="F14" s="809">
        <f t="shared" si="2"/>
        <v>2500</v>
      </c>
    </row>
    <row r="15" spans="1:6" x14ac:dyDescent="0.2">
      <c r="A15" s="804"/>
      <c r="B15" s="817" t="s">
        <v>1445</v>
      </c>
      <c r="C15" s="818"/>
      <c r="D15" s="816">
        <v>400</v>
      </c>
      <c r="E15" s="813"/>
      <c r="F15" s="809">
        <f t="shared" si="2"/>
        <v>400</v>
      </c>
    </row>
    <row r="16" spans="1:6" x14ac:dyDescent="0.2">
      <c r="A16" s="804"/>
      <c r="B16" s="805" t="s">
        <v>1446</v>
      </c>
      <c r="C16" s="818"/>
      <c r="D16" s="816">
        <v>6148.09</v>
      </c>
      <c r="E16" s="819"/>
      <c r="F16" s="811">
        <f t="shared" si="2"/>
        <v>6148.09</v>
      </c>
    </row>
    <row r="17" spans="1:6" x14ac:dyDescent="0.2">
      <c r="A17" s="801" t="s">
        <v>240</v>
      </c>
      <c r="B17" s="812" t="s">
        <v>1310</v>
      </c>
      <c r="C17" s="801">
        <v>290</v>
      </c>
      <c r="D17" s="820">
        <f>SUM(D18:D22)</f>
        <v>13395.59</v>
      </c>
      <c r="E17" s="813"/>
      <c r="F17" s="814">
        <f>D17+E17</f>
        <v>13395.59</v>
      </c>
    </row>
    <row r="18" spans="1:6" x14ac:dyDescent="0.2">
      <c r="A18" s="815"/>
      <c r="B18" s="805" t="s">
        <v>1400</v>
      </c>
      <c r="C18" s="815"/>
      <c r="D18" s="807">
        <v>3895.59</v>
      </c>
      <c r="E18" s="813"/>
      <c r="F18" s="821">
        <f>D18+E18</f>
        <v>3895.59</v>
      </c>
    </row>
    <row r="19" spans="1:6" ht="22.5" x14ac:dyDescent="0.2">
      <c r="A19" s="804"/>
      <c r="B19" s="805" t="s">
        <v>1447</v>
      </c>
      <c r="C19" s="818"/>
      <c r="D19" s="807">
        <v>2000</v>
      </c>
      <c r="E19" s="813"/>
      <c r="F19" s="821">
        <f t="shared" ref="F19:F22" si="3">D19+E19</f>
        <v>2000</v>
      </c>
    </row>
    <row r="20" spans="1:6" x14ac:dyDescent="0.2">
      <c r="A20" s="804"/>
      <c r="B20" s="805" t="s">
        <v>1337</v>
      </c>
      <c r="C20" s="818"/>
      <c r="D20" s="807">
        <v>1000</v>
      </c>
      <c r="E20" s="813"/>
      <c r="F20" s="821">
        <f t="shared" si="3"/>
        <v>1000</v>
      </c>
    </row>
    <row r="21" spans="1:6" x14ac:dyDescent="0.2">
      <c r="A21" s="804"/>
      <c r="B21" s="805" t="s">
        <v>1429</v>
      </c>
      <c r="C21" s="818"/>
      <c r="D21" s="807">
        <v>2500</v>
      </c>
      <c r="E21" s="813"/>
      <c r="F21" s="821">
        <f t="shared" si="3"/>
        <v>2500</v>
      </c>
    </row>
    <row r="22" spans="1:6" x14ac:dyDescent="0.2">
      <c r="A22" s="804"/>
      <c r="B22" s="805" t="s">
        <v>1448</v>
      </c>
      <c r="C22" s="818"/>
      <c r="D22" s="807">
        <v>4000</v>
      </c>
      <c r="E22" s="819"/>
      <c r="F22" s="811">
        <f t="shared" si="3"/>
        <v>4000</v>
      </c>
    </row>
    <row r="23" spans="1:6" x14ac:dyDescent="0.2">
      <c r="A23" s="801" t="s">
        <v>1449</v>
      </c>
      <c r="B23" s="812" t="s">
        <v>1312</v>
      </c>
      <c r="C23" s="801">
        <v>716</v>
      </c>
      <c r="D23" s="803">
        <f>SUM(D24:D28)</f>
        <v>25041.55</v>
      </c>
      <c r="E23" s="813"/>
      <c r="F23" s="814">
        <f>D23+E23</f>
        <v>25041.55</v>
      </c>
    </row>
    <row r="24" spans="1:6" x14ac:dyDescent="0.2">
      <c r="A24" s="804"/>
      <c r="B24" s="805" t="s">
        <v>1450</v>
      </c>
      <c r="C24" s="822"/>
      <c r="D24" s="807">
        <v>3500</v>
      </c>
      <c r="E24" s="813"/>
      <c r="F24" s="821">
        <f>D24+E24</f>
        <v>3500</v>
      </c>
    </row>
    <row r="25" spans="1:6" x14ac:dyDescent="0.2">
      <c r="A25" s="804"/>
      <c r="B25" s="805" t="s">
        <v>1451</v>
      </c>
      <c r="C25" s="822"/>
      <c r="D25" s="807">
        <v>2000</v>
      </c>
      <c r="E25" s="813"/>
      <c r="F25" s="821">
        <f t="shared" ref="F25:F28" si="4">D25+E25</f>
        <v>2000</v>
      </c>
    </row>
    <row r="26" spans="1:6" x14ac:dyDescent="0.2">
      <c r="A26" s="804"/>
      <c r="B26" s="805" t="s">
        <v>1452</v>
      </c>
      <c r="C26" s="822"/>
      <c r="D26" s="807">
        <v>3000</v>
      </c>
      <c r="E26" s="813"/>
      <c r="F26" s="821">
        <f t="shared" si="4"/>
        <v>3000</v>
      </c>
    </row>
    <row r="27" spans="1:6" ht="22.5" x14ac:dyDescent="0.2">
      <c r="A27" s="804"/>
      <c r="B27" s="805" t="s">
        <v>1453</v>
      </c>
      <c r="C27" s="822"/>
      <c r="D27" s="807">
        <v>12541.55</v>
      </c>
      <c r="E27" s="813"/>
      <c r="F27" s="821">
        <f t="shared" si="4"/>
        <v>12541.55</v>
      </c>
    </row>
    <row r="28" spans="1:6" x14ac:dyDescent="0.2">
      <c r="A28" s="804"/>
      <c r="B28" s="805" t="s">
        <v>1398</v>
      </c>
      <c r="C28" s="822"/>
      <c r="D28" s="807">
        <v>4000</v>
      </c>
      <c r="E28" s="819"/>
      <c r="F28" s="811">
        <f t="shared" si="4"/>
        <v>4000</v>
      </c>
    </row>
    <row r="29" spans="1:6" x14ac:dyDescent="0.2">
      <c r="A29" s="801" t="s">
        <v>1454</v>
      </c>
      <c r="B29" s="812" t="s">
        <v>1316</v>
      </c>
      <c r="C29" s="801">
        <v>349</v>
      </c>
      <c r="D29" s="803">
        <f>SUM(D30:D38)</f>
        <v>15008.53</v>
      </c>
      <c r="E29" s="813"/>
      <c r="F29" s="814">
        <f>D29+E29</f>
        <v>15008.53</v>
      </c>
    </row>
    <row r="30" spans="1:6" ht="22.5" x14ac:dyDescent="0.2">
      <c r="A30" s="804"/>
      <c r="B30" s="805" t="s">
        <v>1455</v>
      </c>
      <c r="C30" s="818"/>
      <c r="D30" s="807">
        <v>3000</v>
      </c>
      <c r="E30" s="813"/>
      <c r="F30" s="823">
        <f>D30+E30</f>
        <v>3000</v>
      </c>
    </row>
    <row r="31" spans="1:6" ht="22.5" x14ac:dyDescent="0.2">
      <c r="A31" s="804"/>
      <c r="B31" s="805" t="s">
        <v>1456</v>
      </c>
      <c r="C31" s="818"/>
      <c r="D31" s="807">
        <v>300</v>
      </c>
      <c r="E31" s="813"/>
      <c r="F31" s="823">
        <f t="shared" ref="F31:F38" si="5">D31+E31</f>
        <v>300</v>
      </c>
    </row>
    <row r="32" spans="1:6" x14ac:dyDescent="0.2">
      <c r="A32" s="804"/>
      <c r="B32" s="805" t="s">
        <v>1429</v>
      </c>
      <c r="C32" s="818"/>
      <c r="D32" s="807">
        <v>700</v>
      </c>
      <c r="E32" s="813"/>
      <c r="F32" s="823">
        <f t="shared" si="5"/>
        <v>700</v>
      </c>
    </row>
    <row r="33" spans="1:6" x14ac:dyDescent="0.2">
      <c r="A33" s="804"/>
      <c r="B33" s="805" t="s">
        <v>1457</v>
      </c>
      <c r="C33" s="818"/>
      <c r="D33" s="807">
        <v>500</v>
      </c>
      <c r="E33" s="813"/>
      <c r="F33" s="823">
        <f t="shared" si="5"/>
        <v>500</v>
      </c>
    </row>
    <row r="34" spans="1:6" ht="22.5" x14ac:dyDescent="0.2">
      <c r="A34" s="804"/>
      <c r="B34" s="805" t="s">
        <v>1458</v>
      </c>
      <c r="C34" s="818"/>
      <c r="D34" s="807">
        <v>800</v>
      </c>
      <c r="E34" s="813"/>
      <c r="F34" s="823">
        <f t="shared" si="5"/>
        <v>800</v>
      </c>
    </row>
    <row r="35" spans="1:6" ht="22.5" x14ac:dyDescent="0.2">
      <c r="A35" s="804"/>
      <c r="B35" s="805" t="s">
        <v>1459</v>
      </c>
      <c r="C35" s="818"/>
      <c r="D35" s="807">
        <v>200</v>
      </c>
      <c r="E35" s="813"/>
      <c r="F35" s="823">
        <f t="shared" si="5"/>
        <v>200</v>
      </c>
    </row>
    <row r="36" spans="1:6" x14ac:dyDescent="0.2">
      <c r="A36" s="804"/>
      <c r="B36" s="805" t="s">
        <v>1460</v>
      </c>
      <c r="C36" s="818"/>
      <c r="D36" s="807">
        <v>5000</v>
      </c>
      <c r="E36" s="813"/>
      <c r="F36" s="823">
        <f t="shared" si="5"/>
        <v>5000</v>
      </c>
    </row>
    <row r="37" spans="1:6" ht="22.5" x14ac:dyDescent="0.2">
      <c r="A37" s="804"/>
      <c r="B37" s="805" t="s">
        <v>1461</v>
      </c>
      <c r="C37" s="818"/>
      <c r="D37" s="807">
        <v>1500</v>
      </c>
      <c r="E37" s="813"/>
      <c r="F37" s="823">
        <f t="shared" si="5"/>
        <v>1500</v>
      </c>
    </row>
    <row r="38" spans="1:6" ht="22.5" x14ac:dyDescent="0.2">
      <c r="A38" s="804"/>
      <c r="B38" s="805" t="s">
        <v>1390</v>
      </c>
      <c r="C38" s="818"/>
      <c r="D38" s="824">
        <v>3008.53</v>
      </c>
      <c r="E38" s="819"/>
      <c r="F38" s="825">
        <f t="shared" si="5"/>
        <v>3008.53</v>
      </c>
    </row>
    <row r="39" spans="1:6" x14ac:dyDescent="0.2">
      <c r="A39" s="801" t="s">
        <v>1462</v>
      </c>
      <c r="B39" s="812" t="s">
        <v>1326</v>
      </c>
      <c r="C39" s="801">
        <v>165</v>
      </c>
      <c r="D39" s="803">
        <f>SUM(D40:D43)</f>
        <v>9978.35</v>
      </c>
      <c r="E39" s="813"/>
      <c r="F39" s="814">
        <f>D39+E39</f>
        <v>9978.35</v>
      </c>
    </row>
    <row r="40" spans="1:6" x14ac:dyDescent="0.2">
      <c r="A40" s="804"/>
      <c r="B40" s="805" t="s">
        <v>1463</v>
      </c>
      <c r="C40" s="822"/>
      <c r="D40" s="807">
        <v>3000</v>
      </c>
      <c r="E40" s="813"/>
      <c r="F40" s="821">
        <f>D40+E40</f>
        <v>3000</v>
      </c>
    </row>
    <row r="41" spans="1:6" x14ac:dyDescent="0.2">
      <c r="A41" s="804"/>
      <c r="B41" s="805" t="s">
        <v>1464</v>
      </c>
      <c r="C41" s="822"/>
      <c r="D41" s="807">
        <v>2400</v>
      </c>
      <c r="E41" s="813"/>
      <c r="F41" s="821">
        <f t="shared" ref="F41:F43" si="6">D41+E41</f>
        <v>2400</v>
      </c>
    </row>
    <row r="42" spans="1:6" x14ac:dyDescent="0.2">
      <c r="A42" s="804"/>
      <c r="B42" s="805" t="s">
        <v>1400</v>
      </c>
      <c r="C42" s="822"/>
      <c r="D42" s="807">
        <v>2978.35</v>
      </c>
      <c r="E42" s="813"/>
      <c r="F42" s="821">
        <f t="shared" si="6"/>
        <v>2978.35</v>
      </c>
    </row>
    <row r="43" spans="1:6" x14ac:dyDescent="0.2">
      <c r="A43" s="804"/>
      <c r="B43" s="805" t="s">
        <v>1429</v>
      </c>
      <c r="C43" s="822"/>
      <c r="D43" s="807">
        <v>1600</v>
      </c>
      <c r="E43" s="819"/>
      <c r="F43" s="811">
        <f t="shared" si="6"/>
        <v>1600</v>
      </c>
    </row>
    <row r="44" spans="1:6" x14ac:dyDescent="0.2">
      <c r="A44" s="801" t="s">
        <v>1465</v>
      </c>
      <c r="B44" s="812" t="s">
        <v>1376</v>
      </c>
      <c r="C44" s="801">
        <v>426</v>
      </c>
      <c r="D44" s="803">
        <f>SUM(D45:D49)</f>
        <v>17113.55</v>
      </c>
      <c r="E44" s="813"/>
      <c r="F44" s="814">
        <f>D44+E44</f>
        <v>17113.55</v>
      </c>
    </row>
    <row r="45" spans="1:6" x14ac:dyDescent="0.2">
      <c r="A45" s="804"/>
      <c r="B45" s="805" t="s">
        <v>1466</v>
      </c>
      <c r="C45" s="826"/>
      <c r="D45" s="807">
        <v>1000</v>
      </c>
      <c r="E45" s="813"/>
      <c r="F45" s="809">
        <f>D45+E45</f>
        <v>1000</v>
      </c>
    </row>
    <row r="46" spans="1:6" x14ac:dyDescent="0.2">
      <c r="A46" s="804"/>
      <c r="B46" s="805" t="s">
        <v>1467</v>
      </c>
      <c r="C46" s="826"/>
      <c r="D46" s="807">
        <v>2000</v>
      </c>
      <c r="E46" s="813"/>
      <c r="F46" s="809">
        <f t="shared" ref="F46:F111" si="7">D46+E46</f>
        <v>2000</v>
      </c>
    </row>
    <row r="47" spans="1:6" x14ac:dyDescent="0.2">
      <c r="A47" s="804"/>
      <c r="B47" s="805" t="s">
        <v>1400</v>
      </c>
      <c r="C47" s="826"/>
      <c r="D47" s="807">
        <v>7613.55</v>
      </c>
      <c r="E47" s="813"/>
      <c r="F47" s="809">
        <f t="shared" si="7"/>
        <v>7613.55</v>
      </c>
    </row>
    <row r="48" spans="1:6" x14ac:dyDescent="0.2">
      <c r="A48" s="804"/>
      <c r="B48" s="805" t="s">
        <v>1429</v>
      </c>
      <c r="C48" s="826"/>
      <c r="D48" s="807">
        <v>4500</v>
      </c>
      <c r="E48" s="813"/>
      <c r="F48" s="809">
        <f t="shared" si="7"/>
        <v>4500</v>
      </c>
    </row>
    <row r="49" spans="1:6" x14ac:dyDescent="0.2">
      <c r="A49" s="827"/>
      <c r="B49" s="828" t="s">
        <v>1366</v>
      </c>
      <c r="C49" s="829"/>
      <c r="D49" s="830">
        <v>2000</v>
      </c>
      <c r="E49" s="819"/>
      <c r="F49" s="811">
        <f t="shared" si="7"/>
        <v>2000</v>
      </c>
    </row>
    <row r="50" spans="1:6" x14ac:dyDescent="0.2">
      <c r="A50" s="801" t="s">
        <v>1468</v>
      </c>
      <c r="B50" s="812" t="s">
        <v>1378</v>
      </c>
      <c r="C50" s="801">
        <v>53</v>
      </c>
      <c r="D50" s="803">
        <f>SUM(D51:D52)</f>
        <v>6916.5</v>
      </c>
      <c r="E50" s="813"/>
      <c r="F50" s="814">
        <f t="shared" si="7"/>
        <v>6916.5</v>
      </c>
    </row>
    <row r="51" spans="1:6" x14ac:dyDescent="0.2">
      <c r="A51" s="815"/>
      <c r="B51" s="805" t="s">
        <v>1379</v>
      </c>
      <c r="C51" s="815"/>
      <c r="D51" s="807">
        <v>6000</v>
      </c>
      <c r="E51" s="813"/>
      <c r="F51" s="809">
        <f t="shared" si="7"/>
        <v>6000</v>
      </c>
    </row>
    <row r="52" spans="1:6" x14ac:dyDescent="0.2">
      <c r="A52" s="827"/>
      <c r="B52" s="828" t="s">
        <v>1469</v>
      </c>
      <c r="C52" s="831"/>
      <c r="D52" s="830">
        <v>916.5</v>
      </c>
      <c r="E52" s="819"/>
      <c r="F52" s="811">
        <f t="shared" si="7"/>
        <v>916.5</v>
      </c>
    </row>
    <row r="53" spans="1:6" x14ac:dyDescent="0.2">
      <c r="A53" s="801" t="s">
        <v>1470</v>
      </c>
      <c r="B53" s="812" t="s">
        <v>1328</v>
      </c>
      <c r="C53" s="801">
        <v>87</v>
      </c>
      <c r="D53" s="803">
        <f>SUM(D54:D59)</f>
        <v>7845.99</v>
      </c>
      <c r="E53" s="813"/>
      <c r="F53" s="814">
        <f t="shared" si="7"/>
        <v>7845.99</v>
      </c>
    </row>
    <row r="54" spans="1:6" x14ac:dyDescent="0.2">
      <c r="A54" s="804"/>
      <c r="B54" s="805" t="s">
        <v>1471</v>
      </c>
      <c r="C54" s="826"/>
      <c r="D54" s="807">
        <v>1600</v>
      </c>
      <c r="E54" s="813"/>
      <c r="F54" s="809">
        <f t="shared" si="7"/>
        <v>1600</v>
      </c>
    </row>
    <row r="55" spans="1:6" x14ac:dyDescent="0.2">
      <c r="A55" s="804"/>
      <c r="B55" s="805" t="s">
        <v>1472</v>
      </c>
      <c r="C55" s="826"/>
      <c r="D55" s="807">
        <v>2000</v>
      </c>
      <c r="E55" s="813"/>
      <c r="F55" s="809">
        <f t="shared" si="7"/>
        <v>2000</v>
      </c>
    </row>
    <row r="56" spans="1:6" x14ac:dyDescent="0.2">
      <c r="A56" s="804"/>
      <c r="B56" s="805" t="s">
        <v>1473</v>
      </c>
      <c r="C56" s="826"/>
      <c r="D56" s="807">
        <v>1545</v>
      </c>
      <c r="E56" s="813"/>
      <c r="F56" s="809">
        <f t="shared" si="7"/>
        <v>1545</v>
      </c>
    </row>
    <row r="57" spans="1:6" x14ac:dyDescent="0.2">
      <c r="A57" s="804"/>
      <c r="B57" s="805" t="s">
        <v>1474</v>
      </c>
      <c r="C57" s="826"/>
      <c r="D57" s="807">
        <v>400</v>
      </c>
      <c r="E57" s="813"/>
      <c r="F57" s="809">
        <f t="shared" si="7"/>
        <v>400</v>
      </c>
    </row>
    <row r="58" spans="1:6" x14ac:dyDescent="0.2">
      <c r="A58" s="804"/>
      <c r="B58" s="805" t="s">
        <v>1475</v>
      </c>
      <c r="C58" s="826"/>
      <c r="D58" s="807">
        <v>1300.99</v>
      </c>
      <c r="E58" s="813"/>
      <c r="F58" s="809">
        <f t="shared" si="7"/>
        <v>1300.99</v>
      </c>
    </row>
    <row r="59" spans="1:6" x14ac:dyDescent="0.2">
      <c r="A59" s="827"/>
      <c r="B59" s="828" t="s">
        <v>1476</v>
      </c>
      <c r="C59" s="829"/>
      <c r="D59" s="830">
        <v>1000</v>
      </c>
      <c r="E59" s="819"/>
      <c r="F59" s="811">
        <f t="shared" si="7"/>
        <v>1000</v>
      </c>
    </row>
    <row r="60" spans="1:6" x14ac:dyDescent="0.2">
      <c r="A60" s="801" t="s">
        <v>1477</v>
      </c>
      <c r="B60" s="812" t="s">
        <v>1314</v>
      </c>
      <c r="C60" s="801">
        <v>477</v>
      </c>
      <c r="D60" s="803">
        <f>SUM(D61:D64)</f>
        <v>18507.78</v>
      </c>
      <c r="E60" s="803"/>
      <c r="F60" s="803">
        <f t="shared" ref="F60" si="8">SUM(F61:F64)</f>
        <v>18507.78</v>
      </c>
    </row>
    <row r="61" spans="1:6" x14ac:dyDescent="0.2">
      <c r="A61" s="815"/>
      <c r="B61" s="805" t="s">
        <v>1478</v>
      </c>
      <c r="C61" s="815"/>
      <c r="D61" s="807">
        <v>7007.78</v>
      </c>
      <c r="E61" s="821"/>
      <c r="F61" s="809">
        <f t="shared" si="7"/>
        <v>7007.78</v>
      </c>
    </row>
    <row r="62" spans="1:6" ht="22.5" x14ac:dyDescent="0.2">
      <c r="A62" s="815"/>
      <c r="B62" s="805" t="s">
        <v>1479</v>
      </c>
      <c r="C62" s="815"/>
      <c r="D62" s="807">
        <v>8000</v>
      </c>
      <c r="E62" s="821"/>
      <c r="F62" s="809">
        <f t="shared" si="7"/>
        <v>8000</v>
      </c>
    </row>
    <row r="63" spans="1:6" x14ac:dyDescent="0.2">
      <c r="A63" s="804"/>
      <c r="B63" s="805" t="s">
        <v>1480</v>
      </c>
      <c r="C63" s="826"/>
      <c r="D63" s="807">
        <v>1500</v>
      </c>
      <c r="E63" s="821"/>
      <c r="F63" s="821">
        <f t="shared" si="7"/>
        <v>1500</v>
      </c>
    </row>
    <row r="64" spans="1:6" x14ac:dyDescent="0.2">
      <c r="A64" s="804"/>
      <c r="B64" s="805" t="s">
        <v>1315</v>
      </c>
      <c r="C64" s="826"/>
      <c r="D64" s="807">
        <v>2000</v>
      </c>
      <c r="E64" s="811"/>
      <c r="F64" s="811">
        <f t="shared" si="7"/>
        <v>2000</v>
      </c>
    </row>
    <row r="65" spans="1:6" x14ac:dyDescent="0.2">
      <c r="A65" s="801" t="s">
        <v>1481</v>
      </c>
      <c r="B65" s="812" t="s">
        <v>1330</v>
      </c>
      <c r="C65" s="801">
        <v>202</v>
      </c>
      <c r="D65" s="803">
        <f>SUM(D66:D69)</f>
        <v>10989.85</v>
      </c>
      <c r="E65" s="813"/>
      <c r="F65" s="832">
        <f t="shared" si="7"/>
        <v>10989.85</v>
      </c>
    </row>
    <row r="66" spans="1:6" x14ac:dyDescent="0.2">
      <c r="A66" s="804"/>
      <c r="B66" s="805" t="s">
        <v>1482</v>
      </c>
      <c r="C66" s="826"/>
      <c r="D66" s="807">
        <v>2300</v>
      </c>
      <c r="E66" s="813"/>
      <c r="F66" s="809">
        <f t="shared" si="7"/>
        <v>2300</v>
      </c>
    </row>
    <row r="67" spans="1:6" x14ac:dyDescent="0.2">
      <c r="A67" s="804"/>
      <c r="B67" s="833" t="s">
        <v>1483</v>
      </c>
      <c r="C67" s="826"/>
      <c r="D67" s="807">
        <v>1600</v>
      </c>
      <c r="E67" s="813"/>
      <c r="F67" s="809">
        <f t="shared" si="7"/>
        <v>1600</v>
      </c>
    </row>
    <row r="68" spans="1:6" x14ac:dyDescent="0.2">
      <c r="A68" s="804"/>
      <c r="B68" s="833" t="s">
        <v>1484</v>
      </c>
      <c r="C68" s="826"/>
      <c r="D68" s="807">
        <v>1000</v>
      </c>
      <c r="E68" s="813"/>
      <c r="F68" s="809">
        <f t="shared" si="7"/>
        <v>1000</v>
      </c>
    </row>
    <row r="69" spans="1:6" ht="22.5" x14ac:dyDescent="0.2">
      <c r="A69" s="804"/>
      <c r="B69" s="833" t="s">
        <v>1485</v>
      </c>
      <c r="C69" s="826"/>
      <c r="D69" s="807">
        <v>6089.85</v>
      </c>
      <c r="E69" s="819"/>
      <c r="F69" s="811">
        <f t="shared" si="7"/>
        <v>6089.85</v>
      </c>
    </row>
    <row r="70" spans="1:6" x14ac:dyDescent="0.2">
      <c r="A70" s="801" t="s">
        <v>1486</v>
      </c>
      <c r="B70" s="812" t="s">
        <v>1319</v>
      </c>
      <c r="C70" s="801">
        <v>1192</v>
      </c>
      <c r="D70" s="803">
        <f>SUM(D71:D80)</f>
        <v>27337.9</v>
      </c>
      <c r="E70" s="803">
        <f t="shared" ref="E70:F70" si="9">SUM(E71:E80)</f>
        <v>0</v>
      </c>
      <c r="F70" s="803">
        <f t="shared" si="9"/>
        <v>27337.9</v>
      </c>
    </row>
    <row r="71" spans="1:6" x14ac:dyDescent="0.2">
      <c r="A71" s="834"/>
      <c r="B71" s="805" t="s">
        <v>1343</v>
      </c>
      <c r="C71" s="826"/>
      <c r="D71" s="807">
        <v>2000</v>
      </c>
      <c r="E71" s="813"/>
      <c r="F71" s="809">
        <f t="shared" si="7"/>
        <v>2000</v>
      </c>
    </row>
    <row r="72" spans="1:6" ht="22.5" x14ac:dyDescent="0.2">
      <c r="A72" s="834"/>
      <c r="B72" s="833" t="s">
        <v>1487</v>
      </c>
      <c r="C72" s="826"/>
      <c r="D72" s="807">
        <v>1500</v>
      </c>
      <c r="E72" s="813"/>
      <c r="F72" s="809">
        <f t="shared" si="7"/>
        <v>1500</v>
      </c>
    </row>
    <row r="73" spans="1:6" x14ac:dyDescent="0.2">
      <c r="A73" s="835"/>
      <c r="B73" s="833" t="s">
        <v>1488</v>
      </c>
      <c r="C73" s="826"/>
      <c r="D73" s="807">
        <v>2000</v>
      </c>
      <c r="E73" s="813"/>
      <c r="F73" s="809">
        <f t="shared" si="7"/>
        <v>2000</v>
      </c>
    </row>
    <row r="74" spans="1:6" x14ac:dyDescent="0.2">
      <c r="A74" s="834"/>
      <c r="B74" s="833" t="s">
        <v>1489</v>
      </c>
      <c r="C74" s="826"/>
      <c r="D74" s="807">
        <v>800</v>
      </c>
      <c r="E74" s="813"/>
      <c r="F74" s="809">
        <f t="shared" si="7"/>
        <v>800</v>
      </c>
    </row>
    <row r="75" spans="1:6" ht="22.5" x14ac:dyDescent="0.2">
      <c r="A75" s="834"/>
      <c r="B75" s="833" t="s">
        <v>1490</v>
      </c>
      <c r="C75" s="826"/>
      <c r="D75" s="807">
        <v>4600</v>
      </c>
      <c r="E75" s="813"/>
      <c r="F75" s="809">
        <f t="shared" si="7"/>
        <v>4600</v>
      </c>
    </row>
    <row r="76" spans="1:6" x14ac:dyDescent="0.2">
      <c r="A76" s="834"/>
      <c r="B76" s="833" t="s">
        <v>1491</v>
      </c>
      <c r="C76" s="826"/>
      <c r="D76" s="807">
        <v>3700</v>
      </c>
      <c r="E76" s="813"/>
      <c r="F76" s="809">
        <f t="shared" si="7"/>
        <v>3700</v>
      </c>
    </row>
    <row r="77" spans="1:6" x14ac:dyDescent="0.2">
      <c r="A77" s="834"/>
      <c r="B77" s="833" t="s">
        <v>1492</v>
      </c>
      <c r="C77" s="826"/>
      <c r="D77" s="807">
        <v>2400</v>
      </c>
      <c r="E77" s="813"/>
      <c r="F77" s="809">
        <f t="shared" si="7"/>
        <v>2400</v>
      </c>
    </row>
    <row r="78" spans="1:6" ht="22.5" x14ac:dyDescent="0.2">
      <c r="A78" s="834"/>
      <c r="B78" s="836" t="s">
        <v>1320</v>
      </c>
      <c r="C78" s="826"/>
      <c r="D78" s="807">
        <v>0</v>
      </c>
      <c r="E78" s="837"/>
      <c r="F78" s="823">
        <f t="shared" si="7"/>
        <v>0</v>
      </c>
    </row>
    <row r="79" spans="1:6" x14ac:dyDescent="0.2">
      <c r="A79" s="834"/>
      <c r="B79" s="836" t="s">
        <v>1351</v>
      </c>
      <c r="C79" s="826"/>
      <c r="D79" s="807">
        <v>10000</v>
      </c>
      <c r="E79" s="837"/>
      <c r="F79" s="823">
        <f t="shared" si="7"/>
        <v>10000</v>
      </c>
    </row>
    <row r="80" spans="1:6" x14ac:dyDescent="0.2">
      <c r="A80" s="834"/>
      <c r="B80" s="805" t="s">
        <v>1493</v>
      </c>
      <c r="C80" s="826"/>
      <c r="D80" s="807">
        <v>337.9</v>
      </c>
      <c r="E80" s="819"/>
      <c r="F80" s="811">
        <f t="shared" si="7"/>
        <v>337.9</v>
      </c>
    </row>
    <row r="81" spans="1:6" x14ac:dyDescent="0.2">
      <c r="A81" s="801" t="s">
        <v>1494</v>
      </c>
      <c r="B81" s="812" t="s">
        <v>1332</v>
      </c>
      <c r="C81" s="801">
        <v>808</v>
      </c>
      <c r="D81" s="803">
        <f>SUM(D82:D89)</f>
        <v>27337.9</v>
      </c>
      <c r="E81" s="813"/>
      <c r="F81" s="814">
        <f t="shared" si="7"/>
        <v>27337.9</v>
      </c>
    </row>
    <row r="82" spans="1:6" ht="22.5" x14ac:dyDescent="0.2">
      <c r="A82" s="815"/>
      <c r="B82" s="805" t="s">
        <v>1495</v>
      </c>
      <c r="C82" s="838"/>
      <c r="D82" s="807">
        <v>5500</v>
      </c>
      <c r="E82" s="813"/>
      <c r="F82" s="809">
        <f t="shared" si="7"/>
        <v>5500</v>
      </c>
    </row>
    <row r="83" spans="1:6" x14ac:dyDescent="0.2">
      <c r="A83" s="839"/>
      <c r="B83" s="805" t="s">
        <v>1496</v>
      </c>
      <c r="C83" s="839"/>
      <c r="D83" s="807">
        <v>5500</v>
      </c>
      <c r="E83" s="813"/>
      <c r="F83" s="809">
        <f t="shared" si="7"/>
        <v>5500</v>
      </c>
    </row>
    <row r="84" spans="1:6" x14ac:dyDescent="0.2">
      <c r="A84" s="839"/>
      <c r="B84" s="805" t="s">
        <v>1497</v>
      </c>
      <c r="C84" s="839"/>
      <c r="D84" s="807">
        <v>1000</v>
      </c>
      <c r="E84" s="813"/>
      <c r="F84" s="809">
        <f t="shared" si="7"/>
        <v>1000</v>
      </c>
    </row>
    <row r="85" spans="1:6" x14ac:dyDescent="0.2">
      <c r="A85" s="839"/>
      <c r="B85" s="805" t="s">
        <v>1498</v>
      </c>
      <c r="C85" s="839"/>
      <c r="D85" s="807">
        <v>2000</v>
      </c>
      <c r="E85" s="813"/>
      <c r="F85" s="809">
        <f t="shared" si="7"/>
        <v>2000</v>
      </c>
    </row>
    <row r="86" spans="1:6" x14ac:dyDescent="0.2">
      <c r="A86" s="839"/>
      <c r="B86" s="805" t="s">
        <v>1333</v>
      </c>
      <c r="C86" s="839"/>
      <c r="D86" s="807">
        <v>2337.9</v>
      </c>
      <c r="E86" s="813"/>
      <c r="F86" s="809">
        <f t="shared" si="7"/>
        <v>2337.9</v>
      </c>
    </row>
    <row r="87" spans="1:6" x14ac:dyDescent="0.2">
      <c r="A87" s="839"/>
      <c r="B87" s="805" t="s">
        <v>1499</v>
      </c>
      <c r="C87" s="839"/>
      <c r="D87" s="807">
        <v>2500</v>
      </c>
      <c r="E87" s="813"/>
      <c r="F87" s="809">
        <f t="shared" si="7"/>
        <v>2500</v>
      </c>
    </row>
    <row r="88" spans="1:6" ht="22.5" x14ac:dyDescent="0.2">
      <c r="A88" s="839"/>
      <c r="B88" s="805" t="s">
        <v>1500</v>
      </c>
      <c r="C88" s="839"/>
      <c r="D88" s="807">
        <v>6500</v>
      </c>
      <c r="E88" s="813"/>
      <c r="F88" s="809">
        <f t="shared" si="7"/>
        <v>6500</v>
      </c>
    </row>
    <row r="89" spans="1:6" ht="22.5" x14ac:dyDescent="0.2">
      <c r="A89" s="839"/>
      <c r="B89" s="805" t="s">
        <v>1501</v>
      </c>
      <c r="C89" s="822"/>
      <c r="D89" s="807">
        <v>2000</v>
      </c>
      <c r="E89" s="819"/>
      <c r="F89" s="811">
        <f t="shared" si="7"/>
        <v>2000</v>
      </c>
    </row>
    <row r="90" spans="1:6" x14ac:dyDescent="0.2">
      <c r="A90" s="801" t="s">
        <v>1502</v>
      </c>
      <c r="B90" s="812" t="s">
        <v>1344</v>
      </c>
      <c r="C90" s="801">
        <v>336</v>
      </c>
      <c r="D90" s="803">
        <f>SUM(D91:D96)</f>
        <v>14653.130000000001</v>
      </c>
      <c r="E90" s="813"/>
      <c r="F90" s="814">
        <f t="shared" si="7"/>
        <v>14653.130000000001</v>
      </c>
    </row>
    <row r="91" spans="1:6" x14ac:dyDescent="0.2">
      <c r="A91" s="815"/>
      <c r="B91" s="805" t="s">
        <v>1345</v>
      </c>
      <c r="C91" s="815"/>
      <c r="D91" s="816">
        <v>3000</v>
      </c>
      <c r="E91" s="813"/>
      <c r="F91" s="809">
        <f t="shared" si="7"/>
        <v>3000</v>
      </c>
    </row>
    <row r="92" spans="1:6" ht="22.5" x14ac:dyDescent="0.2">
      <c r="A92" s="815"/>
      <c r="B92" s="805" t="s">
        <v>1503</v>
      </c>
      <c r="C92" s="815"/>
      <c r="D92" s="816">
        <v>2000</v>
      </c>
      <c r="E92" s="813"/>
      <c r="F92" s="809">
        <f t="shared" si="7"/>
        <v>2000</v>
      </c>
    </row>
    <row r="93" spans="1:6" x14ac:dyDescent="0.2">
      <c r="A93" s="826"/>
      <c r="B93" s="805" t="s">
        <v>1504</v>
      </c>
      <c r="C93" s="826"/>
      <c r="D93" s="807">
        <v>600</v>
      </c>
      <c r="E93" s="813"/>
      <c r="F93" s="809">
        <f t="shared" si="7"/>
        <v>600</v>
      </c>
    </row>
    <row r="94" spans="1:6" x14ac:dyDescent="0.2">
      <c r="A94" s="826"/>
      <c r="B94" s="805" t="s">
        <v>1496</v>
      </c>
      <c r="C94" s="826"/>
      <c r="D94" s="807">
        <v>5053.13</v>
      </c>
      <c r="E94" s="813"/>
      <c r="F94" s="809">
        <f t="shared" si="7"/>
        <v>5053.13</v>
      </c>
    </row>
    <row r="95" spans="1:6" x14ac:dyDescent="0.2">
      <c r="A95" s="826"/>
      <c r="B95" s="805" t="s">
        <v>1505</v>
      </c>
      <c r="C95" s="826"/>
      <c r="D95" s="807">
        <v>1000</v>
      </c>
      <c r="E95" s="813"/>
      <c r="F95" s="809">
        <f t="shared" si="7"/>
        <v>1000</v>
      </c>
    </row>
    <row r="96" spans="1:6" ht="22.5" x14ac:dyDescent="0.2">
      <c r="A96" s="829"/>
      <c r="B96" s="828" t="s">
        <v>1426</v>
      </c>
      <c r="C96" s="829"/>
      <c r="D96" s="830">
        <v>3000</v>
      </c>
      <c r="E96" s="819"/>
      <c r="F96" s="811">
        <f t="shared" si="7"/>
        <v>3000</v>
      </c>
    </row>
    <row r="97" spans="1:6" x14ac:dyDescent="0.2">
      <c r="A97" s="801" t="s">
        <v>1506</v>
      </c>
      <c r="B97" s="812" t="s">
        <v>1349</v>
      </c>
      <c r="C97" s="801">
        <v>240</v>
      </c>
      <c r="D97" s="803">
        <f>SUM(D98:D101)</f>
        <v>12028.689999999999</v>
      </c>
      <c r="E97" s="813"/>
      <c r="F97" s="814">
        <f t="shared" si="7"/>
        <v>12028.689999999999</v>
      </c>
    </row>
    <row r="98" spans="1:6" x14ac:dyDescent="0.2">
      <c r="A98" s="839"/>
      <c r="B98" s="805" t="s">
        <v>1507</v>
      </c>
      <c r="C98" s="839"/>
      <c r="D98" s="807">
        <v>4000</v>
      </c>
      <c r="E98" s="813"/>
      <c r="F98" s="809">
        <f t="shared" si="7"/>
        <v>4000</v>
      </c>
    </row>
    <row r="99" spans="1:6" ht="22.5" x14ac:dyDescent="0.2">
      <c r="A99" s="839"/>
      <c r="B99" s="805" t="s">
        <v>1361</v>
      </c>
      <c r="C99" s="839"/>
      <c r="D99" s="807">
        <v>1500</v>
      </c>
      <c r="E99" s="813"/>
      <c r="F99" s="809">
        <f t="shared" si="7"/>
        <v>1500</v>
      </c>
    </row>
    <row r="100" spans="1:6" ht="22.5" x14ac:dyDescent="0.2">
      <c r="A100" s="834"/>
      <c r="B100" s="805" t="s">
        <v>1508</v>
      </c>
      <c r="C100" s="840"/>
      <c r="D100" s="807">
        <v>5528.69</v>
      </c>
      <c r="E100" s="813"/>
      <c r="F100" s="809">
        <f t="shared" si="7"/>
        <v>5528.69</v>
      </c>
    </row>
    <row r="101" spans="1:6" x14ac:dyDescent="0.2">
      <c r="A101" s="834"/>
      <c r="B101" s="805" t="s">
        <v>1509</v>
      </c>
      <c r="C101" s="839"/>
      <c r="D101" s="807">
        <v>1000</v>
      </c>
      <c r="E101" s="819"/>
      <c r="F101" s="811">
        <f t="shared" si="7"/>
        <v>1000</v>
      </c>
    </row>
    <row r="102" spans="1:6" x14ac:dyDescent="0.2">
      <c r="A102" s="801" t="s">
        <v>1510</v>
      </c>
      <c r="B102" s="812" t="s">
        <v>1334</v>
      </c>
      <c r="C102" s="801">
        <v>557</v>
      </c>
      <c r="D102" s="803">
        <f>SUM(D103:D108)</f>
        <v>20694.82</v>
      </c>
      <c r="E102" s="813"/>
      <c r="F102" s="814">
        <f t="shared" si="7"/>
        <v>20694.82</v>
      </c>
    </row>
    <row r="103" spans="1:6" x14ac:dyDescent="0.2">
      <c r="A103" s="815"/>
      <c r="B103" s="805" t="s">
        <v>1345</v>
      </c>
      <c r="C103" s="815"/>
      <c r="D103" s="807">
        <v>2000</v>
      </c>
      <c r="E103" s="813"/>
      <c r="F103" s="809">
        <f t="shared" si="7"/>
        <v>2000</v>
      </c>
    </row>
    <row r="104" spans="1:6" x14ac:dyDescent="0.2">
      <c r="A104" s="815"/>
      <c r="B104" s="805" t="s">
        <v>1511</v>
      </c>
      <c r="C104" s="815"/>
      <c r="D104" s="807">
        <v>8300</v>
      </c>
      <c r="E104" s="813"/>
      <c r="F104" s="809">
        <f t="shared" si="7"/>
        <v>8300</v>
      </c>
    </row>
    <row r="105" spans="1:6" x14ac:dyDescent="0.2">
      <c r="A105" s="815"/>
      <c r="B105" s="805" t="s">
        <v>1512</v>
      </c>
      <c r="C105" s="815"/>
      <c r="D105" s="807">
        <v>4000</v>
      </c>
      <c r="E105" s="813"/>
      <c r="F105" s="809">
        <f t="shared" si="7"/>
        <v>4000</v>
      </c>
    </row>
    <row r="106" spans="1:6" x14ac:dyDescent="0.2">
      <c r="A106" s="826"/>
      <c r="B106" s="805" t="s">
        <v>1513</v>
      </c>
      <c r="C106" s="826"/>
      <c r="D106" s="807">
        <v>4394.82</v>
      </c>
      <c r="E106" s="813"/>
      <c r="F106" s="809">
        <f t="shared" si="7"/>
        <v>4394.82</v>
      </c>
    </row>
    <row r="107" spans="1:6" x14ac:dyDescent="0.2">
      <c r="A107" s="826"/>
      <c r="B107" s="805" t="s">
        <v>1514</v>
      </c>
      <c r="C107" s="826"/>
      <c r="D107" s="807">
        <v>1000</v>
      </c>
      <c r="E107" s="813"/>
      <c r="F107" s="809">
        <f t="shared" si="7"/>
        <v>1000</v>
      </c>
    </row>
    <row r="108" spans="1:6" x14ac:dyDescent="0.2">
      <c r="A108" s="826"/>
      <c r="B108" s="805" t="s">
        <v>1515</v>
      </c>
      <c r="C108" s="826"/>
      <c r="D108" s="807">
        <v>1000</v>
      </c>
      <c r="E108" s="819"/>
      <c r="F108" s="811">
        <f t="shared" si="7"/>
        <v>1000</v>
      </c>
    </row>
    <row r="109" spans="1:6" x14ac:dyDescent="0.2">
      <c r="A109" s="801" t="s">
        <v>1516</v>
      </c>
      <c r="B109" s="812" t="s">
        <v>1363</v>
      </c>
      <c r="C109" s="801">
        <v>347</v>
      </c>
      <c r="D109" s="803">
        <f>SUM(D110:D113)</f>
        <v>14953.85</v>
      </c>
      <c r="E109" s="813"/>
      <c r="F109" s="814">
        <f t="shared" si="7"/>
        <v>14953.85</v>
      </c>
    </row>
    <row r="110" spans="1:6" x14ac:dyDescent="0.2">
      <c r="A110" s="815"/>
      <c r="B110" s="805" t="s">
        <v>1517</v>
      </c>
      <c r="C110" s="815"/>
      <c r="D110" s="807">
        <v>3000</v>
      </c>
      <c r="E110" s="813"/>
      <c r="F110" s="809">
        <f t="shared" si="7"/>
        <v>3000</v>
      </c>
    </row>
    <row r="111" spans="1:6" ht="22.5" x14ac:dyDescent="0.2">
      <c r="A111" s="804"/>
      <c r="B111" s="805" t="s">
        <v>1518</v>
      </c>
      <c r="C111" s="826"/>
      <c r="D111" s="807">
        <v>3453.85</v>
      </c>
      <c r="E111" s="813"/>
      <c r="F111" s="809">
        <f t="shared" si="7"/>
        <v>3453.85</v>
      </c>
    </row>
    <row r="112" spans="1:6" x14ac:dyDescent="0.2">
      <c r="A112" s="804"/>
      <c r="B112" s="805" t="s">
        <v>1519</v>
      </c>
      <c r="C112" s="826"/>
      <c r="D112" s="807">
        <v>3000</v>
      </c>
      <c r="E112" s="813"/>
      <c r="F112" s="809">
        <f t="shared" ref="F112:F113" si="10">D112+E112</f>
        <v>3000</v>
      </c>
    </row>
    <row r="113" spans="1:6" ht="13.5" thickBot="1" x14ac:dyDescent="0.25">
      <c r="A113" s="804"/>
      <c r="B113" s="805" t="s">
        <v>1520</v>
      </c>
      <c r="C113" s="826"/>
      <c r="D113" s="807">
        <v>5500</v>
      </c>
      <c r="E113" s="813"/>
      <c r="F113" s="809">
        <f t="shared" si="10"/>
        <v>5500</v>
      </c>
    </row>
    <row r="114" spans="1:6" ht="15" thickBot="1" x14ac:dyDescent="0.25">
      <c r="A114" s="841"/>
      <c r="B114" s="842" t="s">
        <v>1521</v>
      </c>
      <c r="C114" s="843">
        <f>C109+C102+C97+C90+C70+C65+C60+C53+C50+C44+C39+C29+C23+C17+C10+C4+C81</f>
        <v>6916</v>
      </c>
      <c r="D114" s="844">
        <f>D109+D102+D97+D90+D81+D70+D65+D60+D53+D50+D44+D39+D29+D23+D17+D10+D4</f>
        <v>271082.90999999997</v>
      </c>
      <c r="E114" s="844">
        <f t="shared" ref="E114:F114" si="11">E109+E102+E97+E90+E81+E70+E65+E60+E53+E50+E44+E39+E29+E23+E17+E10+E4</f>
        <v>0</v>
      </c>
      <c r="F114" s="844">
        <f t="shared" si="11"/>
        <v>271082.90999999997</v>
      </c>
    </row>
  </sheetData>
  <mergeCells count="2">
    <mergeCell ref="A2:F2"/>
    <mergeCell ref="A1:F1"/>
  </mergeCells>
  <pageMargins left="1.1023622047244095" right="0" top="0.35433070866141736" bottom="0.55118110236220474" header="0.11811023622047245" footer="0.11811023622047245"/>
  <pageSetup paperSize="9" orientation="portrait" r:id="rId1"/>
  <headerFooter>
    <oddFooter>Strona &amp;P z &amp;N</oddFooter>
  </headerFooter>
  <rowBreaks count="2" manualBreakCount="2">
    <brk id="49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Zał. nr 1</vt:lpstr>
      <vt:lpstr>Zał. nr 2</vt:lpstr>
      <vt:lpstr>Zal. nr 3</vt:lpstr>
      <vt:lpstr>Zał. nr 4.</vt:lpstr>
      <vt:lpstr>Zał. nr 5</vt:lpstr>
      <vt:lpstr>Zał.nr 6</vt:lpstr>
      <vt:lpstr>Zał. nr 7 przedsięzwięcia</vt:lpstr>
      <vt:lpstr>Tabela nr 1.</vt:lpstr>
      <vt:lpstr>'Tabela nr 1.'!Tytuły_wydruku</vt:lpstr>
      <vt:lpstr>'Zal. nr 3'!Tytuły_wydruku</vt:lpstr>
      <vt:lpstr>'Zał. nr 1'!Tytuły_wydruku</vt:lpstr>
      <vt:lpstr>'Zał. nr 2'!Tytuły_wydruku</vt:lpstr>
      <vt:lpstr>'Zał. nr 4.'!Tytuły_wydruku</vt:lpstr>
      <vt:lpstr>'Zał. nr 5'!Tytuły_wydruku</vt:lpstr>
      <vt:lpstr>'Zał. nr 7 przedsięzwięcia'!Tytuły_wydruku</vt:lpstr>
      <vt:lpstr>'Zał.nr 6'!Tytuły_wydruku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mlanucha</cp:lastModifiedBy>
  <cp:lastPrinted>2017-09-28T09:38:01Z</cp:lastPrinted>
  <dcterms:created xsi:type="dcterms:W3CDTF">2017-09-13T17:15:41Z</dcterms:created>
  <dcterms:modified xsi:type="dcterms:W3CDTF">2017-09-28T09:38:10Z</dcterms:modified>
</cp:coreProperties>
</file>