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activeTab="2"/>
  </bookViews>
  <sheets>
    <sheet name="Zał. nr 1" sheetId="12" r:id="rId1"/>
    <sheet name="Zał. nr 2" sheetId="13" r:id="rId2"/>
    <sheet name="Zał. nr 3" sheetId="7" r:id="rId3"/>
    <sheet name="Zał. nr 4" sheetId="1" r:id="rId4"/>
    <sheet name="zał nr 5" sheetId="2" r:id="rId5"/>
    <sheet name="zał.nr 6." sheetId="8" r:id="rId6"/>
    <sheet name="Zał. nr 7" sheetId="3" r:id="rId7"/>
    <sheet name="Zał. Nr 8 Przedsięwzięcia" sheetId="4" r:id="rId8"/>
    <sheet name="Tabela Nr 1 " sheetId="5" r:id="rId9"/>
  </sheets>
  <definedNames>
    <definedName name="_xlnm._FilterDatabase" localSheetId="7" hidden="1">'Zał. Nr 8 Przedsięwzięcia'!$A$7:$HP$147</definedName>
    <definedName name="Excel_BuiltIn_Print_Titles_2" localSheetId="8">#REF!</definedName>
    <definedName name="Excel_BuiltIn_Print_Titles_2" localSheetId="4">#REF!</definedName>
    <definedName name="Excel_BuiltIn_Print_Titles_2" localSheetId="2">#REF!</definedName>
    <definedName name="Excel_BuiltIn_Print_Titles_2" localSheetId="3">#REF!</definedName>
    <definedName name="Excel_BuiltIn_Print_Titles_2" localSheetId="6">#REF!</definedName>
    <definedName name="Excel_BuiltIn_Print_Titles_2" localSheetId="7">#REF!</definedName>
    <definedName name="Excel_BuiltIn_Print_Titles_2" localSheetId="5">#REF!</definedName>
    <definedName name="Excel_BuiltIn_Print_Titles_2">#REF!</definedName>
    <definedName name="Excel_BuiltIn_Print_Titles_2_1" localSheetId="8">#REF!</definedName>
    <definedName name="Excel_BuiltIn_Print_Titles_2_1" localSheetId="4">#REF!</definedName>
    <definedName name="Excel_BuiltIn_Print_Titles_2_1" localSheetId="2">#REF!</definedName>
    <definedName name="Excel_BuiltIn_Print_Titles_2_1" localSheetId="3">#REF!</definedName>
    <definedName name="Excel_BuiltIn_Print_Titles_2_1" localSheetId="6">#REF!</definedName>
    <definedName name="Excel_BuiltIn_Print_Titles_2_1" localSheetId="7">#REF!</definedName>
    <definedName name="Excel_BuiltIn_Print_Titles_2_1" localSheetId="5">#REF!</definedName>
    <definedName name="Excel_BuiltIn_Print_Titles_2_1">#REF!</definedName>
    <definedName name="Excel_BuiltIn_Print_Titles_2_1_1" localSheetId="8">#REF!</definedName>
    <definedName name="Excel_BuiltIn_Print_Titles_2_1_1" localSheetId="4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6">#REF!</definedName>
    <definedName name="Excel_BuiltIn_Print_Titles_2_1_1" localSheetId="7">#REF!</definedName>
    <definedName name="Excel_BuiltIn_Print_Titles_2_1_1" localSheetId="5">#REF!</definedName>
    <definedName name="Excel_BuiltIn_Print_Titles_2_1_1">#REF!</definedName>
    <definedName name="Excel_BuiltIn_Print_Titles_3_1" localSheetId="8">#REF!</definedName>
    <definedName name="Excel_BuiltIn_Print_Titles_3_1" localSheetId="4">#REF!</definedName>
    <definedName name="Excel_BuiltIn_Print_Titles_3_1" localSheetId="2">#REF!</definedName>
    <definedName name="Excel_BuiltIn_Print_Titles_3_1" localSheetId="3">#REF!</definedName>
    <definedName name="Excel_BuiltIn_Print_Titles_3_1" localSheetId="6">#REF!</definedName>
    <definedName name="Excel_BuiltIn_Print_Titles_3_1" localSheetId="7">#REF!</definedName>
    <definedName name="Excel_BuiltIn_Print_Titles_3_1" localSheetId="5">#REF!</definedName>
    <definedName name="Excel_BuiltIn_Print_Titles_3_1">#REF!</definedName>
    <definedName name="Excel_BuiltIn_Print_Titles_3_1_1" localSheetId="8">#REF!</definedName>
    <definedName name="Excel_BuiltIn_Print_Titles_3_1_1" localSheetId="4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6">#REF!</definedName>
    <definedName name="Excel_BuiltIn_Print_Titles_3_1_1" localSheetId="7">#REF!</definedName>
    <definedName name="Excel_BuiltIn_Print_Titles_3_1_1" localSheetId="5">#REF!</definedName>
    <definedName name="Excel_BuiltIn_Print_Titles_3_1_1">#REF!</definedName>
    <definedName name="Excel_BuiltIn_Print_Titles_5" localSheetId="8">#REF!</definedName>
    <definedName name="Excel_BuiltIn_Print_Titles_5" localSheetId="4">#REF!</definedName>
    <definedName name="Excel_BuiltIn_Print_Titles_5" localSheetId="2">#REF!</definedName>
    <definedName name="Excel_BuiltIn_Print_Titles_5" localSheetId="3">#REF!</definedName>
    <definedName name="Excel_BuiltIn_Print_Titles_5" localSheetId="6">#REF!</definedName>
    <definedName name="Excel_BuiltIn_Print_Titles_5" localSheetId="7">#REF!</definedName>
    <definedName name="Excel_BuiltIn_Print_Titles_5" localSheetId="5">#REF!</definedName>
    <definedName name="Excel_BuiltIn_Print_Titles_5">#REF!</definedName>
    <definedName name="Excel_BuiltIn_Print_Titles_5_1" localSheetId="8">#REF!</definedName>
    <definedName name="Excel_BuiltIn_Print_Titles_5_1" localSheetId="4">#REF!</definedName>
    <definedName name="Excel_BuiltIn_Print_Titles_5_1" localSheetId="2">#REF!</definedName>
    <definedName name="Excel_BuiltIn_Print_Titles_5_1" localSheetId="3">#REF!</definedName>
    <definedName name="Excel_BuiltIn_Print_Titles_5_1" localSheetId="6">#REF!</definedName>
    <definedName name="Excel_BuiltIn_Print_Titles_5_1" localSheetId="7">#REF!</definedName>
    <definedName name="Excel_BuiltIn_Print_Titles_5_1" localSheetId="5">#REF!</definedName>
    <definedName name="Excel_BuiltIn_Print_Titles_5_1">#REF!</definedName>
    <definedName name="Excel_BuiltIn_Print_Titles_6" localSheetId="8">#REF!</definedName>
    <definedName name="Excel_BuiltIn_Print_Titles_6" localSheetId="4">#REF!</definedName>
    <definedName name="Excel_BuiltIn_Print_Titles_6" localSheetId="2">#REF!</definedName>
    <definedName name="Excel_BuiltIn_Print_Titles_6" localSheetId="3">#REF!</definedName>
    <definedName name="Excel_BuiltIn_Print_Titles_6" localSheetId="6">#REF!</definedName>
    <definedName name="Excel_BuiltIn_Print_Titles_6" localSheetId="7">#REF!</definedName>
    <definedName name="Excel_BuiltIn_Print_Titles_6" localSheetId="5">#REF!</definedName>
    <definedName name="Excel_BuiltIn_Print_Titles_6">#REF!</definedName>
    <definedName name="Excel_BuiltIn_Print_Titles_6_1" localSheetId="8">#REF!</definedName>
    <definedName name="Excel_BuiltIn_Print_Titles_6_1" localSheetId="4">#REF!</definedName>
    <definedName name="Excel_BuiltIn_Print_Titles_6_1" localSheetId="2">#REF!</definedName>
    <definedName name="Excel_BuiltIn_Print_Titles_6_1" localSheetId="3">#REF!</definedName>
    <definedName name="Excel_BuiltIn_Print_Titles_6_1" localSheetId="6">#REF!</definedName>
    <definedName name="Excel_BuiltIn_Print_Titles_6_1" localSheetId="7">#REF!</definedName>
    <definedName name="Excel_BuiltIn_Print_Titles_6_1" localSheetId="5">#REF!</definedName>
    <definedName name="Excel_BuiltIn_Print_Titles_6_1">#REF!</definedName>
    <definedName name="Excel_BuiltIn_Print_Titles_8" localSheetId="8">#REF!</definedName>
    <definedName name="Excel_BuiltIn_Print_Titles_8" localSheetId="4">#REF!</definedName>
    <definedName name="Excel_BuiltIn_Print_Titles_8" localSheetId="2">#REF!</definedName>
    <definedName name="Excel_BuiltIn_Print_Titles_8" localSheetId="3">#REF!</definedName>
    <definedName name="Excel_BuiltIn_Print_Titles_8" localSheetId="6">#REF!</definedName>
    <definedName name="Excel_BuiltIn_Print_Titles_8" localSheetId="7">#REF!</definedName>
    <definedName name="Excel_BuiltIn_Print_Titles_8" localSheetId="5">#REF!</definedName>
    <definedName name="Excel_BuiltIn_Print_Titles_8">#REF!</definedName>
    <definedName name="Excel_BuiltIn_Print_Titles_8_1" localSheetId="8">#REF!</definedName>
    <definedName name="Excel_BuiltIn_Print_Titles_8_1" localSheetId="4">#REF!</definedName>
    <definedName name="Excel_BuiltIn_Print_Titles_8_1" localSheetId="2">#REF!</definedName>
    <definedName name="Excel_BuiltIn_Print_Titles_8_1" localSheetId="3">#REF!</definedName>
    <definedName name="Excel_BuiltIn_Print_Titles_8_1" localSheetId="6">#REF!</definedName>
    <definedName name="Excel_BuiltIn_Print_Titles_8_1" localSheetId="7">#REF!</definedName>
    <definedName name="Excel_BuiltIn_Print_Titles_8_1" localSheetId="5">#REF!</definedName>
    <definedName name="Excel_BuiltIn_Print_Titles_8_1">#REF!</definedName>
    <definedName name="_xlnm.Print_Titles" localSheetId="8">'Tabela Nr 1 '!$6:$6</definedName>
    <definedName name="_xlnm.Print_Titles" localSheetId="4">'zał nr 5'!$9:$9</definedName>
    <definedName name="_xlnm.Print_Titles" localSheetId="0">'Zał. nr 1'!$3:$3</definedName>
    <definedName name="_xlnm.Print_Titles" localSheetId="1">'Zał. nr 2'!$3:$3</definedName>
    <definedName name="_xlnm.Print_Titles" localSheetId="3">'Zał. nr 4'!$5:$7</definedName>
    <definedName name="_xlnm.Print_Titles" localSheetId="7">'Zał. Nr 8 Przedsięwzięcia'!$7:$7</definedName>
  </definedNames>
  <calcPr calcId="145621"/>
</workbook>
</file>

<file path=xl/calcChain.xml><?xml version="1.0" encoding="utf-8"?>
<calcChain xmlns="http://schemas.openxmlformats.org/spreadsheetml/2006/main">
  <c r="F19" i="2" l="1"/>
  <c r="G19" i="2"/>
  <c r="E19" i="2"/>
  <c r="F20" i="2"/>
  <c r="G20" i="2"/>
  <c r="E20" i="2"/>
  <c r="G23" i="2"/>
  <c r="F23" i="2"/>
  <c r="E23" i="2"/>
  <c r="G24" i="2"/>
  <c r="F73" i="1"/>
  <c r="H73" i="1"/>
  <c r="I73" i="1"/>
  <c r="K73" i="1"/>
  <c r="I67" i="1" l="1"/>
  <c r="I31" i="1"/>
  <c r="I28" i="1"/>
  <c r="I20" i="1"/>
  <c r="K20" i="1" s="1"/>
  <c r="I19" i="1"/>
  <c r="K19" i="1" s="1"/>
  <c r="I13" i="1"/>
  <c r="I12" i="1"/>
  <c r="I23" i="1"/>
  <c r="G14" i="1" l="1"/>
  <c r="H14" i="1"/>
  <c r="I17" i="1"/>
  <c r="K17" i="1" s="1"/>
  <c r="G124" i="4" l="1"/>
  <c r="F124" i="4"/>
  <c r="H125" i="4"/>
  <c r="I16" i="1" l="1"/>
  <c r="H39" i="1"/>
  <c r="G39" i="1"/>
  <c r="G38" i="1"/>
  <c r="H38" i="1"/>
  <c r="G37" i="1"/>
  <c r="I37" i="1" s="1"/>
  <c r="K37" i="1" s="1"/>
  <c r="H37" i="1"/>
  <c r="H36" i="1" s="1"/>
  <c r="H61" i="1"/>
  <c r="G61" i="1"/>
  <c r="I62" i="1"/>
  <c r="F62" i="1" s="1"/>
  <c r="G57" i="1"/>
  <c r="K58" i="1"/>
  <c r="I58" i="1"/>
  <c r="F58" i="1"/>
  <c r="H57" i="1"/>
  <c r="I54" i="1"/>
  <c r="K54" i="1" s="1"/>
  <c r="H53" i="1"/>
  <c r="H49" i="1"/>
  <c r="I50" i="1"/>
  <c r="F50" i="1" s="1"/>
  <c r="G45" i="1"/>
  <c r="H45" i="1"/>
  <c r="I46" i="1"/>
  <c r="K46" i="1" s="1"/>
  <c r="H41" i="1"/>
  <c r="I42" i="1"/>
  <c r="K42" i="1" s="1"/>
  <c r="H32" i="1"/>
  <c r="I30" i="1"/>
  <c r="K30" i="1" s="1"/>
  <c r="I15" i="1"/>
  <c r="K15" i="1" s="1"/>
  <c r="I33" i="1"/>
  <c r="I9" i="1"/>
  <c r="K9" i="1" s="1"/>
  <c r="I10" i="1"/>
  <c r="K10" i="1" s="1"/>
  <c r="I11" i="1"/>
  <c r="I18" i="1"/>
  <c r="K18" i="1" s="1"/>
  <c r="I21" i="1"/>
  <c r="I22" i="1"/>
  <c r="I24" i="1"/>
  <c r="I25" i="1"/>
  <c r="I26" i="1"/>
  <c r="K26" i="1" s="1"/>
  <c r="I27" i="1"/>
  <c r="K27" i="1" s="1"/>
  <c r="I29" i="1"/>
  <c r="I34" i="1"/>
  <c r="I35" i="1"/>
  <c r="I43" i="1"/>
  <c r="K43" i="1" s="1"/>
  <c r="I44" i="1"/>
  <c r="K44" i="1" s="1"/>
  <c r="I47" i="1"/>
  <c r="K47" i="1" s="1"/>
  <c r="I48" i="1"/>
  <c r="F48" i="1" s="1"/>
  <c r="I51" i="1"/>
  <c r="F51" i="1" s="1"/>
  <c r="I52" i="1"/>
  <c r="F52" i="1" s="1"/>
  <c r="I55" i="1"/>
  <c r="K55" i="1" s="1"/>
  <c r="I56" i="1"/>
  <c r="K56" i="1" s="1"/>
  <c r="I59" i="1"/>
  <c r="F59" i="1" s="1"/>
  <c r="I60" i="1"/>
  <c r="F60" i="1" s="1"/>
  <c r="I63" i="1"/>
  <c r="F63" i="1" s="1"/>
  <c r="I64" i="1"/>
  <c r="F64" i="1" s="1"/>
  <c r="I65" i="1"/>
  <c r="I66" i="1"/>
  <c r="I68" i="1"/>
  <c r="K68" i="1" s="1"/>
  <c r="I69" i="1"/>
  <c r="K69" i="1" s="1"/>
  <c r="I70" i="1"/>
  <c r="K70" i="1" s="1"/>
  <c r="I71" i="1"/>
  <c r="K71" i="1" s="1"/>
  <c r="I72" i="1"/>
  <c r="I8" i="1"/>
  <c r="F57" i="1" l="1"/>
  <c r="F49" i="1"/>
  <c r="K16" i="1"/>
  <c r="K14" i="1" s="1"/>
  <c r="I14" i="1"/>
  <c r="K53" i="1"/>
  <c r="K50" i="1"/>
  <c r="F54" i="1"/>
  <c r="F10" i="1"/>
  <c r="F68" i="1"/>
  <c r="F55" i="1"/>
  <c r="F69" i="1"/>
  <c r="F61" i="1"/>
  <c r="K62" i="1"/>
  <c r="F18" i="1"/>
  <c r="F14" i="1" s="1"/>
  <c r="F71" i="1"/>
  <c r="F9" i="1"/>
  <c r="F27" i="1"/>
  <c r="K51" i="1"/>
  <c r="F56" i="1"/>
  <c r="K59" i="1"/>
  <c r="K52" i="1"/>
  <c r="K60" i="1"/>
  <c r="K63" i="1"/>
  <c r="K64" i="1"/>
  <c r="G36" i="1"/>
  <c r="F46" i="1"/>
  <c r="F37" i="1" s="1"/>
  <c r="K41" i="1"/>
  <c r="F43" i="1"/>
  <c r="F47" i="1"/>
  <c r="K48" i="1"/>
  <c r="K45" i="1" s="1"/>
  <c r="F44" i="1"/>
  <c r="G41" i="3"/>
  <c r="F53" i="1" l="1"/>
  <c r="F45" i="1"/>
  <c r="K49" i="1"/>
  <c r="F38" i="1"/>
  <c r="K61" i="1"/>
  <c r="K57" i="1"/>
  <c r="F41" i="1"/>
  <c r="D26" i="7" l="1"/>
  <c r="D27" i="7" s="1"/>
  <c r="I21" i="8"/>
  <c r="H21" i="8"/>
  <c r="G21" i="8"/>
  <c r="F21" i="8"/>
  <c r="D21" i="8"/>
  <c r="E26" i="7"/>
  <c r="D22" i="7"/>
  <c r="K32" i="1" l="1"/>
  <c r="G32" i="1"/>
  <c r="G73" i="1" s="1"/>
  <c r="F32" i="1"/>
  <c r="I32" i="1" l="1"/>
  <c r="G79" i="2"/>
  <c r="G78" i="2" s="1"/>
  <c r="G77" i="2" s="1"/>
  <c r="F78" i="2"/>
  <c r="F77" i="2" s="1"/>
  <c r="E78" i="2"/>
  <c r="E77" i="2" s="1"/>
  <c r="E73" i="2" s="1"/>
  <c r="H149" i="4"/>
  <c r="H148" i="4" s="1"/>
  <c r="G148" i="4"/>
  <c r="H146" i="4"/>
  <c r="H147" i="4"/>
  <c r="H145" i="4"/>
  <c r="G144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30" i="4"/>
  <c r="G129" i="4"/>
  <c r="G128" i="4"/>
  <c r="G127" i="4" s="1"/>
  <c r="H126" i="4"/>
  <c r="H124" i="4" s="1"/>
  <c r="H153" i="4" s="1"/>
  <c r="G153" i="4"/>
  <c r="H116" i="4"/>
  <c r="H117" i="4"/>
  <c r="H118" i="4"/>
  <c r="H119" i="4"/>
  <c r="H120" i="4"/>
  <c r="H121" i="4"/>
  <c r="H122" i="4"/>
  <c r="H123" i="4"/>
  <c r="H115" i="4"/>
  <c r="G114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99" i="4"/>
  <c r="H97" i="4"/>
  <c r="H95" i="4" s="1"/>
  <c r="H96" i="4"/>
  <c r="G98" i="4"/>
  <c r="G95" i="4"/>
  <c r="H93" i="4"/>
  <c r="H92" i="4" s="1"/>
  <c r="H91" i="4" s="1"/>
  <c r="G91" i="4"/>
  <c r="G92" i="4"/>
  <c r="H90" i="4"/>
  <c r="H88" i="4"/>
  <c r="H87" i="4" s="1"/>
  <c r="H83" i="4"/>
  <c r="H84" i="4"/>
  <c r="H85" i="4"/>
  <c r="H86" i="4"/>
  <c r="H82" i="4"/>
  <c r="H80" i="4"/>
  <c r="H79" i="4" s="1"/>
  <c r="H69" i="4"/>
  <c r="H70" i="4"/>
  <c r="H71" i="4"/>
  <c r="H72" i="4"/>
  <c r="H73" i="4"/>
  <c r="H74" i="4"/>
  <c r="H75" i="4"/>
  <c r="H76" i="4"/>
  <c r="H77" i="4"/>
  <c r="H78" i="4"/>
  <c r="H68" i="4"/>
  <c r="H66" i="4"/>
  <c r="H65" i="4"/>
  <c r="H63" i="4"/>
  <c r="H62" i="4"/>
  <c r="H60" i="4"/>
  <c r="H59" i="4"/>
  <c r="G57" i="4"/>
  <c r="G89" i="4"/>
  <c r="H89" i="4"/>
  <c r="G87" i="4"/>
  <c r="G81" i="4"/>
  <c r="G79" i="4"/>
  <c r="G67" i="4"/>
  <c r="G64" i="4"/>
  <c r="G61" i="4"/>
  <c r="G58" i="4"/>
  <c r="H55" i="4"/>
  <c r="H53" i="4" s="1"/>
  <c r="H54" i="4"/>
  <c r="H49" i="4"/>
  <c r="H50" i="4"/>
  <c r="H51" i="4"/>
  <c r="H52" i="4"/>
  <c r="H48" i="4"/>
  <c r="H47" i="4" s="1"/>
  <c r="G46" i="4"/>
  <c r="G45" i="4" s="1"/>
  <c r="G53" i="4"/>
  <c r="G47" i="4"/>
  <c r="G42" i="4"/>
  <c r="G41" i="4" s="1"/>
  <c r="G40" i="4" s="1"/>
  <c r="H42" i="4"/>
  <c r="H41" i="4" s="1"/>
  <c r="H40" i="4" s="1"/>
  <c r="H44" i="4"/>
  <c r="H43" i="4"/>
  <c r="H39" i="4"/>
  <c r="H38" i="4" s="1"/>
  <c r="H36" i="4"/>
  <c r="H37" i="4"/>
  <c r="H35" i="4"/>
  <c r="H31" i="4"/>
  <c r="H30" i="4" s="1"/>
  <c r="H29" i="4"/>
  <c r="H28" i="4"/>
  <c r="H18" i="4"/>
  <c r="H19" i="4"/>
  <c r="H20" i="4"/>
  <c r="H21" i="4"/>
  <c r="H22" i="4"/>
  <c r="H23" i="4"/>
  <c r="H24" i="4"/>
  <c r="H17" i="4"/>
  <c r="H12" i="4"/>
  <c r="H13" i="4"/>
  <c r="H14" i="4"/>
  <c r="H15" i="4"/>
  <c r="H11" i="4"/>
  <c r="G32" i="4"/>
  <c r="G33" i="4"/>
  <c r="G38" i="4"/>
  <c r="G34" i="4"/>
  <c r="G25" i="4"/>
  <c r="G26" i="4"/>
  <c r="G27" i="4"/>
  <c r="G30" i="4"/>
  <c r="G16" i="4"/>
  <c r="G9" i="4"/>
  <c r="G8" i="4" s="1"/>
  <c r="G10" i="4"/>
  <c r="C106" i="5"/>
  <c r="D102" i="5"/>
  <c r="D95" i="5"/>
  <c r="D89" i="5"/>
  <c r="D106" i="5" s="1"/>
  <c r="D85" i="5"/>
  <c r="D80" i="5"/>
  <c r="D76" i="5"/>
  <c r="D69" i="5"/>
  <c r="D65" i="5"/>
  <c r="D60" i="5"/>
  <c r="D55" i="5"/>
  <c r="D52" i="5"/>
  <c r="D46" i="5"/>
  <c r="D40" i="5"/>
  <c r="D33" i="5"/>
  <c r="D27" i="5"/>
  <c r="D20" i="5"/>
  <c r="D12" i="5"/>
  <c r="D10" i="5"/>
  <c r="D9" i="5"/>
  <c r="D7" i="5"/>
  <c r="F148" i="4"/>
  <c r="F144" i="4"/>
  <c r="F128" i="4" s="1"/>
  <c r="F127" i="4" s="1"/>
  <c r="F129" i="4"/>
  <c r="F114" i="4"/>
  <c r="F113" i="4"/>
  <c r="F98" i="4" s="1"/>
  <c r="F94" i="4" s="1"/>
  <c r="F106" i="4"/>
  <c r="F95" i="4"/>
  <c r="F92" i="4"/>
  <c r="F91" i="4"/>
  <c r="F89" i="4"/>
  <c r="F87" i="4"/>
  <c r="F57" i="4" s="1"/>
  <c r="F81" i="4"/>
  <c r="F79" i="4"/>
  <c r="F67" i="4"/>
  <c r="F64" i="4"/>
  <c r="F61" i="4"/>
  <c r="F58" i="4"/>
  <c r="F53" i="4"/>
  <c r="F47" i="4"/>
  <c r="F46" i="4"/>
  <c r="F45" i="4"/>
  <c r="F42" i="4"/>
  <c r="F41" i="4"/>
  <c r="F40" i="4"/>
  <c r="F38" i="4"/>
  <c r="F33" i="4" s="1"/>
  <c r="F32" i="4" s="1"/>
  <c r="F34" i="4"/>
  <c r="F30" i="4"/>
  <c r="F26" i="4" s="1"/>
  <c r="F25" i="4" s="1"/>
  <c r="F27" i="4"/>
  <c r="F16" i="4"/>
  <c r="F9" i="4" s="1"/>
  <c r="F8" i="4" s="1"/>
  <c r="F10" i="4"/>
  <c r="F153" i="4" l="1"/>
  <c r="H10" i="4"/>
  <c r="H98" i="4"/>
  <c r="H114" i="4"/>
  <c r="H94" i="4" s="1"/>
  <c r="H34" i="4"/>
  <c r="H33" i="4" s="1"/>
  <c r="H32" i="4" s="1"/>
  <c r="H81" i="4"/>
  <c r="H144" i="4"/>
  <c r="H129" i="4"/>
  <c r="G94" i="4"/>
  <c r="G56" i="4" s="1"/>
  <c r="G150" i="4" s="1"/>
  <c r="G152" i="4" s="1"/>
  <c r="H67" i="4"/>
  <c r="H64" i="4"/>
  <c r="H61" i="4"/>
  <c r="H58" i="4"/>
  <c r="H46" i="4"/>
  <c r="H45" i="4" s="1"/>
  <c r="H27" i="4"/>
  <c r="H26" i="4" s="1"/>
  <c r="H25" i="4" s="1"/>
  <c r="H16" i="4"/>
  <c r="H9" i="4" s="1"/>
  <c r="H8" i="4" s="1"/>
  <c r="F56" i="4"/>
  <c r="F150" i="4" s="1"/>
  <c r="F152" i="4" s="1"/>
  <c r="H128" i="4" l="1"/>
  <c r="H127" i="4" s="1"/>
  <c r="H57" i="4"/>
  <c r="H56" i="4" s="1"/>
  <c r="H150" i="4" s="1"/>
  <c r="H152" i="4" s="1"/>
  <c r="H40" i="3" l="1"/>
  <c r="H39" i="3"/>
  <c r="H38" i="3"/>
  <c r="H37" i="3"/>
  <c r="H36" i="3"/>
  <c r="H35" i="3"/>
  <c r="H34" i="3"/>
  <c r="H33" i="3"/>
  <c r="H32" i="3"/>
  <c r="H31" i="3"/>
  <c r="H30" i="3"/>
  <c r="G29" i="3"/>
  <c r="G25" i="3" s="1"/>
  <c r="F29" i="3"/>
  <c r="H28" i="3"/>
  <c r="H27" i="3"/>
  <c r="H26" i="3" s="1"/>
  <c r="G26" i="3"/>
  <c r="F26" i="3"/>
  <c r="F25" i="3" s="1"/>
  <c r="F41" i="3" s="1"/>
  <c r="H23" i="3"/>
  <c r="H22" i="3" s="1"/>
  <c r="G23" i="3"/>
  <c r="G22" i="3" s="1"/>
  <c r="F23" i="3"/>
  <c r="F22" i="3"/>
  <c r="H16" i="3"/>
  <c r="F15" i="3"/>
  <c r="F14" i="3" s="1"/>
  <c r="G87" i="2"/>
  <c r="G86" i="2" s="1"/>
  <c r="G85" i="2" s="1"/>
  <c r="G83" i="2" s="1"/>
  <c r="F86" i="2"/>
  <c r="F85" i="2" s="1"/>
  <c r="E86" i="2"/>
  <c r="E85" i="2" s="1"/>
  <c r="G82" i="2"/>
  <c r="G81" i="2" s="1"/>
  <c r="G80" i="2" s="1"/>
  <c r="F81" i="2"/>
  <c r="F80" i="2" s="1"/>
  <c r="E81" i="2"/>
  <c r="E80" i="2"/>
  <c r="G76" i="2"/>
  <c r="G75" i="2" s="1"/>
  <c r="G74" i="2" s="1"/>
  <c r="F75" i="2"/>
  <c r="F74" i="2" s="1"/>
  <c r="E75" i="2"/>
  <c r="E74" i="2" s="1"/>
  <c r="G63" i="2"/>
  <c r="G62" i="2" s="1"/>
  <c r="G61" i="2" s="1"/>
  <c r="F62" i="2"/>
  <c r="F61" i="2" s="1"/>
  <c r="E62" i="2"/>
  <c r="E61" i="2" s="1"/>
  <c r="G60" i="2"/>
  <c r="G59" i="2" s="1"/>
  <c r="G58" i="2" s="1"/>
  <c r="F59" i="2"/>
  <c r="F58" i="2" s="1"/>
  <c r="E59" i="2"/>
  <c r="E58" i="2" s="1"/>
  <c r="G57" i="2"/>
  <c r="G56" i="2" s="1"/>
  <c r="G55" i="2" s="1"/>
  <c r="F56" i="2"/>
  <c r="F55" i="2" s="1"/>
  <c r="E56" i="2"/>
  <c r="E55" i="2" s="1"/>
  <c r="G54" i="2"/>
  <c r="G53" i="2"/>
  <c r="G52" i="2" s="1"/>
  <c r="F53" i="2"/>
  <c r="F52" i="2" s="1"/>
  <c r="E53" i="2"/>
  <c r="E52" i="2" s="1"/>
  <c r="G51" i="2"/>
  <c r="G50" i="2" s="1"/>
  <c r="G49" i="2" s="1"/>
  <c r="F50" i="2"/>
  <c r="F49" i="2" s="1"/>
  <c r="E50" i="2"/>
  <c r="E49" i="2" s="1"/>
  <c r="G47" i="2"/>
  <c r="G46" i="2"/>
  <c r="F46" i="2"/>
  <c r="E46" i="2"/>
  <c r="G45" i="2"/>
  <c r="G44" i="2"/>
  <c r="G43" i="2" s="1"/>
  <c r="G42" i="2" s="1"/>
  <c r="F44" i="2"/>
  <c r="F43" i="2" s="1"/>
  <c r="F42" i="2" s="1"/>
  <c r="E44" i="2"/>
  <c r="E43" i="2"/>
  <c r="E42" i="2" s="1"/>
  <c r="G40" i="2"/>
  <c r="G39" i="2" s="1"/>
  <c r="G38" i="2" s="1"/>
  <c r="G37" i="2" s="1"/>
  <c r="F39" i="2"/>
  <c r="F38" i="2" s="1"/>
  <c r="F37" i="2" s="1"/>
  <c r="E39" i="2"/>
  <c r="E38" i="2" s="1"/>
  <c r="E37" i="2" s="1"/>
  <c r="G36" i="2"/>
  <c r="G35" i="2"/>
  <c r="F35" i="2"/>
  <c r="E35" i="2"/>
  <c r="G34" i="2"/>
  <c r="G33" i="2"/>
  <c r="G32" i="2" s="1"/>
  <c r="F33" i="2"/>
  <c r="F32" i="2" s="1"/>
  <c r="E33" i="2"/>
  <c r="E32" i="2" s="1"/>
  <c r="G31" i="2"/>
  <c r="G30" i="2" s="1"/>
  <c r="F30" i="2"/>
  <c r="E30" i="2"/>
  <c r="G29" i="2"/>
  <c r="G28" i="2" s="1"/>
  <c r="F28" i="2"/>
  <c r="F25" i="2" s="1"/>
  <c r="E28" i="2"/>
  <c r="E25" i="2" s="1"/>
  <c r="G27" i="2"/>
  <c r="G26" i="2" s="1"/>
  <c r="F26" i="2"/>
  <c r="E26" i="2"/>
  <c r="G22" i="2"/>
  <c r="G21" i="2" s="1"/>
  <c r="F21" i="2"/>
  <c r="E21" i="2"/>
  <c r="G18" i="2"/>
  <c r="G17" i="2"/>
  <c r="F17" i="2"/>
  <c r="E17" i="2"/>
  <c r="G16" i="2"/>
  <c r="G15" i="2"/>
  <c r="F15" i="2"/>
  <c r="E15" i="2"/>
  <c r="G14" i="2"/>
  <c r="G13" i="2" s="1"/>
  <c r="G12" i="2" s="1"/>
  <c r="G11" i="2" s="1"/>
  <c r="F13" i="2"/>
  <c r="F12" i="2" s="1"/>
  <c r="F11" i="2" s="1"/>
  <c r="E13" i="2"/>
  <c r="E12" i="2" s="1"/>
  <c r="E11" i="2" s="1"/>
  <c r="I61" i="1"/>
  <c r="I57" i="1"/>
  <c r="G53" i="1"/>
  <c r="I53" i="1" s="1"/>
  <c r="G49" i="1"/>
  <c r="I49" i="1" s="1"/>
  <c r="I45" i="1"/>
  <c r="G41" i="1"/>
  <c r="I41" i="1" s="1"/>
  <c r="K39" i="1"/>
  <c r="I39" i="1"/>
  <c r="F39" i="1" s="1"/>
  <c r="F36" i="1" s="1"/>
  <c r="K38" i="1"/>
  <c r="I38" i="1"/>
  <c r="F73" i="2" l="1"/>
  <c r="F72" i="2" s="1"/>
  <c r="K36" i="1"/>
  <c r="I36" i="1"/>
  <c r="F48" i="2"/>
  <c r="F41" i="2" s="1"/>
  <c r="F10" i="2"/>
  <c r="H29" i="3"/>
  <c r="H25" i="3" s="1"/>
  <c r="H41" i="3" s="1"/>
  <c r="F17" i="3"/>
  <c r="H14" i="3"/>
  <c r="H17" i="3" s="1"/>
  <c r="H15" i="3"/>
  <c r="G25" i="2"/>
  <c r="E10" i="2"/>
  <c r="E83" i="2"/>
  <c r="E84" i="2"/>
  <c r="E48" i="2"/>
  <c r="F83" i="2"/>
  <c r="F88" i="2" s="1"/>
  <c r="F84" i="2"/>
  <c r="G73" i="2"/>
  <c r="G72" i="2" s="1"/>
  <c r="G88" i="2" s="1"/>
  <c r="E72" i="2"/>
  <c r="G48" i="2" l="1"/>
  <c r="G41" i="2" s="1"/>
  <c r="F64" i="2"/>
  <c r="G10" i="2"/>
  <c r="G64" i="2" s="1"/>
  <c r="E88" i="2"/>
  <c r="E41" i="2"/>
  <c r="E64" i="2" s="1"/>
  <c r="G84" i="2"/>
</calcChain>
</file>

<file path=xl/sharedStrings.xml><?xml version="1.0" encoding="utf-8"?>
<sst xmlns="http://schemas.openxmlformats.org/spreadsheetml/2006/main" count="4020" uniqueCount="1264">
  <si>
    <t>Rady Miejskiej w Rogoźnie</t>
  </si>
  <si>
    <t>WYKAZ WYDATKÓW MAJĄTKOWYCH GMINY UJĘTYCH W PLANIE BUDŻETU NA ROK 2014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</si>
  <si>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</si>
  <si>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</si>
  <si>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</si>
  <si>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</si>
  <si>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</si>
  <si>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</si>
  <si>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</si>
  <si>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 xml:space="preserve">Źródła finansowania
w 2014 roku / Dochody własne/ Środki UE
</t>
  </si>
  <si>
    <t>2</t>
  </si>
  <si>
    <t>6</t>
  </si>
  <si>
    <t>1.</t>
  </si>
  <si>
    <t>Budowa chodnika przy drodze powiatowej nr 2030P od drogi wojewódzkiej nr 241 w kierunku Gminnego Ośrodka Rekreacyjno - Sportowego w Rogoźnie
(pomoc finansowa)</t>
  </si>
  <si>
    <t>600</t>
  </si>
  <si>
    <t>60014</t>
  </si>
  <si>
    <t>6300</t>
  </si>
  <si>
    <t>Urząd Miejski w Rogoźnie 
Termin realizacji: 2014</t>
  </si>
  <si>
    <t>2.</t>
  </si>
  <si>
    <t>Budowa chodnika w Siernikach od drogi powiatowej 2031P do bramy zakładu "GRAJAN"</t>
  </si>
  <si>
    <t>Urząd Miejski w Rogoźnie
Wykonawca zostanie wyłoniony w drodze zamówień publicznych
Termin realizacji: 2014</t>
  </si>
  <si>
    <t>3.</t>
  </si>
  <si>
    <t>Modernizacja chodnika wraz z ustanowieniem wysepki autobusowej w Gościejewie na drodze nr 272553P</t>
  </si>
  <si>
    <t>60016</t>
  </si>
  <si>
    <t>6050</t>
  </si>
  <si>
    <t>4.</t>
  </si>
  <si>
    <t>Budowa parkingu przy budynku komunalnym ul. Czarnkowskiej 17</t>
  </si>
  <si>
    <t>5.</t>
  </si>
  <si>
    <t>Budowa promenady nad jeziorem Rogozińskim</t>
  </si>
  <si>
    <t>630</t>
  </si>
  <si>
    <t>63095</t>
  </si>
  <si>
    <t>w tym:</t>
  </si>
  <si>
    <t>6058</t>
  </si>
  <si>
    <t>środki UE</t>
  </si>
  <si>
    <t>środki własne</t>
  </si>
  <si>
    <t>6059</t>
  </si>
  <si>
    <t>6.</t>
  </si>
  <si>
    <t xml:space="preserve">Zakupy gruntów </t>
  </si>
  <si>
    <t>7.</t>
  </si>
  <si>
    <t>Zakup nieruchomości zabudowanej, położonej w Rogoźnie - działki nr 1508/2; 1512/3 
(budynki po Agrobiznesie)</t>
  </si>
  <si>
    <t>700</t>
  </si>
  <si>
    <t>70005</t>
  </si>
  <si>
    <t>6060</t>
  </si>
  <si>
    <t>Urząd Miejski w Rogoźnie 
Termin realizacji: 2014-2016</t>
  </si>
  <si>
    <t>8.</t>
  </si>
  <si>
    <t>Zakup serwera plików NAS z modułem szyfrującym i zasilacz</t>
  </si>
  <si>
    <t>750</t>
  </si>
  <si>
    <t>75023</t>
  </si>
  <si>
    <t>9.</t>
  </si>
  <si>
    <t>754</t>
  </si>
  <si>
    <t>75404</t>
  </si>
  <si>
    <t>6170</t>
  </si>
  <si>
    <t>10.</t>
  </si>
  <si>
    <t>Dofinansowanie zakupu samochodu ciężkiego 4x4 dla OSP Rogoźno</t>
  </si>
  <si>
    <t>75412</t>
  </si>
  <si>
    <t>6230</t>
  </si>
  <si>
    <t>11.</t>
  </si>
  <si>
    <t>Dofinansowanie zakupu samochodu ciężkiego 4x4 dla OSPParkowo</t>
  </si>
  <si>
    <t>12.</t>
  </si>
  <si>
    <t>Zakup zmywarko - wyparzacza</t>
  </si>
  <si>
    <t>801</t>
  </si>
  <si>
    <t>80148</t>
  </si>
  <si>
    <t>13.</t>
  </si>
  <si>
    <t>Budowa targowiska miejskiego w Rogoźnie</t>
  </si>
  <si>
    <t>900</t>
  </si>
  <si>
    <t>90095</t>
  </si>
  <si>
    <t>14.</t>
  </si>
  <si>
    <t>Remont świetlic wiejskich wraz z wyposażeniem i zagospodarowaniem otoczenia</t>
  </si>
  <si>
    <t>921</t>
  </si>
  <si>
    <t>92109</t>
  </si>
  <si>
    <t>w m. Jaracz</t>
  </si>
  <si>
    <t>Razem:</t>
  </si>
  <si>
    <t>w m. Garbatka</t>
  </si>
  <si>
    <t>Razem</t>
  </si>
  <si>
    <t>w m. Owieczki</t>
  </si>
  <si>
    <t>w m. Laskowo</t>
  </si>
  <si>
    <t>w m. Studzieniec</t>
  </si>
  <si>
    <t>15.</t>
  </si>
  <si>
    <t xml:space="preserve">Modernizacja świetlicy w Boguniewie </t>
  </si>
  <si>
    <t>16.</t>
  </si>
  <si>
    <t>17.</t>
  </si>
  <si>
    <t>Zakup ekranu do sali widowiskowej dla RCK w Rogoźnie
(dotacja celowa)</t>
  </si>
  <si>
    <t>6220</t>
  </si>
  <si>
    <t>18.</t>
  </si>
  <si>
    <t>Budowa nowego amfiteatru wraz z zagospodarowaniem terenu- przedsięwzięcie funduszu sołeckiego Parkowo - etap I</t>
  </si>
  <si>
    <t>92195</t>
  </si>
  <si>
    <t>19.</t>
  </si>
  <si>
    <t>926</t>
  </si>
  <si>
    <t>92601</t>
  </si>
  <si>
    <t>20.</t>
  </si>
  <si>
    <t>Budowa siłowni zewnętrznej- przedsięwzięcie funduszu sołeckiego Owczegłowy</t>
  </si>
  <si>
    <t>92695</t>
  </si>
  <si>
    <t>RAZEM:</t>
  </si>
  <si>
    <t>ZESTAWIENIE PLANOWANYCH KWOT DOTACJI W 2014 ROKU</t>
  </si>
  <si>
    <t>Dotacje udzielone z budżetu Gminy  na zadania bieżące</t>
  </si>
  <si>
    <t>Dział</t>
  </si>
  <si>
    <t>§</t>
  </si>
  <si>
    <t>Treść</t>
  </si>
  <si>
    <t>Zmiana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</si>
  <si>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</si>
  <si>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</si>
  <si>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</si>
  <si>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</si>
  <si>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</si>
  <si>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</si>
  <si>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</si>
  <si>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</si>
  <si>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</si>
  <si>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</si>
  <si>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</si>
  <si>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</si>
  <si>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</si>
  <si>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</si>
  <si>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</si>
  <si>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</si>
  <si>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</si>
  <si>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</si>
  <si>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</si>
  <si>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</si>
  <si>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</si>
  <si>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</si>
  <si>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</si>
  <si>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</si>
  <si>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</si>
  <si>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</si>
  <si>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</si>
  <si>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</si>
  <si>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</si>
  <si>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Ochotnicze straże pożarne</t>
  </si>
  <si>
    <t>Dotacja celowa z budżetu na finansowanie lub dofinansowanie zadań zleconych do realizacji stowarzyszeniom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</si>
  <si>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</si>
  <si>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</si>
  <si>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</si>
  <si>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</si>
  <si>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</si>
  <si>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</si>
  <si>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</si>
  <si>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</si>
  <si>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</si>
  <si>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</si>
  <si>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</si>
  <si>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</si>
  <si>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Dotacje udzielone z budżetu na zadania majątkowe</t>
  </si>
  <si>
    <t>Drogi publiczne powiatowe</t>
  </si>
  <si>
    <t>Dotacja celowa na pomoc finansową udzieloną między jednostkami samorządu terytorialnego na dofinansowanie własnych zadań inwestycyjnych i zakupów inwestycyjnych</t>
  </si>
  <si>
    <t>Dotacje celowe z budżetu na finansowanie lub dofinansowanie kosztów realizacji inwestycji i zakupów inwestycyjnych innych jendostek sektora finansów publicznych</t>
  </si>
  <si>
    <t>Bezpieczeństwo publiczne i ochrona przeciwpożarowa</t>
  </si>
  <si>
    <t>Dotacja celowa z budżetu na finansowanie lub dofinansowanie kosztów realizacji inwestycji i zakupów inwestycyjnych jednostek niezaliczanych do sektora finansow publicznych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</si>
  <si>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</si>
  <si>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</si>
  <si>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</si>
  <si>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</si>
  <si>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2014 ROK</t>
  </si>
  <si>
    <t>DOCHODY</t>
  </si>
  <si>
    <t xml:space="preserve">zmiana </t>
  </si>
  <si>
    <t>Plan na 26.03.2014r.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</si>
  <si>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</si>
  <si>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</si>
  <si>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</si>
  <si>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</si>
  <si>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Komendy wojewódzkie Policji</t>
  </si>
  <si>
    <t>Wpłaty jednostek na fundusz celowy</t>
  </si>
  <si>
    <t>Zwalczanie narkomanii</t>
  </si>
  <si>
    <t>Wynagrodzenia bezosobowe</t>
  </si>
  <si>
    <t>Zakup materiałów i wyposażenia</t>
  </si>
  <si>
    <t>Składki na ubezpieczenia społeczne</t>
  </si>
  <si>
    <t>Składki na Fundusz Pracy</t>
  </si>
  <si>
    <t>Zakup energii</t>
  </si>
  <si>
    <t>Zakup usług remontowych</t>
  </si>
  <si>
    <t>Zakup usług pozostałych</t>
  </si>
  <si>
    <t>Zakup usług dostępu do sieci internet</t>
  </si>
  <si>
    <t>Opłaty z tytułu zakupu usług telekomunikacyjnych telefonii stacjonarnej</t>
  </si>
  <si>
    <t>Podróże służbowe krajowe</t>
  </si>
  <si>
    <t>z dnia 28 maja 2014 roku</t>
  </si>
  <si>
    <t>Przedsięwzięcia w ramach funduszu sołeckiego na 2014 rok</t>
  </si>
  <si>
    <t>Sołectwo</t>
  </si>
  <si>
    <t>Plan na dzień 
01.01.2014</t>
  </si>
  <si>
    <t xml:space="preserve">Transport i łączność </t>
  </si>
  <si>
    <t>Drogi publiczne gminne</t>
  </si>
  <si>
    <t>4210</t>
  </si>
  <si>
    <t>Budziszewko</t>
  </si>
  <si>
    <t>1) Zakup kamienia - 4.072 zł
2) Zakup tablic informacyjnych z numerami domów - 1.000 zł</t>
  </si>
  <si>
    <t>Garbatka</t>
  </si>
  <si>
    <t>1) Zakup tłucznia, gruzobetonu na drogi - 1.000 zł 
2) Budowa parkingu przy boisku sportowym - 653 zł</t>
  </si>
  <si>
    <t>Kaziopole</t>
  </si>
  <si>
    <t>Remont dróg gminnych</t>
  </si>
  <si>
    <t>Parkowo</t>
  </si>
  <si>
    <t>1) Utwardzenie drogi Boguniewskiej – 1.000 zł
2) Utwardzenie drogi Brzozowej – 5.500 zł</t>
  </si>
  <si>
    <t>Słomowo</t>
  </si>
  <si>
    <t xml:space="preserve">Zakup tłucznia na utwardzenie drogi w Szczytnie </t>
  </si>
  <si>
    <t>4300</t>
  </si>
  <si>
    <t>Równanie dróg gminnych</t>
  </si>
  <si>
    <t>Budowa parkingu przy boisku sportowym</t>
  </si>
  <si>
    <t>Gościejewo</t>
  </si>
  <si>
    <t>Zakup tablic z numerami posesji</t>
  </si>
  <si>
    <t>Nienawiszcz</t>
  </si>
  <si>
    <t>Zakup materiałów i naprawa drogi gminnej</t>
  </si>
  <si>
    <t>Owieczki</t>
  </si>
  <si>
    <t xml:space="preserve">Utwardzenie drogi </t>
  </si>
  <si>
    <t>1) Równanie dróg gruntowych - 2.000 zł
2) Zakup mapy Parkowa z numeracją posesji - 500 zł</t>
  </si>
  <si>
    <t>Pruśce</t>
  </si>
  <si>
    <t>Równanie dróg gruntowych</t>
  </si>
  <si>
    <t>Turystyka</t>
  </si>
  <si>
    <t>Karolewo</t>
  </si>
  <si>
    <t>Przygotowanie terenu pod plac zabaw</t>
  </si>
  <si>
    <t>Poprawa estetyki terenu przy amfiteatrze wraz z zagospodarowaniem miejsca rekreacji i sportu</t>
  </si>
  <si>
    <t xml:space="preserve">Bezpieczeństwo publiczne i ochrona przeciwpożarowa </t>
  </si>
  <si>
    <t>Wsparcie działalności OSP</t>
  </si>
  <si>
    <t>Remont strażnicy OSP</t>
  </si>
  <si>
    <t>80195</t>
  </si>
  <si>
    <t>Jaracz</t>
  </si>
  <si>
    <t>Zakup wyposażenia ( artykuły edukacyjne) dla Przedszkola w Parkowie</t>
  </si>
  <si>
    <t>Wsparcie działań szkoły</t>
  </si>
  <si>
    <t>90004</t>
  </si>
  <si>
    <t>Utrzymanie zieleni w miastach i gminach</t>
  </si>
  <si>
    <t>Boguniewo</t>
  </si>
  <si>
    <t>Utrzymanie zieleni i ogródka jordanowskiego</t>
  </si>
  <si>
    <t xml:space="preserve">Zakup kosy spalinowej </t>
  </si>
  <si>
    <t>Utrzymanie i pielęgnacja wiejskich terenów zielonych</t>
  </si>
  <si>
    <t>Studzieniec</t>
  </si>
  <si>
    <t xml:space="preserve">Pielęgnacja zieleni </t>
  </si>
  <si>
    <t>Tarnowo</t>
  </si>
  <si>
    <t>Pielęgnacja zieleni na terenie sołectwa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</si>
  <si>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</si>
  <si>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</si>
  <si>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</si>
  <si>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</si>
  <si>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</si>
  <si>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>4170</t>
  </si>
  <si>
    <t xml:space="preserve">Zakup gabloty informacyjnej </t>
  </si>
  <si>
    <t xml:space="preserve">Zakup wyposażenia do sali wiejskiej </t>
  </si>
  <si>
    <t>1) Utrzymanie porządku, czystości w świetlicy wiejskiej, wokół świetlicy i na placu zabaw – 100 zł 
2) Zakup materiałów do wykonania wiaty przy świetlicy - 3.839 zł
3) Zakup art. do wyposażenia świetlicy - 5.000 zł</t>
  </si>
  <si>
    <t xml:space="preserve">1) Wyposażenie świetlicy wiejskiej - 1.500 zł
2) Zakup wiaty magazynowej - 1.500 zł </t>
  </si>
  <si>
    <t>Prace remontowe przy świetlicy wiejskiej</t>
  </si>
  <si>
    <t>Laskowo</t>
  </si>
  <si>
    <t>Zakup wyposażenia do świetlicy wiejskiej</t>
  </si>
  <si>
    <t>Owczegłowy</t>
  </si>
  <si>
    <t>1) Utrzymanie, wyposażenie świetlicy - 2.514 zł
2) Zakup tablic informacyjnych zamykanych - 3.000 zł</t>
  </si>
  <si>
    <t>Ruda</t>
  </si>
  <si>
    <t>Zakup materiałów i wyposażenia świetlicy</t>
  </si>
  <si>
    <t xml:space="preserve">1) Doposażenie świetlicy - 4.000 zł 
2) Zakup opału - 3.500 zł </t>
  </si>
  <si>
    <t>4260</t>
  </si>
  <si>
    <t>Zakup energii elektrycznej, gazu, wody</t>
  </si>
  <si>
    <t>Utrzymanie świetlicy wiejskiej</t>
  </si>
  <si>
    <t xml:space="preserve">Gościejewo </t>
  </si>
  <si>
    <t xml:space="preserve">Wywóz nieczystości płynnych i stałych </t>
  </si>
  <si>
    <t>Utrzymanie, wyposażenie świetlicy</t>
  </si>
  <si>
    <t>Zakup energii elektrycznej i wody</t>
  </si>
  <si>
    <t>4350</t>
  </si>
  <si>
    <t>Zakup usług dostępu do sieci Internet</t>
  </si>
  <si>
    <t>4430</t>
  </si>
  <si>
    <t>Różne opłaty i składki</t>
  </si>
  <si>
    <t xml:space="preserve">Ubezpieczenie sali wiejskiej </t>
  </si>
  <si>
    <t>92116</t>
  </si>
  <si>
    <t xml:space="preserve">Biblioteki </t>
  </si>
  <si>
    <t>Wsparcie działań Biblioteki Publicznej w Parkowie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</si>
  <si>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</si>
  <si>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</si>
  <si>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</si>
  <si>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</si>
  <si>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 xml:space="preserve">1) Organizacja imprez kulturalnych – 1.972 zł 
2) Wyposażenie wiaty nad jeziorem Nienawiszcz – 2.500 zł </t>
  </si>
  <si>
    <t>Organizacja imprez kulturalnych i oświatowych</t>
  </si>
  <si>
    <t>Organizacja imprez kulturalnych i festynów rodzinnych</t>
  </si>
  <si>
    <t>Organizacja imprez kulturalnych i społecznych</t>
  </si>
  <si>
    <t>1) Organizacja imprez o charakterze kulturalnym i  sportowym - 1.400 zł 
2) Urządzenie Centrum Integracji - 7.500 zł</t>
  </si>
  <si>
    <t>Organizowanie imprez kulturalno – sportowych</t>
  </si>
  <si>
    <t>1) Organizowanie imprez kulturalno – sportowych - 1.500 zł
2) Wyjazd edukacyjny mieszkańców sołectwa - 1.700 zł</t>
  </si>
  <si>
    <t>Wykonanie wieńca dożynkowego</t>
  </si>
  <si>
    <t xml:space="preserve">1) Organizacja imprez o charakterze kulturalnym i  sportowym - 600 zł
2) Urządzenie Centrum Integracji - 2.000 zł </t>
  </si>
  <si>
    <t>Wydatki inwestycyjne jednostek budżetowych</t>
  </si>
  <si>
    <t>Kultura fizyczna</t>
  </si>
  <si>
    <t>Wsparcie lokalnej drużyny piłkarskiej</t>
  </si>
  <si>
    <t>Pielęgnacja zieleni na boisku sportowym</t>
  </si>
  <si>
    <t>Utrzymanie boiska sportowego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</si>
  <si>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</si>
  <si>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</si>
  <si>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</si>
  <si>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Zakup paliwa, materiały dla drużyny piłkarskiej</t>
  </si>
  <si>
    <t>Utrzymanie boiska i placu zabaw</t>
  </si>
  <si>
    <t>Organizacja imprez sportowych, dbanie o boiska sportowe</t>
  </si>
  <si>
    <t>Utrzymanie boisk wiejskich</t>
  </si>
  <si>
    <t xml:space="preserve">Prace pielęgnacyjne na boisku sportowym </t>
  </si>
  <si>
    <t xml:space="preserve">Pielęgnacja zieleni przy świetlicy i boisku sportowym </t>
  </si>
  <si>
    <t>Zakup sprzętu lub stroi dla drużyny piłkarskiej</t>
  </si>
  <si>
    <t>Wykonanie ławek na boisku sportowym</t>
  </si>
  <si>
    <t>Program "Wielkoposka Odnowa Wsi" - budowa siłowni zewnętrznej</t>
  </si>
  <si>
    <t xml:space="preserve"> tym:</t>
  </si>
  <si>
    <t>wydatki bieżące</t>
  </si>
  <si>
    <t>wydatki majątkowe</t>
  </si>
  <si>
    <t>Tabela Nr 1 do uzasadnienia</t>
  </si>
  <si>
    <t>WYDATKI NA PRZEDSIĘWIĘCIA W RAMACH FUNDUSZU SOŁECKIEGO W 2014 ROKU</t>
  </si>
  <si>
    <t>Nazwa sołectwa/ przedsięwzięcia</t>
  </si>
  <si>
    <t>Liczba mieszkańców
na dzień 30.06.2013r.</t>
  </si>
  <si>
    <t>Wysokość Funduszu sołeckiego</t>
  </si>
  <si>
    <t>Utrzymanie i wyposażenie świetlicy wiejskiej</t>
  </si>
  <si>
    <t xml:space="preserve">Organizacja imprez kulturalno-sportowych </t>
  </si>
  <si>
    <t>Utrzymanie dróg gminnych</t>
  </si>
  <si>
    <t xml:space="preserve">Zakup tablic informacyjnych dla sołectwa </t>
  </si>
  <si>
    <t>Organizacja imprez kulturalno-sportowych</t>
  </si>
  <si>
    <t>Wyjazd edukacyjny mieszkańców sołectwa</t>
  </si>
  <si>
    <t xml:space="preserve">Usługi tartaczno - stolarskie </t>
  </si>
  <si>
    <t>Utrzymania boiska sportowego</t>
  </si>
  <si>
    <t>Zakup kosy spalinowej</t>
  </si>
  <si>
    <t>Rozpoczęcie inwestycji "Budowa parkingu przy boisku piłkarskim"</t>
  </si>
  <si>
    <t>Zakup wyposażenia  i bieżące utrzymanie sali wiejskiej</t>
  </si>
  <si>
    <t>Poprawa estetyki terenu przy amfiteatrze wraz z zagospodarowaniem miejsca rekreacji i sportu w m. Gościejewo</t>
  </si>
  <si>
    <t xml:space="preserve">Prace pielęgnacyjne na stadionie sportowym </t>
  </si>
  <si>
    <t>Zakup wyposażenia (artukuły edukacyjne) dla Przedszkola w Parkowie</t>
  </si>
  <si>
    <t>Zakup artykułów do wyposażenia świetlicy</t>
  </si>
  <si>
    <t>Utrzymanie porządku, czystości w świetlicy wiejskiej, wokół świetlicy i na placu zabaw</t>
  </si>
  <si>
    <t>Zakup materiałów do wykonanie budynku gospodarczego na terenie przy świetlicy</t>
  </si>
  <si>
    <t>Organizacja imprez kulturalno - sportowych</t>
  </si>
  <si>
    <t>Utrzymanie murawy na boisku sportowym</t>
  </si>
  <si>
    <t xml:space="preserve">Zakup wiaty magazynowej </t>
  </si>
  <si>
    <t>Wyposażenia świetlicy wiejskiej</t>
  </si>
  <si>
    <t>Urzymanie boiska sportowego</t>
  </si>
  <si>
    <t>Organizacja imprez kulturalnych</t>
  </si>
  <si>
    <t>Zakup tablic z numeracją posesji</t>
  </si>
  <si>
    <t>Zakup materiałów i wyposażenia wiaty nad jeziorem</t>
  </si>
  <si>
    <t>Zakup tablic informacyjnych zamykanych</t>
  </si>
  <si>
    <t>Upowrzechnianie wśród mieszkańców kultury fizycznej i sportu</t>
  </si>
  <si>
    <t>Utrzymanie i wyposażenie świetlicy</t>
  </si>
  <si>
    <t>Program "Wielkoposka Odnowa Wsi"</t>
  </si>
  <si>
    <t>Budowa drogi</t>
  </si>
  <si>
    <t>Dokończenie odcinka drogi Boguniewskiej</t>
  </si>
  <si>
    <t>Utwardzenie drogi Brzozowej</t>
  </si>
  <si>
    <t>Wsparcie działań Publicznej Biblioteki w Parkowie</t>
  </si>
  <si>
    <t>Wykonanie planu sołectwa</t>
  </si>
  <si>
    <t>Równanie dróg gminnych wraz z kruszywem</t>
  </si>
  <si>
    <t>Zakup wyposażenia i energii do świetlicy wiejskiej</t>
  </si>
  <si>
    <t>Orgazniacja imprez kulturalnych i sportowych</t>
  </si>
  <si>
    <t>Prace pielęgnacyjne na boisku sportowym i placu zabaw</t>
  </si>
  <si>
    <t>Zakup tłucznia do utwardzenia drogi gminnej w Szczytnie</t>
  </si>
  <si>
    <t>Organizacja imprez kulturalnych i sportowych</t>
  </si>
  <si>
    <t>Pielęgnacja zieleni przy świetlicy i na boisku sportowym</t>
  </si>
  <si>
    <t>Zakup opału do ogrzewania świetlicy</t>
  </si>
  <si>
    <t>Doposażenie świetlicy</t>
  </si>
  <si>
    <t>Wynagrodzenie palacza</t>
  </si>
  <si>
    <t>Doposażenie sprzętu dla GLPN</t>
  </si>
  <si>
    <t xml:space="preserve">Pielęgnacja zieleni na terenie sołectwa </t>
  </si>
  <si>
    <t>Organizacja imprez o charakterze kulturalnym i sportowym</t>
  </si>
  <si>
    <t>Urządzanie Centrum Integracji</t>
  </si>
  <si>
    <t>OGÓŁEM:</t>
  </si>
  <si>
    <t xml:space="preserve">Zmiana </t>
  </si>
  <si>
    <t>Plan po zmianie</t>
  </si>
  <si>
    <t>z dnia 28 maja 2013 roku</t>
  </si>
  <si>
    <t>Plan na 28.05.2014r.</t>
  </si>
  <si>
    <t>Plan
 na 26.03.2014r.</t>
  </si>
  <si>
    <t>Plan obowiązujący na dzień 28.05.2014r.</t>
  </si>
  <si>
    <t>Pozostałe zadania w zakresie polityki społecznej</t>
  </si>
  <si>
    <t>zmiana</t>
  </si>
  <si>
    <t>Wpływy i wydatki związane z gromadzeniem środków z opłat i kar za korzystanie ze środowiska</t>
  </si>
  <si>
    <t>0690</t>
  </si>
  <si>
    <t>Wpływy z różnych opłat</t>
  </si>
  <si>
    <t>PLAN</t>
  </si>
  <si>
    <t xml:space="preserve">PRZYCHODÓW I ROZCHODÓW ZWIĄZANYCH Z FINANSOWANIEM DEFICYTU </t>
  </si>
  <si>
    <t>I ROZDYSPONOWANIEM NADWYŻKI BUDŻETOWEJ W 2014 ROKU</t>
  </si>
  <si>
    <t>w złotych</t>
  </si>
  <si>
    <t>Wyszczególnienie źródeł</t>
  </si>
  <si>
    <t>Plan przychodów na 2014</t>
  </si>
  <si>
    <t>Plan rozchodów na 2014</t>
  </si>
  <si>
    <t>Spłata otrzymanych krajowych pożyczek i kredytów</t>
  </si>
  <si>
    <t>Przychody z zaciągniętych pożyczek i kredytów na rynku krajowym</t>
  </si>
  <si>
    <t>na spłatę rat kredytu</t>
  </si>
  <si>
    <t>RAZEM PRZYCHODY/ROZCHODY</t>
  </si>
  <si>
    <t xml:space="preserve">OGÓŁEM </t>
  </si>
  <si>
    <t>PLAN PRZYCHODÓW I KOSZTÓW ZAKŁADU BUDŻETOWEGO GMINY ROGOŹNO NA 2014 ROK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</si>
  <si>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</si>
  <si>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</si>
  <si>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</si>
  <si>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</si>
  <si>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</si>
  <si>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</si>
  <si>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</si>
  <si>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</si>
  <si>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</si>
  <si>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Modernizacja terenu przeznaczonego na cele kulturalne przy stawie w miejscowosci Parkowo</t>
  </si>
  <si>
    <t>Plan obowiazujacy na dzień 26.03.2014 r.</t>
  </si>
  <si>
    <t>Plan obowiazujacy na dzień 28.05.2014 r.</t>
  </si>
  <si>
    <t>Zakup kosiarek samobieżnych dla Szkoły Podstawowej Nr 3; sołectw: Studzieniec, Garbatka, Owieczki, Jaracz, Budziszewko, Słomowo, Pruśce</t>
  </si>
  <si>
    <t>21.</t>
  </si>
  <si>
    <t>22.</t>
  </si>
  <si>
    <t>7</t>
  </si>
  <si>
    <t>9</t>
  </si>
  <si>
    <t>853</t>
  </si>
  <si>
    <t>85311</t>
  </si>
  <si>
    <t>z tego:</t>
  </si>
  <si>
    <t xml:space="preserve">środki własne </t>
  </si>
  <si>
    <t>Urząd Miejski w Rogoźnie
Wykonawcy:  zostali wyłonieni w drodze zmówień publicznych
Termin realizacji: 2013-2014</t>
  </si>
  <si>
    <t>Urząd Miejski w Rogoźnie 
Została podpisana umowa na dotację celową z instytucją kultury
Termin realizacji: 2014</t>
  </si>
  <si>
    <t>Wolne środki, o których mowa w art. 217 ust. 2 pkt 6 ustawy</t>
  </si>
  <si>
    <t>Planowane środki na 2014 rok</t>
  </si>
  <si>
    <t>Dofinansowanie zakupu radiowozu nieoznakowanego dla Komisariatu Policji w Rogoźnie
(wpłata na fundusz wsparcia policji)</t>
  </si>
  <si>
    <t xml:space="preserve">Dofinansowanie zakupu samochodu dla WTZ w Wiardynkach </t>
  </si>
  <si>
    <t>Urząd Miejski w Rogoźnie
Wykonawca: Zakład Robót Drogowych i Melioracyjnych DROGMEL Borowo Młyn
Termin realizacji: 2009-2014</t>
  </si>
  <si>
    <t>Zakład Elektroinstalacyjny 
i Ogólnobudowlany Wągrowiec  - Zbigniew Smoliński</t>
  </si>
  <si>
    <t>PUH "PARAMA KRUG" Rogoźno - Włodzimierz Krug</t>
  </si>
  <si>
    <t>Usługi Budowlane - Wiesław Szałata Sieraków</t>
  </si>
  <si>
    <t>Przedsiębiorstwo Ogólno -Budowlane Leszek Podraza Lechlin 62-085 Skoki</t>
  </si>
  <si>
    <t>Modernizacja terenu przeznaczonego na cele kulturalne przy stawie w Parkowie - przy udziale środków funduszu soleckiego</t>
  </si>
  <si>
    <t>Urząd Miejski w Rogoźnie 
Dostawca: Sklep Wielobranżowy Serwis - STIHL  B. Gajewski Rogoźno
Termin realizacji: 2014</t>
  </si>
  <si>
    <t>Urząd Miejski w Rogoźnie 
Zostanie zawarta umowa z OSP Rogoźno
Termin realizacji: 2014</t>
  </si>
  <si>
    <t>Urząd Miejski w Rogoźnie 
Zostanie zawarta umowa z OSP Parkowo
Termin realizacji: 2014</t>
  </si>
  <si>
    <t>Szkoła Podstawowa Nr 3 w Rogoźnie
Dostawca: Gastroproces DAGMAR SŁOWIŃSKI Łódź
Termin realizacji: 2014</t>
  </si>
  <si>
    <t>Urząd Miejski w Rogoźnie 
Zostanie zawarta umowa z Powiatem obornickim
Termin realizacji: 2014</t>
  </si>
  <si>
    <t>w m. Karolewo</t>
  </si>
  <si>
    <t>Urząd Miejski w Rogoźnie
Wykonawcy:  PUH "ANMAK" s.c. Rogoźno - Paweł Wojtusik
Termin realizacji: 2010-2014</t>
  </si>
  <si>
    <t>Gospodarka mieszkaniowa</t>
  </si>
  <si>
    <t>Rehabilitacja zawodowa i społeczna osób niepełnosprawnych</t>
  </si>
  <si>
    <t>Przed zmianą</t>
  </si>
  <si>
    <t>Po zmianie</t>
  </si>
  <si>
    <t>480 821,41</t>
  </si>
  <si>
    <t>28 125,00</t>
  </si>
  <si>
    <t>508 946,41</t>
  </si>
  <si>
    <t>01042</t>
  </si>
  <si>
    <t>Wyłączenie z produkcji gruntów rolnych</t>
  </si>
  <si>
    <t>0,00</t>
  </si>
  <si>
    <t>Dotacja celowa otrzymana z tytułu pomocy finansowej udzielanej między jednostkami samorządu terytorialnego na dofinansowanie własnych zadań inwestycyjnych i zakupów inwestycyjnych</t>
  </si>
  <si>
    <t>01095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</si>
  <si>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</si>
  <si>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</si>
  <si>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20 500,00</t>
  </si>
  <si>
    <t>2010</t>
  </si>
  <si>
    <t>Dotacje celowe otrzymane z budżetu państwa na realizację zadań bieżących z zakresu administracji rządowej oraz innych zadań zleconych gminie (związkom gmin) ustawami</t>
  </si>
  <si>
    <t>460 321,41</t>
  </si>
  <si>
    <t>050</t>
  </si>
  <si>
    <t>Rybołówstwo i rybactwo</t>
  </si>
  <si>
    <t>20 000,00</t>
  </si>
  <si>
    <t>05095</t>
  </si>
  <si>
    <t>Transport i łączność</t>
  </si>
  <si>
    <t>3 000,00</t>
  </si>
  <si>
    <t>0490</t>
  </si>
  <si>
    <t>Wpływy z innych lokalnych opłat pobieranych przez jednostki samorządu terytorialnego na podstawie odrębnych ustaw</t>
  </si>
  <si>
    <t>1 066 983,00</t>
  </si>
  <si>
    <t>- 320 960,10</t>
  </si>
  <si>
    <t>746 022,90</t>
  </si>
  <si>
    <t>6298</t>
  </si>
  <si>
    <t>Środki na dofinansowanie własnych inwestycji gmin (związków gmin), powiatów (związków powiatów), samorządów województw, pozyskane z innych źródeł</t>
  </si>
  <si>
    <t>1 034 743,00</t>
  </si>
  <si>
    <t>190 000,00</t>
  </si>
  <si>
    <t>1 224 743,00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</si>
  <si>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</si>
  <si>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</si>
  <si>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</si>
  <si>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</si>
  <si>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0730</t>
  </si>
  <si>
    <t>Wpłaty z zysku przedsiębiorstw państwowych, jednoosobowych spółek Skarbu Państwa i spółek jednostek samorządu terytorialnego</t>
  </si>
  <si>
    <t>280 000,00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</si>
  <si>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</si>
  <si>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</si>
  <si>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</si>
  <si>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</si>
  <si>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</si>
  <si>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600 900,00</t>
  </si>
  <si>
    <t>0910</t>
  </si>
  <si>
    <t>Odsetki od nieterminowych wpłat z tytułu podatków i opłat</t>
  </si>
  <si>
    <t>1 000,00</t>
  </si>
  <si>
    <t>0920</t>
  </si>
  <si>
    <t>Pozostałe odsetki</t>
  </si>
  <si>
    <t>8 000,00</t>
  </si>
  <si>
    <t>0970</t>
  </si>
  <si>
    <t>Wpływy z różnych dochodów</t>
  </si>
  <si>
    <t>8 943,00</t>
  </si>
  <si>
    <t>2700</t>
  </si>
  <si>
    <t>Środki na dofinansowanie własnych zadań bieżących gmin (związków gmin), powiatów (związków powiatów), samorządów województw, pozyskane z innych źródeł</t>
  </si>
  <si>
    <t>6 000,00</t>
  </si>
  <si>
    <t>Administracja publiczna</t>
  </si>
  <si>
    <t>124 061,00</t>
  </si>
  <si>
    <t>75011</t>
  </si>
  <si>
    <t>Urzędy wojewódzkie</t>
  </si>
  <si>
    <t>122 261,00</t>
  </si>
  <si>
    <t>Urzędy gmin (miast i miast na prawach powiatu)</t>
  </si>
  <si>
    <t>1 800,00</t>
  </si>
  <si>
    <t>0570</t>
  </si>
  <si>
    <t>Grzywny, mandaty i inne kary pieniężne od osób fizycznych</t>
  </si>
  <si>
    <t>200,00</t>
  </si>
  <si>
    <t>600,00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</si>
  <si>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</si>
  <si>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</si>
  <si>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</si>
  <si>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</si>
  <si>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2 930,00</t>
  </si>
  <si>
    <t>75113</t>
  </si>
  <si>
    <t>Wybory do Parlamentu Europejskiego</t>
  </si>
  <si>
    <t>756</t>
  </si>
  <si>
    <t>Dochody od osób prawnych, od osób fizycznych i od innych jednostek nieposiadających osobowości prawnej oraz wydatki związane z ich poborem</t>
  </si>
  <si>
    <t>18 543 925,00</t>
  </si>
  <si>
    <t>75601</t>
  </si>
  <si>
    <t>Wpływy z podatku dochodowego od osób fizycznych</t>
  </si>
  <si>
    <t>42 000,00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</si>
  <si>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</si>
  <si>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</si>
  <si>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</si>
  <si>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</si>
  <si>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5 353 305,00</t>
  </si>
  <si>
    <t>0310</t>
  </si>
  <si>
    <t>Podatek od nieruchomości</t>
  </si>
  <si>
    <t>4 538 542,00</t>
  </si>
  <si>
    <t>0320</t>
  </si>
  <si>
    <t>Podatek rolny</t>
  </si>
  <si>
    <t>108 067,00</t>
  </si>
  <si>
    <t>0330</t>
  </si>
  <si>
    <t>Podatek leśny</t>
  </si>
  <si>
    <t>116 056,00</t>
  </si>
  <si>
    <t>0340</t>
  </si>
  <si>
    <t>Podatek od środków transportowych</t>
  </si>
  <si>
    <t>26 240,00</t>
  </si>
  <si>
    <t>0500</t>
  </si>
  <si>
    <t>Podatek od czynności cywilnoprawnych</t>
  </si>
  <si>
    <t>5 000,00</t>
  </si>
  <si>
    <t>400,00</t>
  </si>
  <si>
    <t>2 000,00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</si>
  <si>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</si>
  <si>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</si>
  <si>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</si>
  <si>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</si>
  <si>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</si>
  <si>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4 673 774,00</t>
  </si>
  <si>
    <t>3 147 626,00</t>
  </si>
  <si>
    <t>681 053,00</t>
  </si>
  <si>
    <t>6 163,00</t>
  </si>
  <si>
    <t>319 707,00</t>
  </si>
  <si>
    <t>0360</t>
  </si>
  <si>
    <t>Podatek od spadków i darowizn</t>
  </si>
  <si>
    <t>66 625,00</t>
  </si>
  <si>
    <t>0430</t>
  </si>
  <si>
    <t>Wpływy z opłaty targowej</t>
  </si>
  <si>
    <t>93 600,00</t>
  </si>
  <si>
    <t>310 000,00</t>
  </si>
  <si>
    <t>9 000,00</t>
  </si>
  <si>
    <t>40 000,00</t>
  </si>
  <si>
    <t>75618</t>
  </si>
  <si>
    <t>357 000,00</t>
  </si>
  <si>
    <t>0410</t>
  </si>
  <si>
    <t>Wpływy z opłaty skarbowej</t>
  </si>
  <si>
    <t>47 000,00</t>
  </si>
  <si>
    <t>0480</t>
  </si>
  <si>
    <t>Wpływy z opłat za zezwolenia na sprzedaż alkoholu</t>
  </si>
  <si>
    <t>290 000,00</t>
  </si>
  <si>
    <t>75621</t>
  </si>
  <si>
    <t>Udziały gmin w podatkach stanowiących dochód budżetu państwa</t>
  </si>
  <si>
    <t>8 117 846,00</t>
  </si>
  <si>
    <t>0010</t>
  </si>
  <si>
    <t>Podatek dochodowy od osób fizycznych</t>
  </si>
  <si>
    <t>7 117 846,00</t>
  </si>
  <si>
    <t>0020</t>
  </si>
  <si>
    <t>Podatek dochodowy od osób prawnych</t>
  </si>
  <si>
    <t>1 000 000,00</t>
  </si>
  <si>
    <t>758</t>
  </si>
  <si>
    <t>Różne rozliczenia</t>
  </si>
  <si>
    <t>15 751 850,00</t>
  </si>
  <si>
    <t>75801</t>
  </si>
  <si>
    <t>Część oświatowa subwencji ogólnej dla jednostek samorządu terytorialnego</t>
  </si>
  <si>
    <t>12 164 606,00</t>
  </si>
  <si>
    <t>2920</t>
  </si>
  <si>
    <t>Subwencje ogólne z budżetu państwa</t>
  </si>
  <si>
    <t>75807</t>
  </si>
  <si>
    <t>Część wyrównawcza subwencji ogólnej dla gmin</t>
  </si>
  <si>
    <t>3 237 289,00</t>
  </si>
  <si>
    <t>75814</t>
  </si>
  <si>
    <t>Różne rozliczenia finansowe</t>
  </si>
  <si>
    <t>115 000,00</t>
  </si>
  <si>
    <t>100 000,00</t>
  </si>
  <si>
    <t>15 000,00</t>
  </si>
  <si>
    <t>75831</t>
  </si>
  <si>
    <t>Część równoważąca subwencji ogólnej dla gmin</t>
  </si>
  <si>
    <t>234 955,00</t>
  </si>
  <si>
    <t>1 489 852,00</t>
  </si>
  <si>
    <t>1 494 852,00</t>
  </si>
  <si>
    <t>80101</t>
  </si>
  <si>
    <t>Szkoły podstawowe</t>
  </si>
  <si>
    <t>29 935,00</t>
  </si>
  <si>
    <t>19 935,00</t>
  </si>
  <si>
    <t>10 000,00</t>
  </si>
  <si>
    <t>80103</t>
  </si>
  <si>
    <t>204 154,00</t>
  </si>
  <si>
    <t>2030</t>
  </si>
  <si>
    <t>Dotacje celowe otrzymane z budżetu państwa na realizację własnych zadań bieżących gmin (związków gmin)</t>
  </si>
  <si>
    <t>80104</t>
  </si>
  <si>
    <t xml:space="preserve">Przedszkola </t>
  </si>
  <si>
    <t>911 763,00</t>
  </si>
  <si>
    <t>916 763,00</t>
  </si>
  <si>
    <t>87 000,00</t>
  </si>
  <si>
    <t>1 440,00</t>
  </si>
  <si>
    <t>0830</t>
  </si>
  <si>
    <t>Wpływy z usług</t>
  </si>
  <si>
    <t>258 000,00</t>
  </si>
  <si>
    <t>565 323,00</t>
  </si>
  <si>
    <t>2310</t>
  </si>
  <si>
    <t>Dotacje celowe otrzymane z gminy na zadania bieżące realizowane na podstawie porozumień (umów) między jednostkami samorządu terytorialnego</t>
  </si>
  <si>
    <t>80110</t>
  </si>
  <si>
    <t>Stołówki szkolne i przedszkolne</t>
  </si>
  <si>
    <t>342 000,00</t>
  </si>
  <si>
    <t>306 000,00</t>
  </si>
  <si>
    <t>18 000,00</t>
  </si>
  <si>
    <t>852</t>
  </si>
  <si>
    <t>Pomoc społeczna</t>
  </si>
  <si>
    <t>6 608 917,00</t>
  </si>
  <si>
    <t>85212</t>
  </si>
  <si>
    <t>Świadczenia rodzinne, świadczenia z funduszu alimentacyjneego oraz składki na ubezpieczenia emerytalne i rentowe z ubezpieczenia społecznego</t>
  </si>
  <si>
    <t>5 835 290,00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</si>
  <si>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</si>
  <si>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</si>
  <si>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1 500,00</t>
  </si>
  <si>
    <t>5 768 150,00</t>
  </si>
  <si>
    <t>2360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</si>
  <si>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</si>
  <si>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</si>
  <si>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</si>
  <si>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</si>
  <si>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</si>
  <si>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</si>
  <si>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33 805,00</t>
  </si>
  <si>
    <t>16 198,00</t>
  </si>
  <si>
    <t>17 557,00</t>
  </si>
  <si>
    <t>50,00</t>
  </si>
  <si>
    <t>85214</t>
  </si>
  <si>
    <t>Zasiłki i pomoc w naturze oraz składki na ubezpieczenia emerytalne i rentowe</t>
  </si>
  <si>
    <t>130 328,00</t>
  </si>
  <si>
    <t>90 328,00</t>
  </si>
  <si>
    <t>85215</t>
  </si>
  <si>
    <t>Dodatki mieszkaniowe</t>
  </si>
  <si>
    <t>11 210,00</t>
  </si>
  <si>
    <t>85216</t>
  </si>
  <si>
    <t>Zasiłki stałe</t>
  </si>
  <si>
    <t>160 064,00</t>
  </si>
  <si>
    <t>159 564,00</t>
  </si>
  <si>
    <t>500,00</t>
  </si>
  <si>
    <t>85219</t>
  </si>
  <si>
    <t>Ośrodki pomocy społecznej</t>
  </si>
  <si>
    <t>113 433,00</t>
  </si>
  <si>
    <t>85228</t>
  </si>
  <si>
    <t>Usługi opiekuńcze i specjalistyczne usługi opiekuńcze</t>
  </si>
  <si>
    <t>69 490,00</t>
  </si>
  <si>
    <t>31 000,00</t>
  </si>
  <si>
    <t>38 300,00</t>
  </si>
  <si>
    <t>190,00</t>
  </si>
  <si>
    <t>85278</t>
  </si>
  <si>
    <t>Usuwanie skutków klęsk żywiołowych</t>
  </si>
  <si>
    <t>69 110,00</t>
  </si>
  <si>
    <t>85295</t>
  </si>
  <si>
    <t>186 187,00</t>
  </si>
  <si>
    <t>102 137,00</t>
  </si>
  <si>
    <t>62 600,00</t>
  </si>
  <si>
    <t>21 450,00</t>
  </si>
  <si>
    <t>854</t>
  </si>
  <si>
    <t>Edukacyjna opieka wychowawcza</t>
  </si>
  <si>
    <t>244 793,00</t>
  </si>
  <si>
    <t>85415</t>
  </si>
  <si>
    <t>Pomoc materialna dla uczniów</t>
  </si>
  <si>
    <t>4 670 640,00</t>
  </si>
  <si>
    <t>90001</t>
  </si>
  <si>
    <t>Gospodarka ściekowa i ochrona wód</t>
  </si>
  <si>
    <t>1 894 040,00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</si>
  <si>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</si>
  <si>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</si>
  <si>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</si>
  <si>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1 561 600,00</t>
  </si>
  <si>
    <t>1 556 000,00</t>
  </si>
  <si>
    <t>3 600,00</t>
  </si>
  <si>
    <t>90019</t>
  </si>
  <si>
    <t>215 000,00</t>
  </si>
  <si>
    <t>634 286,00</t>
  </si>
  <si>
    <t>92105</t>
  </si>
  <si>
    <t>Pozostałe zadania w zakresie kultury</t>
  </si>
  <si>
    <t>15 265,00</t>
  </si>
  <si>
    <t>629 286,00</t>
  </si>
  <si>
    <t>493 321,41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</si>
  <si>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</si>
  <si>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</si>
  <si>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</si>
  <si>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</si>
  <si>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</si>
  <si>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</si>
  <si>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</si>
  <si>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461 321,41</t>
  </si>
  <si>
    <t>4010</t>
  </si>
  <si>
    <t>Wynagrodzenia osobowe pracowników</t>
  </si>
  <si>
    <t>3 244,17</t>
  </si>
  <si>
    <t>557,67</t>
  </si>
  <si>
    <t>79,48</t>
  </si>
  <si>
    <t>3 628,89</t>
  </si>
  <si>
    <t>2 238,30</t>
  </si>
  <si>
    <t>4410</t>
  </si>
  <si>
    <t>43,40</t>
  </si>
  <si>
    <t>451 295,50</t>
  </si>
  <si>
    <t>4700</t>
  </si>
  <si>
    <t xml:space="preserve">Szkolenia pracowników niebędących członkami korpusu służby cywilnej </t>
  </si>
  <si>
    <t>234,00</t>
  </si>
  <si>
    <t>542,00</t>
  </si>
  <si>
    <t>3 150,00</t>
  </si>
  <si>
    <t>14 000,00</t>
  </si>
  <si>
    <t>2 308,00</t>
  </si>
  <si>
    <t>1 204 244,00</t>
  </si>
  <si>
    <t>60004</t>
  </si>
  <si>
    <t>224 200,00</t>
  </si>
  <si>
    <t>Dotacje celowe przekazane gminie na zadania bieżące realizowane na podstawie porozumień (umów) między jednostkami samorządu terytorialnego</t>
  </si>
  <si>
    <t>222 200,00</t>
  </si>
  <si>
    <t>60 000,00</t>
  </si>
  <si>
    <t>Dotacja celowa na pomoc finansową udzielaną między jednostkami samorządu terytorialnego na dofinansowanie własnych zadań inwestycyjnych i zakupów inwestycyjnych</t>
  </si>
  <si>
    <t>920 044,00</t>
  </si>
  <si>
    <t>107 395,00</t>
  </si>
  <si>
    <t>4270</t>
  </si>
  <si>
    <t>136 000,00</t>
  </si>
  <si>
    <t>514 607,00</t>
  </si>
  <si>
    <t>17 042,00</t>
  </si>
  <si>
    <t>4590</t>
  </si>
  <si>
    <t>Kary i odszkodowania wypłacane na rzecz osób fizycznych</t>
  </si>
  <si>
    <t>142 000,00</t>
  </si>
  <si>
    <t>1 354 680,97</t>
  </si>
  <si>
    <t>10 669,97</t>
  </si>
  <si>
    <t>24,00</t>
  </si>
  <si>
    <t>21 800,00</t>
  </si>
  <si>
    <t>277 004,00</t>
  </si>
  <si>
    <t>934 977,00</t>
  </si>
  <si>
    <t>70001</t>
  </si>
  <si>
    <t>Zakłady gospodarki mieszkaniowej</t>
  </si>
  <si>
    <t>270 321,00</t>
  </si>
  <si>
    <t>370 321,00</t>
  </si>
  <si>
    <t>2650</t>
  </si>
  <si>
    <t>664 656,00</t>
  </si>
  <si>
    <t>115 900,00</t>
  </si>
  <si>
    <t>4 000,00</t>
  </si>
  <si>
    <t>4480</t>
  </si>
  <si>
    <t>392 000,00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</si>
  <si>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</si>
  <si>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</si>
  <si>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</si>
  <si>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</si>
  <si>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4530</t>
  </si>
  <si>
    <t>Podatek od towarów i usług (VAT).</t>
  </si>
  <si>
    <t>100,00</t>
  </si>
  <si>
    <t>80 000,00</t>
  </si>
  <si>
    <t>4600</t>
  </si>
  <si>
    <t>Kary i odszkodowania wypłacane na rzecz osób prawnych i innych jednostek organizacyjnych</t>
  </si>
  <si>
    <t>110 000,00</t>
  </si>
  <si>
    <t>4610</t>
  </si>
  <si>
    <t>Koszty postępowania sądowego i prokuratorskiego</t>
  </si>
  <si>
    <t>Wydatki na zakupy inwestycyjne jednostek budżetowych</t>
  </si>
  <si>
    <t>6 456,00</t>
  </si>
  <si>
    <t>710</t>
  </si>
  <si>
    <t>Działalność usługowa</t>
  </si>
  <si>
    <t>103 150,00</t>
  </si>
  <si>
    <t>71014</t>
  </si>
  <si>
    <t>Opracowania geodezyjne i kartograficzne</t>
  </si>
  <si>
    <t>93 150,00</t>
  </si>
  <si>
    <t>90 000,00</t>
  </si>
  <si>
    <t>71035</t>
  </si>
  <si>
    <t>Cmentarze</t>
  </si>
  <si>
    <t>4 121 116,00</t>
  </si>
  <si>
    <t>90 025,00</t>
  </si>
  <si>
    <t>4040</t>
  </si>
  <si>
    <t>Dodatkowe wynagrodzenie roczne</t>
  </si>
  <si>
    <t>6 940,50</t>
  </si>
  <si>
    <t>16 668,37</t>
  </si>
  <si>
    <t>2 375,65</t>
  </si>
  <si>
    <t>1 320,48</t>
  </si>
  <si>
    <t>3 931,00</t>
  </si>
  <si>
    <t>75022</t>
  </si>
  <si>
    <t>Rady gmin (miast i miast na prawach powiatu)</t>
  </si>
  <si>
    <t>273 600,00</t>
  </si>
  <si>
    <t>3030</t>
  </si>
  <si>
    <t xml:space="preserve">Różne wydatki na rzecz osób fizycznych </t>
  </si>
  <si>
    <t>243 600,00</t>
  </si>
  <si>
    <t>3040</t>
  </si>
  <si>
    <t>Nagrody o charakterze szczególnym niezaliczone do wynagrodzeń</t>
  </si>
  <si>
    <t>3 513 545,00</t>
  </si>
  <si>
    <t>3020</t>
  </si>
  <si>
    <t>Wydatki osobowe niezaliczone do wynagrodzeń</t>
  </si>
  <si>
    <t>4 200,00</t>
  </si>
  <si>
    <t>2 211 778,00</t>
  </si>
  <si>
    <t>162 978,00</t>
  </si>
  <si>
    <t>401 580,00</t>
  </si>
  <si>
    <t>49 576,00</t>
  </si>
  <si>
    <t>4140</t>
  </si>
  <si>
    <t>Wpłaty na Państwowy Fundusz Rehabilitacji Osób Niepełnosprawnych</t>
  </si>
  <si>
    <t>38 000,00</t>
  </si>
  <si>
    <t>16 000,00</t>
  </si>
  <si>
    <t>95 600,00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</si>
  <si>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</si>
  <si>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</si>
  <si>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</si>
  <si>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</si>
  <si>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</si>
  <si>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</si>
  <si>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4280</t>
  </si>
  <si>
    <t>Zakup usług zdrowotnych</t>
  </si>
  <si>
    <t>100 069,00</t>
  </si>
  <si>
    <t>50 000,00</t>
  </si>
  <si>
    <t>4360</t>
  </si>
  <si>
    <t>Opłaty z tytułu zakupu usług telekomunikacyjnych świadczonych w ruchomej publicznej sieci telefonicznej</t>
  </si>
  <si>
    <t>24 500,00</t>
  </si>
  <si>
    <t>4370</t>
  </si>
  <si>
    <t>Opłata z tytułu zakupu usług telekomunikacyjnych świadczonych w stacjonarnej publicznej sieci telefonicznej.</t>
  </si>
  <si>
    <t>2 300,00</t>
  </si>
  <si>
    <t>4380</t>
  </si>
  <si>
    <t>Zakup usług obejmujacych tłumaczenia</t>
  </si>
  <si>
    <t>4390</t>
  </si>
  <si>
    <t>Zakup usług obejmujących wykonanie ekspertyz, analiz i opinii</t>
  </si>
  <si>
    <t>48 000,00</t>
  </si>
  <si>
    <t>41 500,00</t>
  </si>
  <si>
    <t>56 500,00</t>
  </si>
  <si>
    <t>73 000,00</t>
  </si>
  <si>
    <t>4440</t>
  </si>
  <si>
    <t>Odpisy na zakładowy fundusz świadczeń socjalnych</t>
  </si>
  <si>
    <t>70 764,00</t>
  </si>
  <si>
    <t>75075</t>
  </si>
  <si>
    <t>Promocja jednostek samorządu terytorialnego</t>
  </si>
  <si>
    <t>22 000,00</t>
  </si>
  <si>
    <t>75095</t>
  </si>
  <si>
    <t>189 710,00</t>
  </si>
  <si>
    <t>89 110,00</t>
  </si>
  <si>
    <t>4100</t>
  </si>
  <si>
    <t>Wynagrodzenia agencyjno-prowizyjne</t>
  </si>
  <si>
    <t>2 449,00</t>
  </si>
  <si>
    <t>421,00</t>
  </si>
  <si>
    <t>60,00</t>
  </si>
  <si>
    <t>1 100,00</t>
  </si>
  <si>
    <t>150,00</t>
  </si>
  <si>
    <t>6 860,00</t>
  </si>
  <si>
    <t>4 300,00</t>
  </si>
  <si>
    <t>3 740,00</t>
  </si>
  <si>
    <t>910,00</t>
  </si>
  <si>
    <t>782 452,00</t>
  </si>
  <si>
    <t>25 000,00</t>
  </si>
  <si>
    <t>19 000,00</t>
  </si>
  <si>
    <t>44 000,00</t>
  </si>
  <si>
    <t>3000</t>
  </si>
  <si>
    <t>Wpłaty jednostek na państwowy fundusz celowy</t>
  </si>
  <si>
    <t>Wpłaty jednostek na państwowy fundusz celowy na finansowanie lub dofinansowanie zadań inwestycyjnych</t>
  </si>
  <si>
    <t>725 652,00</t>
  </si>
  <si>
    <t>2820</t>
  </si>
  <si>
    <t>30 000,00</t>
  </si>
  <si>
    <t>4 439,00</t>
  </si>
  <si>
    <t>634,00</t>
  </si>
  <si>
    <t>25 800,00</t>
  </si>
  <si>
    <t>124 459,00</t>
  </si>
  <si>
    <t>45 000,00</t>
  </si>
  <si>
    <t>55 320,00</t>
  </si>
  <si>
    <t>7 000,00</t>
  </si>
  <si>
    <t>62 320,00</t>
  </si>
  <si>
    <t>23 000,00</t>
  </si>
  <si>
    <t>Dotacje celowe z budżetu na finansowanie lub dofinansowanie kosztów realizacji inwestycji i zakupów inwestycyjnych jednostek nie zaliczanych do sektora finansów publicznych</t>
  </si>
  <si>
    <t>360 000,00</t>
  </si>
  <si>
    <t>400 000,00</t>
  </si>
  <si>
    <t>760 000,00</t>
  </si>
  <si>
    <t>75414</t>
  </si>
  <si>
    <t>Obrona cywilna</t>
  </si>
  <si>
    <t>6 900,00</t>
  </si>
  <si>
    <t>900,00</t>
  </si>
  <si>
    <t>75416</t>
  </si>
  <si>
    <t>Straż gminna (miejska)</t>
  </si>
  <si>
    <t>24 900,00</t>
  </si>
  <si>
    <t>1 550,00</t>
  </si>
  <si>
    <t>18 500,00</t>
  </si>
  <si>
    <t>1 850,00</t>
  </si>
  <si>
    <t>757</t>
  </si>
  <si>
    <t>Obsługa długu publicznego</t>
  </si>
  <si>
    <t>573 583,00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</si>
  <si>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</si>
  <si>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</si>
  <si>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</si>
  <si>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</si>
  <si>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121 166,00</t>
  </si>
  <si>
    <t>75818</t>
  </si>
  <si>
    <t>Rezerwy ogólne i celowe</t>
  </si>
  <si>
    <t>4810</t>
  </si>
  <si>
    <t>Rezerwy</t>
  </si>
  <si>
    <t>21 730 157,00</t>
  </si>
  <si>
    <t>8 967 671,00</t>
  </si>
  <si>
    <t>281 239,00</t>
  </si>
  <si>
    <t>3240</t>
  </si>
  <si>
    <t>Stypendia dla uczniów</t>
  </si>
  <si>
    <t>5 590 987,00</t>
  </si>
  <si>
    <t>460 828,00</t>
  </si>
  <si>
    <t>1 088 178,00</t>
  </si>
  <si>
    <t>146 157,00</t>
  </si>
  <si>
    <t>47 728,00</t>
  </si>
  <si>
    <t>282 689,00</t>
  </si>
  <si>
    <t>1 300,00</t>
  </si>
  <si>
    <t>25 100,00</t>
  </si>
  <si>
    <t>410 490,00</t>
  </si>
  <si>
    <t>61 000,00</t>
  </si>
  <si>
    <t>52 400,00</t>
  </si>
  <si>
    <t>113 400,00</t>
  </si>
  <si>
    <t>17 180,00</t>
  </si>
  <si>
    <t>159 380,00</t>
  </si>
  <si>
    <t>5 600,00</t>
  </si>
  <si>
    <t>164 980,00</t>
  </si>
  <si>
    <t>7 360,00</t>
  </si>
  <si>
    <t>16 100,00</t>
  </si>
  <si>
    <t>15 900,00</t>
  </si>
  <si>
    <t>340 130,00</t>
  </si>
  <si>
    <t>925,00</t>
  </si>
  <si>
    <t>1 054 688,00</t>
  </si>
  <si>
    <t>30 576,00</t>
  </si>
  <si>
    <t>694 880,00</t>
  </si>
  <si>
    <t>55 042,00</t>
  </si>
  <si>
    <t>134 674,00</t>
  </si>
  <si>
    <t>19 384,00</t>
  </si>
  <si>
    <t>32 400,00</t>
  </si>
  <si>
    <t>7 150,00</t>
  </si>
  <si>
    <t>20 530,00</t>
  </si>
  <si>
    <t>12 150,00</t>
  </si>
  <si>
    <t>700,00</t>
  </si>
  <si>
    <t>41 402,00</t>
  </si>
  <si>
    <t>4 481 530,00</t>
  </si>
  <si>
    <t>4 496 530,00</t>
  </si>
  <si>
    <t>49 800,00</t>
  </si>
  <si>
    <t>64 800,00</t>
  </si>
  <si>
    <t>2540</t>
  </si>
  <si>
    <t>1 204 154,00</t>
  </si>
  <si>
    <t>63 382,00</t>
  </si>
  <si>
    <t>1 823 497,00</t>
  </si>
  <si>
    <t>138 760,00</t>
  </si>
  <si>
    <t>342 586,00</t>
  </si>
  <si>
    <t>45 107,00</t>
  </si>
  <si>
    <t>5 500,00</t>
  </si>
  <si>
    <t>78 422,00</t>
  </si>
  <si>
    <t>4220</t>
  </si>
  <si>
    <t>Zakup środków żywności</t>
  </si>
  <si>
    <t>253 000,00</t>
  </si>
  <si>
    <t>3 650,00</t>
  </si>
  <si>
    <t>269 200,00</t>
  </si>
  <si>
    <t>71 300,00</t>
  </si>
  <si>
    <t>2 600,00</t>
  </si>
  <si>
    <t>5 400,00</t>
  </si>
  <si>
    <t>4 400,00</t>
  </si>
  <si>
    <t>106 617,00</t>
  </si>
  <si>
    <t>355,00</t>
  </si>
  <si>
    <t>4 964 289,00</t>
  </si>
  <si>
    <t>4 966 289,00</t>
  </si>
  <si>
    <t>2320</t>
  </si>
  <si>
    <t>Dotacje celowe przekazane dla powiatu na zadania bieżące realizowane na podstawie porozumień (umów) między jednostkami samorządu terytorialnego</t>
  </si>
  <si>
    <t>1 253 564,00</t>
  </si>
  <si>
    <t>582 000,00</t>
  </si>
  <si>
    <t>104 008,00</t>
  </si>
  <si>
    <t>1 958 801,00</t>
  </si>
  <si>
    <t>174 949,00</t>
  </si>
  <si>
    <t>385 222,00</t>
  </si>
  <si>
    <t>50 481,00</t>
  </si>
  <si>
    <t>7 116,00</t>
  </si>
  <si>
    <t>65 721,00</t>
  </si>
  <si>
    <t>300,00</t>
  </si>
  <si>
    <t>3 710,00</t>
  </si>
  <si>
    <t>180 800,00</t>
  </si>
  <si>
    <t>8 810,00</t>
  </si>
  <si>
    <t>45 160,00</t>
  </si>
  <si>
    <t>4 720,00</t>
  </si>
  <si>
    <t>3 500,00</t>
  </si>
  <si>
    <t>122 697,00</t>
  </si>
  <si>
    <t>80113</t>
  </si>
  <si>
    <t>Dowożenie uczniów do szkół</t>
  </si>
  <si>
    <t>750 000,00</t>
  </si>
  <si>
    <t>80114</t>
  </si>
  <si>
    <t>Zespoły obsługi ekonomiczno-administracyjnej szkół</t>
  </si>
  <si>
    <t>596 843,00</t>
  </si>
  <si>
    <t>416 031,00</t>
  </si>
  <si>
    <t>31 581,00</t>
  </si>
  <si>
    <t>73 310,00</t>
  </si>
  <si>
    <t>7 787,00</t>
  </si>
  <si>
    <t>15 500,00</t>
  </si>
  <si>
    <t>18 200,00</t>
  </si>
  <si>
    <t>2 470,00</t>
  </si>
  <si>
    <t>2 150,00</t>
  </si>
  <si>
    <t>10 214,00</t>
  </si>
  <si>
    <t>80146</t>
  </si>
  <si>
    <t>Dokształcanie i doskonalenie nauczycieli</t>
  </si>
  <si>
    <t>84 088,00</t>
  </si>
  <si>
    <t>56 088,00</t>
  </si>
  <si>
    <t>681 881,00</t>
  </si>
  <si>
    <t>244 891,00</t>
  </si>
  <si>
    <t>17 543,00</t>
  </si>
  <si>
    <t>44 273,00</t>
  </si>
  <si>
    <t>4 757,00</t>
  </si>
  <si>
    <t>20 600,00</t>
  </si>
  <si>
    <t>324 000,00</t>
  </si>
  <si>
    <t>2 900,00</t>
  </si>
  <si>
    <t>10 917,00</t>
  </si>
  <si>
    <t>149 167,00</t>
  </si>
  <si>
    <t>550,00</t>
  </si>
  <si>
    <t>148 617,00</t>
  </si>
  <si>
    <t>851</t>
  </si>
  <si>
    <t>279 000,00</t>
  </si>
  <si>
    <t>4 672,00</t>
  </si>
  <si>
    <t>283 672,00</t>
  </si>
  <si>
    <t>85153</t>
  </si>
  <si>
    <t>3 800,00</t>
  </si>
  <si>
    <t>85154</t>
  </si>
  <si>
    <t>270 000,00</t>
  </si>
  <si>
    <t>274 672,00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</si>
  <si>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</si>
  <si>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37 700,00</t>
  </si>
  <si>
    <t>2 700,00</t>
  </si>
  <si>
    <t>130,00</t>
  </si>
  <si>
    <t>98 620,00</t>
  </si>
  <si>
    <t>- 1 440,00</t>
  </si>
  <si>
    <t>97 180,00</t>
  </si>
  <si>
    <t>29 672,00</t>
  </si>
  <si>
    <t>940,00</t>
  </si>
  <si>
    <t>8 940,00</t>
  </si>
  <si>
    <t>44 500,00</t>
  </si>
  <si>
    <t>1 150,00</t>
  </si>
  <si>
    <t>85195</t>
  </si>
  <si>
    <t>9 120 203,00</t>
  </si>
  <si>
    <t>85205</t>
  </si>
  <si>
    <t>Zadania w zakresie przeciwdziałania przemocy w rodzinie</t>
  </si>
  <si>
    <t>85206</t>
  </si>
  <si>
    <t>Wspieranie rodziny</t>
  </si>
  <si>
    <t>164 789,00</t>
  </si>
  <si>
    <t>800,00</t>
  </si>
  <si>
    <t>51 912,00</t>
  </si>
  <si>
    <t>2 992,00</t>
  </si>
  <si>
    <t>9 455,00</t>
  </si>
  <si>
    <t>1 345,00</t>
  </si>
  <si>
    <t>3 200,00</t>
  </si>
  <si>
    <t>4330</t>
  </si>
  <si>
    <t>Zakup usług przez jednostki samorządu terytorialnego od innych jednostek samorządu terytorialnego</t>
  </si>
  <si>
    <t>87 783,00</t>
  </si>
  <si>
    <t>2 302,00</t>
  </si>
  <si>
    <t>5 775 650,00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</si>
  <si>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</si>
  <si>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</si>
  <si>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</si>
  <si>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5 478 750,00</t>
  </si>
  <si>
    <t>126 668,00</t>
  </si>
  <si>
    <t>7 314,00</t>
  </si>
  <si>
    <t>133 072,00</t>
  </si>
  <si>
    <t>3 282,00</t>
  </si>
  <si>
    <t>3 285,00</t>
  </si>
  <si>
    <t>1 900,00</t>
  </si>
  <si>
    <t>4400</t>
  </si>
  <si>
    <t>Opłaty za administrowanie i czynsze za budynki, lokale i pomieszczenia garażowe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</si>
  <si>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</si>
  <si>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</si>
  <si>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</si>
  <si>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</si>
  <si>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Składki na ubezpieczenie zdrowotne</t>
  </si>
  <si>
    <t>33 755,00</t>
  </si>
  <si>
    <t>422 848,00</t>
  </si>
  <si>
    <t>491 210,00</t>
  </si>
  <si>
    <t>1 157 733,00</t>
  </si>
  <si>
    <t>6 056,00</t>
  </si>
  <si>
    <t>705 656,00</t>
  </si>
  <si>
    <t>45 956,00</t>
  </si>
  <si>
    <t>122 634,00</t>
  </si>
  <si>
    <t>17 448,00</t>
  </si>
  <si>
    <t>24 000,00</t>
  </si>
  <si>
    <t>7 450,00</t>
  </si>
  <si>
    <t>65 257,00</t>
  </si>
  <si>
    <t>12 000,00</t>
  </si>
  <si>
    <t>44 550,00</t>
  </si>
  <si>
    <t>2 200,00</t>
  </si>
  <si>
    <t>21 000,00</t>
  </si>
  <si>
    <t>33 000,00</t>
  </si>
  <si>
    <t>10 500,00</t>
  </si>
  <si>
    <t>29 326,00</t>
  </si>
  <si>
    <t>554 437,00</t>
  </si>
  <si>
    <t>6 543,00</t>
  </si>
  <si>
    <t>471 594,00</t>
  </si>
  <si>
    <t>288 757,00</t>
  </si>
  <si>
    <t>285 299,00</t>
  </si>
  <si>
    <t>1 600,00</t>
  </si>
  <si>
    <t>1 858,00</t>
  </si>
  <si>
    <t>740 213,00</t>
  </si>
  <si>
    <t>85401</t>
  </si>
  <si>
    <t>Świetlice szkolne</t>
  </si>
  <si>
    <t>397 075,00</t>
  </si>
  <si>
    <t>778,00</t>
  </si>
  <si>
    <t>277 576,00</t>
  </si>
  <si>
    <t>19 826,00</t>
  </si>
  <si>
    <t>51 693,00</t>
  </si>
  <si>
    <t>7 366,00</t>
  </si>
  <si>
    <t>10 300,00</t>
  </si>
  <si>
    <t>13 736,00</t>
  </si>
  <si>
    <t>340 572,00</t>
  </si>
  <si>
    <t>85446</t>
  </si>
  <si>
    <t>2 566,00</t>
  </si>
  <si>
    <t>5 321 628,00</t>
  </si>
  <si>
    <t>21 400,00</t>
  </si>
  <si>
    <t>98 200,00</t>
  </si>
  <si>
    <t>38 200,00</t>
  </si>
  <si>
    <t>1 560 155,00</t>
  </si>
  <si>
    <t>1 503 155,00</t>
  </si>
  <si>
    <t>90003</t>
  </si>
  <si>
    <t>Oczyszczanie miast i wsi</t>
  </si>
  <si>
    <t>315 000,00</t>
  </si>
  <si>
    <t>88 843,00</t>
  </si>
  <si>
    <t>46 343,00</t>
  </si>
  <si>
    <t>40 500,00</t>
  </si>
  <si>
    <t>90013</t>
  </si>
  <si>
    <t>95 000,00</t>
  </si>
  <si>
    <t>90015</t>
  </si>
  <si>
    <t>Oświetlenie ulic, placów i dróg</t>
  </si>
  <si>
    <t>846 617,00</t>
  </si>
  <si>
    <t>550 000,00</t>
  </si>
  <si>
    <t>296 617,00</t>
  </si>
  <si>
    <t>2 307 813,00</t>
  </si>
  <si>
    <t>2 329 213,00</t>
  </si>
  <si>
    <t>26 000,00</t>
  </si>
  <si>
    <t>1 400,00</t>
  </si>
  <si>
    <t>1 279 813,00</t>
  </si>
  <si>
    <t>2 931 712,05</t>
  </si>
  <si>
    <t>27 265,00</t>
  </si>
  <si>
    <t>4 265,00</t>
  </si>
  <si>
    <t>11 000,00</t>
  </si>
  <si>
    <t>2 135 995,02</t>
  </si>
  <si>
    <t>2480</t>
  </si>
  <si>
    <t>609 800,00</t>
  </si>
  <si>
    <t>1 296,00</t>
  </si>
  <si>
    <t>611 096,00</t>
  </si>
  <si>
    <t>570,00</t>
  </si>
  <si>
    <t>81,00</t>
  </si>
  <si>
    <t>3 289,00</t>
  </si>
  <si>
    <t>52 803,00</t>
  </si>
  <si>
    <t>44 584,02</t>
  </si>
  <si>
    <t>12 330,00</t>
  </si>
  <si>
    <t>1 325,00</t>
  </si>
  <si>
    <t>32 000,00</t>
  </si>
  <si>
    <t>832 435,00</t>
  </si>
  <si>
    <t>- 60 111,49</t>
  </si>
  <si>
    <t>772 323,51</t>
  </si>
  <si>
    <t>532 778,00</t>
  </si>
  <si>
    <t>- 91 665,51</t>
  </si>
  <si>
    <t>441 112,49</t>
  </si>
  <si>
    <t>Dotacje celowe z budżetu na finansowanie lub dofinansowanie kosztów realizacji inwestycji i zakupów inwestycyjnych innych jednostek sektora finansów publicznych</t>
  </si>
  <si>
    <t>- 1 296,00</t>
  </si>
  <si>
    <t>8 704,00</t>
  </si>
  <si>
    <t>286 179,00</t>
  </si>
  <si>
    <t>286 000,00</t>
  </si>
  <si>
    <t>179,00</t>
  </si>
  <si>
    <t>92118</t>
  </si>
  <si>
    <t>365 500,00</t>
  </si>
  <si>
    <t>92120</t>
  </si>
  <si>
    <t>2720</t>
  </si>
  <si>
    <t>Dotacje celowe z budżetu na finansowanie lub dofinansowanie prac remontowych i konserwatorskich obiektów zabytkowych przekazane jednostkom niezaliczanym do sektora finansów publicznych</t>
  </si>
  <si>
    <t>72 038,03</t>
  </si>
  <si>
    <t>42 352,03</t>
  </si>
  <si>
    <t>15 286,00</t>
  </si>
  <si>
    <t>12 500,00</t>
  </si>
  <si>
    <t>437 718,00</t>
  </si>
  <si>
    <t>Obiekty sportowe</t>
  </si>
  <si>
    <t>161 750,00</t>
  </si>
  <si>
    <t>9 200,00</t>
  </si>
  <si>
    <t>- 200,00</t>
  </si>
  <si>
    <t>18 150,00</t>
  </si>
  <si>
    <t>28 150,00</t>
  </si>
  <si>
    <t>275 968,00</t>
  </si>
  <si>
    <t>170 000,00</t>
  </si>
  <si>
    <t>49 568,00</t>
  </si>
  <si>
    <t>13 400,00</t>
  </si>
  <si>
    <t>Budowa nowego amfiteatru wraz z zagospodarowaniem terenu</t>
  </si>
  <si>
    <t>6299</t>
  </si>
  <si>
    <t>186 505,73</t>
  </si>
  <si>
    <t>527 401,85</t>
  </si>
  <si>
    <t>250 397,85</t>
  </si>
  <si>
    <t>środki z Budżetu Państwa</t>
  </si>
  <si>
    <t>33 400,00</t>
  </si>
  <si>
    <t>36 330,00</t>
  </si>
  <si>
    <t>50 710 201,41</t>
  </si>
  <si>
    <t>16 440,00</t>
  </si>
  <si>
    <t>50 305 651,43</t>
  </si>
  <si>
    <t>Załącznik Nr 1 do Uchwały nr XLV/344/2014
Rady Miejskiej w Rogoźnie 
z dnia 28 maja 2014 roku</t>
  </si>
  <si>
    <t>- 507 465,83</t>
  </si>
  <si>
    <t>559 517,17</t>
  </si>
  <si>
    <t>649 551,00</t>
  </si>
  <si>
    <t>- 82 570,10</t>
  </si>
  <si>
    <t>50 627 631,31</t>
  </si>
  <si>
    <t>Załącznik Nr 2 do Uchwały Nr XLV/344/2014
Rady Miejskiej w Rogoźnie
z dnia 28 maja 2014 roku</t>
  </si>
  <si>
    <t>4 786,00</t>
  </si>
  <si>
    <t>24 786,00</t>
  </si>
  <si>
    <t>18 786,00</t>
  </si>
  <si>
    <t>474 000,00</t>
  </si>
  <si>
    <t>1 678 244,00</t>
  </si>
  <si>
    <t>2710</t>
  </si>
  <si>
    <t>Dotacja celowa na pomoc finansową udzielaną między jednostkami samorządu terytorialnego na dofinansowanie własnych zadań bieżących</t>
  </si>
  <si>
    <t>424 000,00</t>
  </si>
  <si>
    <t>1 344 044,00</t>
  </si>
  <si>
    <t>263 000,00</t>
  </si>
  <si>
    <t>777 607,00</t>
  </si>
  <si>
    <t>161 000,00</t>
  </si>
  <si>
    <t>303 000,00</t>
  </si>
  <si>
    <t>- 198 267,98</t>
  </si>
  <si>
    <t>1 156 412,99</t>
  </si>
  <si>
    <t>7 024,00</t>
  </si>
  <si>
    <t>51 800,00</t>
  </si>
  <si>
    <t>262 522,81</t>
  </si>
  <si>
    <t>1 197 499,81</t>
  </si>
  <si>
    <t>162 522,81</t>
  </si>
  <si>
    <t>827 178,81</t>
  </si>
  <si>
    <t>32 522,81</t>
  </si>
  <si>
    <t>130 000,00</t>
  </si>
  <si>
    <t>70 000,00</t>
  </si>
  <si>
    <t>4 191 116,00</t>
  </si>
  <si>
    <t>3 583 545,00</t>
  </si>
  <si>
    <t>130 069,00</t>
  </si>
  <si>
    <t>454 000,00</t>
  </si>
  <si>
    <t>1 236 452,00</t>
  </si>
  <si>
    <t>435 000,00</t>
  </si>
  <si>
    <t>1 160 652,00</t>
  </si>
  <si>
    <t>146 459,00</t>
  </si>
  <si>
    <t>119 800,00</t>
  </si>
  <si>
    <t>21 849 957,00</t>
  </si>
  <si>
    <t>79 800,00</t>
  </si>
  <si>
    <t>9 047 471,00</t>
  </si>
  <si>
    <t>304 489,00</t>
  </si>
  <si>
    <t>1 077 688,00</t>
  </si>
  <si>
    <t>34 400,00</t>
  </si>
  <si>
    <t>5 356 028,00</t>
  </si>
  <si>
    <t>13 000,00</t>
  </si>
  <si>
    <t>859 617,00</t>
  </si>
  <si>
    <t>302 617,00</t>
  </si>
  <si>
    <t>75 017,07</t>
  </si>
  <si>
    <t>3 006 729,12</t>
  </si>
  <si>
    <t>1 752,07</t>
  </si>
  <si>
    <t>2 137 747,09</t>
  </si>
  <si>
    <t>58 303,00</t>
  </si>
  <si>
    <t>14 330,00</t>
  </si>
  <si>
    <t>78 029,07</t>
  </si>
  <si>
    <t>110 029,07</t>
  </si>
  <si>
    <t>93 000,00</t>
  </si>
  <si>
    <t>97 038,03</t>
  </si>
  <si>
    <t>67 352,03</t>
  </si>
  <si>
    <t>27 500,00</t>
  </si>
  <si>
    <t>465 218,00</t>
  </si>
  <si>
    <t>184 750,00</t>
  </si>
  <si>
    <t>63 000,00</t>
  </si>
  <si>
    <t>280 468,00</t>
  </si>
  <si>
    <t>54 068,00</t>
  </si>
  <si>
    <t>1 332 429,90</t>
  </si>
  <si>
    <t>51 638 081,33</t>
  </si>
  <si>
    <t>Zmiany w planie wydatków Gminy Rogoźno na 2014 rok</t>
  </si>
  <si>
    <t>Załącznik nr 3 Uchwały Nr XLV/344/2014</t>
  </si>
  <si>
    <t>Załącznik nr 4 do Uchwały Nr XLV/344/2014</t>
  </si>
  <si>
    <t>Urząd Miejski w Rogoźnie 
Wykonawca: zostanie wyłoniony zgodnie z ustawą zamówień publicznych
Termin realizacji: 2014</t>
  </si>
  <si>
    <t>Przebudowa chodnika na ul. Mała Poznańska (od budynku 31 wjazd od b. ZSZ do Pl. K. Marcinkowskiego)</t>
  </si>
  <si>
    <t>Przebudowa chodnika na ul. Wielka Szkolna (od Pl. Powstańców Wlkp do nr 31- lewa strona)</t>
  </si>
  <si>
    <t>Plac zabaw w m. Stare</t>
  </si>
  <si>
    <t>Plac zabaw w m. Marlewo</t>
  </si>
  <si>
    <t>Doposażenie placu zabaw przy Szkole Podstawowej nr 3 w Rogoźnie</t>
  </si>
  <si>
    <t>Budowa 1 punktu świetlnego przy ul. Leśnej 14 w Rogoźnie</t>
  </si>
  <si>
    <t>Szkoła Podstawowa Nr 3 w Rogoźnie
Wykonawca: zostanie wyłoniony zgodnie z ustawą zamówień publicznych
termin realizacji; 2014</t>
  </si>
  <si>
    <t>22.1</t>
  </si>
  <si>
    <t>22.2</t>
  </si>
  <si>
    <t>22.3</t>
  </si>
  <si>
    <t>22.4</t>
  </si>
  <si>
    <t>22.5</t>
  </si>
  <si>
    <t>22.6</t>
  </si>
  <si>
    <t>23.</t>
  </si>
  <si>
    <t>24.</t>
  </si>
  <si>
    <t>25.</t>
  </si>
  <si>
    <t>26.</t>
  </si>
  <si>
    <t>27.</t>
  </si>
  <si>
    <t>28.</t>
  </si>
  <si>
    <t>29.</t>
  </si>
  <si>
    <t>30.</t>
  </si>
  <si>
    <t>Wykonanie parkingu z kruszywa na działce nr 1546/6 przy Urzędzie Miejskim</t>
  </si>
  <si>
    <t>Zakup i montaż dwóch bram przesuwnych wraz ze siatką ogrodzeniową przy świetlicy wiejskiej w Grudnie
(jedna brama z furtką)</t>
  </si>
  <si>
    <t>Zakup odbiornikaTV 50-55 cali LED z funkcją dostępu do internetu z anteną i szafką do telewizora oraz miksera do sprzętu nagłaśniającego do sali wiejskiej w Karolewie</t>
  </si>
  <si>
    <t>Załącznik nr 5 do Uchwały Nr XLV/344/2014</t>
  </si>
  <si>
    <t>Dotacja celowa na pomoc finansową udzieloną miedzy jednostkami samorządu terytorialnego na dofinansowanie własnych zadań bieżących</t>
  </si>
  <si>
    <t>Załącznik nr 6 do Uchwały Nr XLV/344/2014</t>
  </si>
  <si>
    <t>Załącznik nr 7 do Uchwały Nr XLV/344/2014</t>
  </si>
  <si>
    <t>Załącznik nr 8 do Uchwały Nr XLV/344/2014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</si>
</sst>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#,##0.00\ [$zł-415];[Red]\-#,##0.00\ [$zł-415]"/>
    <numFmt numFmtId="173" formatCode="#,##0.00_ ;\-#,##0.00\ "/>
    <numFmt numFmtId="174" formatCode="#,##0.00\ &quot;zł&quot;"/>
  </numFmts>
  <fonts count="7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i/>
      <sz val="9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9"/>
      <name val="Arial"/>
      <family val="2"/>
      <charset val="1"/>
    </font>
    <font>
      <b/>
      <sz val="9"/>
      <name val="Arial"/>
      <family val="2"/>
      <charset val="238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b/>
      <sz val="8.5"/>
      <color indexed="8"/>
      <name val="Arial"/>
      <family val="2"/>
      <charset val="238"/>
    </font>
    <font>
      <i/>
      <sz val="10"/>
      <name val="Arial"/>
      <family val="2"/>
      <charset val="238"/>
    </font>
    <font>
      <sz val="7"/>
      <color indexed="8"/>
      <name val="Arial"/>
      <family val="2"/>
      <charset val="204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i/>
      <sz val="11"/>
      <name val="Arial CE"/>
      <charset val="238"/>
    </font>
    <font>
      <i/>
      <sz val="12"/>
      <name val="Arial CE"/>
      <charset val="238"/>
    </font>
    <font>
      <i/>
      <sz val="9"/>
      <name val="Arial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11"/>
      <name val="Arial CE"/>
      <charset val="238"/>
    </font>
    <font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charset val="204"/>
    </font>
    <font>
      <sz val="9"/>
      <color indexed="8"/>
      <name val="Arial"/>
      <charset val="204"/>
    </font>
    <font>
      <b/>
      <sz val="9"/>
      <color indexed="8"/>
      <name val="Arial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theme="0" tint="-0.14999847407452621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6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6" fillId="2" borderId="0" applyNumberFormat="0" applyBorder="0" applyAlignment="0" applyProtection="0"/>
    <xf numFmtId="164" fontId="17" fillId="0" borderId="0" applyFill="0" applyBorder="0" applyAlignment="0" applyProtection="0"/>
    <xf numFmtId="0" fontId="18" fillId="0" borderId="0"/>
    <xf numFmtId="0" fontId="17" fillId="0" borderId="0"/>
    <xf numFmtId="0" fontId="16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2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</cellStyleXfs>
  <cellXfs count="846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Alignment="1">
      <alignment vertical="center"/>
    </xf>
    <xf numFmtId="49" fontId="8" fillId="0" borderId="12" xfId="1" applyNumberFormat="1" applyFont="1" applyBorder="1" applyAlignment="1">
      <alignment horizontal="left" vertical="top" wrapText="1"/>
    </xf>
    <xf numFmtId="49" fontId="8" fillId="0" borderId="12" xfId="1" applyNumberFormat="1" applyFont="1" applyBorder="1" applyAlignment="1">
      <alignment horizontal="center" vertical="center"/>
    </xf>
    <xf numFmtId="4" fontId="8" fillId="0" borderId="12" xfId="1" applyNumberFormat="1" applyFont="1" applyBorder="1" applyAlignment="1">
      <alignment horizontal="right" vertical="center"/>
    </xf>
    <xf numFmtId="4" fontId="8" fillId="0" borderId="13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1" fillId="0" borderId="20" xfId="2" applyFont="1" applyBorder="1" applyAlignment="1">
      <alignment horizontal="left" vertical="top" wrapText="1"/>
    </xf>
    <xf numFmtId="49" fontId="1" fillId="0" borderId="20" xfId="1" applyNumberFormat="1" applyFont="1" applyBorder="1" applyAlignment="1">
      <alignment horizontal="center" vertical="center"/>
    </xf>
    <xf numFmtId="4" fontId="1" fillId="0" borderId="20" xfId="1" applyNumberFormat="1" applyBorder="1" applyAlignment="1">
      <alignment horizontal="right" vertical="center"/>
    </xf>
    <xf numFmtId="0" fontId="9" fillId="0" borderId="23" xfId="2" applyFont="1" applyBorder="1" applyAlignment="1">
      <alignment horizontal="left" vertical="top" wrapText="1"/>
    </xf>
    <xf numFmtId="4" fontId="10" fillId="0" borderId="20" xfId="1" applyNumberFormat="1" applyFont="1" applyBorder="1" applyAlignment="1">
      <alignment horizontal="left" vertical="center"/>
    </xf>
    <xf numFmtId="4" fontId="10" fillId="0" borderId="22" xfId="1" applyNumberFormat="1" applyFont="1" applyBorder="1" applyAlignment="1">
      <alignment horizontal="left" vertical="center"/>
    </xf>
    <xf numFmtId="0" fontId="1" fillId="0" borderId="23" xfId="2" applyFont="1" applyBorder="1" applyAlignment="1">
      <alignment horizontal="left" vertical="top" wrapText="1"/>
    </xf>
    <xf numFmtId="49" fontId="1" fillId="0" borderId="9" xfId="1" applyNumberFormat="1" applyBorder="1" applyAlignment="1">
      <alignment horizontal="center" vertical="center"/>
    </xf>
    <xf numFmtId="4" fontId="1" fillId="0" borderId="9" xfId="1" applyNumberFormat="1" applyBorder="1" applyAlignment="1">
      <alignment horizontal="right" vertical="center"/>
    </xf>
    <xf numFmtId="0" fontId="1" fillId="0" borderId="26" xfId="1" applyFont="1" applyBorder="1" applyAlignment="1">
      <alignment horizontal="left" vertical="top" wrapText="1"/>
    </xf>
    <xf numFmtId="49" fontId="1" fillId="0" borderId="27" xfId="1" applyNumberFormat="1" applyBorder="1" applyAlignment="1">
      <alignment horizontal="center" vertical="center"/>
    </xf>
    <xf numFmtId="4" fontId="1" fillId="0" borderId="27" xfId="1" applyNumberFormat="1" applyBorder="1" applyAlignment="1">
      <alignment horizontal="right" vertical="center"/>
    </xf>
    <xf numFmtId="4" fontId="1" fillId="0" borderId="26" xfId="1" applyNumberFormat="1" applyBorder="1" applyAlignment="1">
      <alignment horizontal="right" vertical="center"/>
    </xf>
    <xf numFmtId="49" fontId="1" fillId="0" borderId="28" xfId="1" applyNumberFormat="1" applyFont="1" applyBorder="1" applyAlignment="1">
      <alignment horizontal="center" vertical="center"/>
    </xf>
    <xf numFmtId="49" fontId="1" fillId="0" borderId="30" xfId="1" applyNumberFormat="1" applyFont="1" applyBorder="1" applyAlignment="1">
      <alignment horizontal="center" vertical="center"/>
    </xf>
    <xf numFmtId="4" fontId="1" fillId="0" borderId="30" xfId="1" applyNumberFormat="1" applyBorder="1" applyAlignment="1">
      <alignment horizontal="right" vertical="center"/>
    </xf>
    <xf numFmtId="49" fontId="1" fillId="0" borderId="31" xfId="1" applyNumberFormat="1" applyFont="1" applyBorder="1" applyAlignment="1">
      <alignment horizontal="center" vertical="center"/>
    </xf>
    <xf numFmtId="0" fontId="7" fillId="0" borderId="23" xfId="2" applyFont="1" applyBorder="1" applyAlignment="1">
      <alignment horizontal="left" vertical="top" wrapText="1"/>
    </xf>
    <xf numFmtId="0" fontId="13" fillId="0" borderId="23" xfId="2" applyFont="1" applyBorder="1" applyAlignment="1">
      <alignment horizontal="left" vertical="top" wrapText="1"/>
    </xf>
    <xf numFmtId="0" fontId="1" fillId="0" borderId="32" xfId="2" applyFont="1" applyBorder="1" applyAlignment="1">
      <alignment horizontal="left" vertical="top" wrapText="1"/>
    </xf>
    <xf numFmtId="49" fontId="1" fillId="0" borderId="16" xfId="1" applyNumberFormat="1" applyFont="1" applyBorder="1" applyAlignment="1">
      <alignment horizontal="center" vertical="center"/>
    </xf>
    <xf numFmtId="4" fontId="10" fillId="0" borderId="16" xfId="1" applyNumberFormat="1" applyFont="1" applyBorder="1" applyAlignment="1">
      <alignment horizontal="left" vertical="center"/>
    </xf>
    <xf numFmtId="0" fontId="1" fillId="0" borderId="33" xfId="2" applyFont="1" applyBorder="1" applyAlignment="1">
      <alignment horizontal="left" vertical="top" wrapText="1"/>
    </xf>
    <xf numFmtId="49" fontId="1" fillId="0" borderId="12" xfId="1" applyNumberFormat="1" applyFont="1" applyBorder="1" applyAlignment="1">
      <alignment horizontal="center" vertical="center"/>
    </xf>
    <xf numFmtId="4" fontId="1" fillId="0" borderId="0" xfId="1" applyNumberFormat="1"/>
    <xf numFmtId="4" fontId="11" fillId="0" borderId="12" xfId="1" applyNumberFormat="1" applyFont="1" applyBorder="1" applyAlignment="1">
      <alignment horizontal="right" vertical="center"/>
    </xf>
    <xf numFmtId="0" fontId="1" fillId="0" borderId="0" xfId="1" applyFont="1"/>
    <xf numFmtId="0" fontId="1" fillId="0" borderId="0" xfId="1" applyFont="1" applyAlignment="1">
      <alignment wrapText="1"/>
    </xf>
    <xf numFmtId="0" fontId="21" fillId="0" borderId="0" xfId="12" applyFont="1"/>
    <xf numFmtId="0" fontId="2" fillId="0" borderId="0" xfId="1" applyFont="1" applyAlignment="1">
      <alignment wrapText="1"/>
    </xf>
    <xf numFmtId="0" fontId="23" fillId="0" borderId="0" xfId="12" applyFont="1"/>
    <xf numFmtId="0" fontId="2" fillId="0" borderId="0" xfId="1" applyFont="1" applyAlignment="1"/>
    <xf numFmtId="0" fontId="22" fillId="0" borderId="0" xfId="12" applyFont="1" applyAlignment="1">
      <alignment horizontal="left"/>
    </xf>
    <xf numFmtId="0" fontId="4" fillId="0" borderId="0" xfId="1" applyFont="1" applyAlignment="1">
      <alignment wrapText="1"/>
    </xf>
    <xf numFmtId="0" fontId="24" fillId="0" borderId="0" xfId="12" applyFont="1" applyAlignment="1">
      <alignment horizontal="center" vertical="center"/>
    </xf>
    <xf numFmtId="0" fontId="25" fillId="0" borderId="0" xfId="12" applyFont="1" applyBorder="1" applyAlignment="1">
      <alignment horizontal="left" wrapText="1"/>
    </xf>
    <xf numFmtId="0" fontId="27" fillId="0" borderId="0" xfId="12" applyFont="1" applyBorder="1" applyAlignment="1">
      <alignment vertical="center"/>
    </xf>
    <xf numFmtId="0" fontId="28" fillId="0" borderId="0" xfId="12" applyFont="1" applyBorder="1" applyAlignment="1">
      <alignment horizontal="right" vertical="center" wrapText="1"/>
    </xf>
    <xf numFmtId="4" fontId="28" fillId="0" borderId="0" xfId="12" applyNumberFormat="1" applyFont="1" applyBorder="1" applyAlignment="1">
      <alignment horizontal="right" vertical="center"/>
    </xf>
    <xf numFmtId="0" fontId="29" fillId="0" borderId="36" xfId="12" applyFont="1" applyBorder="1" applyAlignment="1">
      <alignment horizontal="center" vertical="center"/>
    </xf>
    <xf numFmtId="0" fontId="29" fillId="0" borderId="37" xfId="12" applyFont="1" applyBorder="1" applyAlignment="1">
      <alignment horizontal="center" vertical="center"/>
    </xf>
    <xf numFmtId="0" fontId="30" fillId="0" borderId="38" xfId="12" applyFont="1" applyBorder="1" applyAlignment="1">
      <alignment horizontal="center" vertical="center"/>
    </xf>
    <xf numFmtId="0" fontId="31" fillId="0" borderId="39" xfId="12" applyFont="1" applyBorder="1" applyAlignment="1">
      <alignment horizontal="center" vertical="center"/>
    </xf>
    <xf numFmtId="49" fontId="32" fillId="0" borderId="37" xfId="12" applyNumberFormat="1" applyFont="1" applyBorder="1" applyAlignment="1">
      <alignment horizontal="center" vertical="center" wrapText="1"/>
    </xf>
    <xf numFmtId="0" fontId="32" fillId="0" borderId="37" xfId="12" applyFont="1" applyBorder="1" applyAlignment="1">
      <alignment horizontal="center" vertical="center"/>
    </xf>
    <xf numFmtId="0" fontId="32" fillId="0" borderId="40" xfId="12" applyFont="1" applyBorder="1" applyAlignment="1">
      <alignment horizontal="center" vertical="center" wrapText="1"/>
    </xf>
    <xf numFmtId="0" fontId="31" fillId="0" borderId="41" xfId="12" applyFont="1" applyBorder="1" applyAlignment="1">
      <alignment horizontal="left" vertical="center"/>
    </xf>
    <xf numFmtId="4" fontId="33" fillId="0" borderId="43" xfId="12" applyNumberFormat="1" applyFont="1" applyBorder="1" applyAlignment="1">
      <alignment horizontal="right" vertical="center" wrapText="1"/>
    </xf>
    <xf numFmtId="4" fontId="32" fillId="0" borderId="18" xfId="12" applyNumberFormat="1" applyFont="1" applyBorder="1" applyAlignment="1">
      <alignment vertical="center"/>
    </xf>
    <xf numFmtId="0" fontId="23" fillId="0" borderId="0" xfId="12" applyFont="1" applyAlignment="1">
      <alignment vertical="center"/>
    </xf>
    <xf numFmtId="0" fontId="34" fillId="0" borderId="44" xfId="12" applyFont="1" applyBorder="1" applyAlignment="1">
      <alignment vertical="center" wrapText="1"/>
    </xf>
    <xf numFmtId="4" fontId="34" fillId="0" borderId="2" xfId="12" applyNumberFormat="1" applyFont="1" applyBorder="1" applyAlignment="1">
      <alignment horizontal="right" vertical="center"/>
    </xf>
    <xf numFmtId="4" fontId="34" fillId="0" borderId="4" xfId="12" applyNumberFormat="1" applyFont="1" applyBorder="1" applyAlignment="1">
      <alignment horizontal="right" vertical="center"/>
    </xf>
    <xf numFmtId="165" fontId="35" fillId="3" borderId="5" xfId="12" applyNumberFormat="1" applyFont="1" applyFill="1" applyBorder="1" applyAlignment="1">
      <alignment horizontal="left" vertical="top" wrapText="1"/>
    </xf>
    <xf numFmtId="0" fontId="21" fillId="3" borderId="6" xfId="12" applyFont="1" applyFill="1" applyBorder="1" applyAlignment="1">
      <alignment vertical="top" wrapText="1"/>
    </xf>
    <xf numFmtId="0" fontId="21" fillId="3" borderId="46" xfId="12" applyFont="1" applyFill="1" applyBorder="1" applyAlignment="1">
      <alignment vertical="top" wrapText="1"/>
    </xf>
    <xf numFmtId="0" fontId="35" fillId="3" borderId="7" xfId="12" applyFont="1" applyFill="1" applyBorder="1" applyAlignment="1">
      <alignment horizontal="left" vertical="top" wrapText="1"/>
    </xf>
    <xf numFmtId="4" fontId="35" fillId="3" borderId="6" xfId="12" applyNumberFormat="1" applyFont="1" applyFill="1" applyBorder="1" applyAlignment="1">
      <alignment horizontal="right" vertical="center"/>
    </xf>
    <xf numFmtId="4" fontId="35" fillId="3" borderId="8" xfId="12" applyNumberFormat="1" applyFont="1" applyFill="1" applyBorder="1" applyAlignment="1">
      <alignment horizontal="right" vertical="center"/>
    </xf>
    <xf numFmtId="0" fontId="21" fillId="0" borderId="0" xfId="12" applyFont="1" applyAlignment="1">
      <alignment vertical="top"/>
    </xf>
    <xf numFmtId="0" fontId="21" fillId="0" borderId="47" xfId="12" applyFont="1" applyFill="1" applyBorder="1" applyAlignment="1">
      <alignment vertical="top" wrapText="1"/>
    </xf>
    <xf numFmtId="166" fontId="24" fillId="4" borderId="6" xfId="12" applyNumberFormat="1" applyFont="1" applyFill="1" applyBorder="1" applyAlignment="1">
      <alignment horizontal="left" vertical="top" wrapText="1"/>
    </xf>
    <xf numFmtId="0" fontId="21" fillId="4" borderId="46" xfId="12" applyFont="1" applyFill="1" applyBorder="1" applyAlignment="1">
      <alignment vertical="top" wrapText="1"/>
    </xf>
    <xf numFmtId="0" fontId="24" fillId="4" borderId="7" xfId="12" applyFont="1" applyFill="1" applyBorder="1" applyAlignment="1">
      <alignment horizontal="left" vertical="top" wrapText="1"/>
    </xf>
    <xf numFmtId="4" fontId="24" fillId="4" borderId="6" xfId="12" applyNumberFormat="1" applyFont="1" applyFill="1" applyBorder="1" applyAlignment="1">
      <alignment horizontal="right" vertical="center"/>
    </xf>
    <xf numFmtId="4" fontId="24" fillId="4" borderId="8" xfId="12" applyNumberFormat="1" applyFont="1" applyFill="1" applyBorder="1" applyAlignment="1">
      <alignment horizontal="right" vertical="center"/>
    </xf>
    <xf numFmtId="0" fontId="21" fillId="0" borderId="19" xfId="12" applyFont="1" applyFill="1" applyBorder="1" applyAlignment="1">
      <alignment vertical="top" wrapText="1"/>
    </xf>
    <xf numFmtId="0" fontId="21" fillId="0" borderId="24" xfId="12" applyFont="1" applyBorder="1" applyAlignment="1">
      <alignment vertical="top" wrapText="1"/>
    </xf>
    <xf numFmtId="167" fontId="24" fillId="0" borderId="46" xfId="12" applyNumberFormat="1" applyFont="1" applyBorder="1" applyAlignment="1">
      <alignment horizontal="left" vertical="top" wrapText="1"/>
    </xf>
    <xf numFmtId="0" fontId="24" fillId="0" borderId="7" xfId="12" applyFont="1" applyBorder="1" applyAlignment="1">
      <alignment horizontal="left" vertical="top" wrapText="1"/>
    </xf>
    <xf numFmtId="4" fontId="24" fillId="0" borderId="6" xfId="12" applyNumberFormat="1" applyFont="1" applyBorder="1" applyAlignment="1">
      <alignment horizontal="right" vertical="center"/>
    </xf>
    <xf numFmtId="4" fontId="21" fillId="0" borderId="12" xfId="12" applyNumberFormat="1" applyFont="1" applyBorder="1" applyAlignment="1">
      <alignment vertical="center"/>
    </xf>
    <xf numFmtId="4" fontId="21" fillId="0" borderId="14" xfId="12" applyNumberFormat="1" applyFont="1" applyBorder="1" applyAlignment="1">
      <alignment vertical="center"/>
    </xf>
    <xf numFmtId="0" fontId="21" fillId="4" borderId="48" xfId="12" applyFont="1" applyFill="1" applyBorder="1" applyAlignment="1">
      <alignment vertical="top" wrapText="1"/>
    </xf>
    <xf numFmtId="0" fontId="24" fillId="4" borderId="49" xfId="12" applyFont="1" applyFill="1" applyBorder="1" applyAlignment="1">
      <alignment horizontal="left" vertical="top" wrapText="1"/>
    </xf>
    <xf numFmtId="4" fontId="24" fillId="4" borderId="24" xfId="12" applyNumberFormat="1" applyFont="1" applyFill="1" applyBorder="1" applyAlignment="1">
      <alignment horizontal="right" vertical="center"/>
    </xf>
    <xf numFmtId="4" fontId="24" fillId="4" borderId="25" xfId="12" applyNumberFormat="1" applyFont="1" applyFill="1" applyBorder="1" applyAlignment="1">
      <alignment horizontal="right" vertical="center"/>
    </xf>
    <xf numFmtId="0" fontId="21" fillId="0" borderId="50" xfId="12" applyFont="1" applyFill="1" applyBorder="1" applyAlignment="1">
      <alignment vertical="top" wrapText="1"/>
    </xf>
    <xf numFmtId="0" fontId="21" fillId="0" borderId="51" xfId="12" applyFont="1" applyBorder="1" applyAlignment="1">
      <alignment vertical="top" wrapText="1"/>
    </xf>
    <xf numFmtId="167" fontId="24" fillId="0" borderId="52" xfId="12" applyNumberFormat="1" applyFont="1" applyBorder="1" applyAlignment="1">
      <alignment horizontal="left" vertical="top" wrapText="1"/>
    </xf>
    <xf numFmtId="0" fontId="24" fillId="0" borderId="53" xfId="12" applyFont="1" applyBorder="1" applyAlignment="1">
      <alignment horizontal="left" vertical="top" wrapText="1"/>
    </xf>
    <xf numFmtId="4" fontId="21" fillId="0" borderId="21" xfId="12" applyNumberFormat="1" applyFont="1" applyBorder="1" applyAlignment="1">
      <alignment vertical="center"/>
    </xf>
    <xf numFmtId="4" fontId="21" fillId="0" borderId="54" xfId="12" applyNumberFormat="1" applyFont="1" applyBorder="1" applyAlignment="1">
      <alignment vertical="center"/>
    </xf>
    <xf numFmtId="0" fontId="23" fillId="0" borderId="55" xfId="12" applyFont="1" applyBorder="1" applyAlignment="1">
      <alignment vertical="center" wrapText="1"/>
    </xf>
    <xf numFmtId="4" fontId="23" fillId="0" borderId="20" xfId="12" applyNumberFormat="1" applyFont="1" applyBorder="1" applyAlignment="1">
      <alignment vertical="center"/>
    </xf>
    <xf numFmtId="4" fontId="23" fillId="0" borderId="56" xfId="12" applyNumberFormat="1" applyFont="1" applyBorder="1" applyAlignment="1">
      <alignment vertical="center"/>
    </xf>
    <xf numFmtId="0" fontId="22" fillId="5" borderId="57" xfId="12" applyFont="1" applyFill="1" applyBorder="1" applyAlignment="1">
      <alignment horizontal="left" vertical="center" wrapText="1"/>
    </xf>
    <xf numFmtId="0" fontId="36" fillId="5" borderId="27" xfId="12" applyFont="1" applyFill="1" applyBorder="1" applyAlignment="1">
      <alignment horizontal="left" vertical="center" wrapText="1"/>
    </xf>
    <xf numFmtId="0" fontId="22" fillId="5" borderId="58" xfId="12" applyFont="1" applyFill="1" applyBorder="1" applyAlignment="1">
      <alignment horizontal="left" vertical="center" wrapText="1"/>
    </xf>
    <xf numFmtId="4" fontId="36" fillId="5" borderId="12" xfId="12" applyNumberFormat="1" applyFont="1" applyFill="1" applyBorder="1" applyAlignment="1">
      <alignment vertical="center"/>
    </xf>
    <xf numFmtId="0" fontId="21" fillId="6" borderId="27" xfId="12" applyFont="1" applyFill="1" applyBorder="1" applyAlignment="1">
      <alignment horizontal="left" vertical="center" wrapText="1"/>
    </xf>
    <xf numFmtId="0" fontId="21" fillId="6" borderId="58" xfId="12" applyFont="1" applyFill="1" applyBorder="1" applyAlignment="1">
      <alignment horizontal="left" vertical="center" wrapText="1"/>
    </xf>
    <xf numFmtId="4" fontId="21" fillId="6" borderId="59" xfId="12" applyNumberFormat="1" applyFont="1" applyFill="1" applyBorder="1" applyAlignment="1">
      <alignment vertical="center"/>
    </xf>
    <xf numFmtId="4" fontId="21" fillId="6" borderId="60" xfId="12" applyNumberFormat="1" applyFont="1" applyFill="1" applyBorder="1" applyAlignment="1">
      <alignment vertical="center"/>
    </xf>
    <xf numFmtId="0" fontId="23" fillId="0" borderId="27" xfId="12" applyFont="1" applyBorder="1" applyAlignment="1">
      <alignment horizontal="left" vertical="center" wrapText="1"/>
    </xf>
    <xf numFmtId="0" fontId="21" fillId="0" borderId="27" xfId="12" applyFont="1" applyBorder="1" applyAlignment="1">
      <alignment horizontal="left" vertical="top" wrapText="1"/>
    </xf>
    <xf numFmtId="0" fontId="24" fillId="0" borderId="10" xfId="12" applyFont="1" applyBorder="1" applyAlignment="1">
      <alignment horizontal="left" vertical="top" wrapText="1"/>
    </xf>
    <xf numFmtId="4" fontId="21" fillId="0" borderId="59" xfId="12" applyNumberFormat="1" applyFont="1" applyBorder="1" applyAlignment="1">
      <alignment vertical="center"/>
    </xf>
    <xf numFmtId="0" fontId="22" fillId="5" borderId="27" xfId="12" applyFont="1" applyFill="1" applyBorder="1" applyAlignment="1">
      <alignment horizontal="left" vertical="center" wrapText="1"/>
    </xf>
    <xf numFmtId="0" fontId="22" fillId="5" borderId="45" xfId="12" applyFont="1" applyFill="1" applyBorder="1" applyAlignment="1">
      <alignment horizontal="left" vertical="center" wrapText="1"/>
    </xf>
    <xf numFmtId="4" fontId="22" fillId="5" borderId="59" xfId="12" applyNumberFormat="1" applyFont="1" applyFill="1" applyBorder="1" applyAlignment="1">
      <alignment horizontal="right" vertical="center"/>
    </xf>
    <xf numFmtId="4" fontId="22" fillId="5" borderId="60" xfId="12" applyNumberFormat="1" applyFont="1" applyFill="1" applyBorder="1" applyAlignment="1">
      <alignment horizontal="right" vertical="center"/>
    </xf>
    <xf numFmtId="0" fontId="22" fillId="7" borderId="55" xfId="12" applyFont="1" applyFill="1" applyBorder="1" applyAlignment="1">
      <alignment horizontal="left" vertical="center" wrapText="1"/>
    </xf>
    <xf numFmtId="0" fontId="36" fillId="6" borderId="27" xfId="12" applyFont="1" applyFill="1" applyBorder="1" applyAlignment="1">
      <alignment horizontal="left" vertical="center" wrapText="1"/>
    </xf>
    <xf numFmtId="0" fontId="36" fillId="6" borderId="45" xfId="12" applyFont="1" applyFill="1" applyBorder="1" applyAlignment="1">
      <alignment horizontal="left" vertical="center" wrapText="1"/>
    </xf>
    <xf numFmtId="4" fontId="36" fillId="6" borderId="59" xfId="12" applyNumberFormat="1" applyFont="1" applyFill="1" applyBorder="1" applyAlignment="1">
      <alignment horizontal="right" vertical="center"/>
    </xf>
    <xf numFmtId="4" fontId="36" fillId="6" borderId="60" xfId="12" applyNumberFormat="1" applyFont="1" applyFill="1" applyBorder="1" applyAlignment="1">
      <alignment horizontal="right" vertical="center"/>
    </xf>
    <xf numFmtId="0" fontId="22" fillId="7" borderId="27" xfId="12" applyFont="1" applyFill="1" applyBorder="1" applyAlignment="1">
      <alignment horizontal="left" vertical="center" wrapText="1"/>
    </xf>
    <xf numFmtId="4" fontId="36" fillId="7" borderId="59" xfId="12" applyNumberFormat="1" applyFont="1" applyFill="1" applyBorder="1" applyAlignment="1">
      <alignment horizontal="right" vertical="center"/>
    </xf>
    <xf numFmtId="4" fontId="23" fillId="0" borderId="12" xfId="12" applyNumberFormat="1" applyFont="1" applyBorder="1" applyAlignment="1">
      <alignment vertical="center"/>
    </xf>
    <xf numFmtId="0" fontId="21" fillId="0" borderId="55" xfId="12" applyFont="1" applyBorder="1" applyAlignment="1">
      <alignment vertical="center" wrapText="1"/>
    </xf>
    <xf numFmtId="0" fontId="21" fillId="6" borderId="45" xfId="12" applyFont="1" applyFill="1" applyBorder="1" applyAlignment="1">
      <alignment horizontal="left" vertical="center" wrapText="1"/>
    </xf>
    <xf numFmtId="0" fontId="23" fillId="0" borderId="29" xfId="12" applyFont="1" applyBorder="1" applyAlignment="1">
      <alignment vertical="center" wrapText="1"/>
    </xf>
    <xf numFmtId="0" fontId="21" fillId="0" borderId="15" xfId="12" applyFont="1" applyBorder="1" applyAlignment="1">
      <alignment vertical="top" wrapText="1"/>
    </xf>
    <xf numFmtId="0" fontId="21" fillId="0" borderId="9" xfId="12" applyFont="1" applyBorder="1" applyAlignment="1">
      <alignment vertical="top" wrapText="1"/>
    </xf>
    <xf numFmtId="167" fontId="24" fillId="0" borderId="61" xfId="12" applyNumberFormat="1" applyFont="1" applyBorder="1" applyAlignment="1">
      <alignment horizontal="left" vertical="top" wrapText="1"/>
    </xf>
    <xf numFmtId="4" fontId="24" fillId="0" borderId="9" xfId="12" applyNumberFormat="1" applyFont="1" applyBorder="1" applyAlignment="1">
      <alignment horizontal="right" vertical="center"/>
    </xf>
    <xf numFmtId="0" fontId="37" fillId="3" borderId="62" xfId="12" applyFont="1" applyFill="1" applyBorder="1" applyAlignment="1">
      <alignment horizontal="left" vertical="top" wrapText="1"/>
    </xf>
    <xf numFmtId="0" fontId="21" fillId="3" borderId="59" xfId="12" applyFont="1" applyFill="1" applyBorder="1" applyAlignment="1">
      <alignment vertical="top" wrapText="1"/>
    </xf>
    <xf numFmtId="167" fontId="24" fillId="3" borderId="63" xfId="12" applyNumberFormat="1" applyFont="1" applyFill="1" applyBorder="1" applyAlignment="1">
      <alignment horizontal="left" vertical="top" wrapText="1"/>
    </xf>
    <xf numFmtId="0" fontId="21" fillId="0" borderId="55" xfId="12" applyFont="1" applyBorder="1" applyAlignment="1">
      <alignment vertical="top" wrapText="1"/>
    </xf>
    <xf numFmtId="0" fontId="21" fillId="4" borderId="6" xfId="12" applyFont="1" applyFill="1" applyBorder="1" applyAlignment="1">
      <alignment horizontal="left" vertical="top" wrapText="1"/>
    </xf>
    <xf numFmtId="167" fontId="24" fillId="4" borderId="0" xfId="12" applyNumberFormat="1" applyFont="1" applyFill="1" applyBorder="1" applyAlignment="1">
      <alignment horizontal="left" vertical="top" wrapText="1"/>
    </xf>
    <xf numFmtId="0" fontId="21" fillId="0" borderId="19" xfId="12" applyFont="1" applyBorder="1" applyAlignment="1">
      <alignment vertical="top" wrapText="1"/>
    </xf>
    <xf numFmtId="0" fontId="21" fillId="0" borderId="6" xfId="12" applyFont="1" applyBorder="1" applyAlignment="1">
      <alignment vertical="top" wrapText="1"/>
    </xf>
    <xf numFmtId="0" fontId="21" fillId="4" borderId="59" xfId="12" applyFont="1" applyFill="1" applyBorder="1" applyAlignment="1">
      <alignment horizontal="left" vertical="top" wrapText="1"/>
    </xf>
    <xf numFmtId="0" fontId="24" fillId="4" borderId="64" xfId="12" applyFont="1" applyFill="1" applyBorder="1" applyAlignment="1">
      <alignment horizontal="left" vertical="top" wrapText="1"/>
    </xf>
    <xf numFmtId="4" fontId="24" fillId="4" borderId="20" xfId="12" applyNumberFormat="1" applyFont="1" applyFill="1" applyBorder="1" applyAlignment="1">
      <alignment horizontal="right" vertical="center"/>
    </xf>
    <xf numFmtId="4" fontId="24" fillId="4" borderId="22" xfId="12" applyNumberFormat="1" applyFont="1" applyFill="1" applyBorder="1" applyAlignment="1">
      <alignment horizontal="right" vertical="center"/>
    </xf>
    <xf numFmtId="0" fontId="23" fillId="0" borderId="65" xfId="12" applyFont="1" applyBorder="1" applyAlignment="1">
      <alignment vertical="top" wrapText="1"/>
    </xf>
    <xf numFmtId="4" fontId="38" fillId="0" borderId="12" xfId="12" applyNumberFormat="1" applyFont="1" applyBorder="1" applyAlignment="1">
      <alignment horizontal="right" vertical="center"/>
    </xf>
    <xf numFmtId="4" fontId="38" fillId="0" borderId="14" xfId="12" applyNumberFormat="1" applyFont="1" applyBorder="1" applyAlignment="1">
      <alignment horizontal="right" vertical="center"/>
    </xf>
    <xf numFmtId="0" fontId="22" fillId="8" borderId="57" xfId="12" applyFont="1" applyFill="1" applyBorder="1" applyAlignment="1">
      <alignment horizontal="left" vertical="top" wrapText="1"/>
    </xf>
    <xf numFmtId="0" fontId="21" fillId="8" borderId="27" xfId="12" applyFont="1" applyFill="1" applyBorder="1" applyAlignment="1">
      <alignment vertical="top" wrapText="1"/>
    </xf>
    <xf numFmtId="167" fontId="24" fillId="8" borderId="27" xfId="12" applyNumberFormat="1" applyFont="1" applyFill="1" applyBorder="1" applyAlignment="1">
      <alignment horizontal="left" vertical="top" wrapText="1"/>
    </xf>
    <xf numFmtId="0" fontId="38" fillId="8" borderId="58" xfId="12" applyFont="1" applyFill="1" applyBorder="1" applyAlignment="1">
      <alignment horizontal="left" vertical="top" wrapText="1"/>
    </xf>
    <xf numFmtId="4" fontId="24" fillId="8" borderId="12" xfId="12" applyNumberFormat="1" applyFont="1" applyFill="1" applyBorder="1" applyAlignment="1">
      <alignment horizontal="right" vertical="center"/>
    </xf>
    <xf numFmtId="4" fontId="24" fillId="8" borderId="14" xfId="12" applyNumberFormat="1" applyFont="1" applyFill="1" applyBorder="1" applyAlignment="1">
      <alignment horizontal="right" vertical="center"/>
    </xf>
    <xf numFmtId="0" fontId="22" fillId="7" borderId="57" xfId="12" applyFont="1" applyFill="1" applyBorder="1" applyAlignment="1">
      <alignment horizontal="left" vertical="top" wrapText="1"/>
    </xf>
    <xf numFmtId="0" fontId="21" fillId="6" borderId="27" xfId="12" applyFont="1" applyFill="1" applyBorder="1" applyAlignment="1">
      <alignment horizontal="left" vertical="top" wrapText="1"/>
    </xf>
    <xf numFmtId="167" fontId="24" fillId="6" borderId="27" xfId="12" applyNumberFormat="1" applyFont="1" applyFill="1" applyBorder="1" applyAlignment="1">
      <alignment horizontal="left" vertical="top" wrapText="1"/>
    </xf>
    <xf numFmtId="0" fontId="38" fillId="6" borderId="58" xfId="12" applyFont="1" applyFill="1" applyBorder="1" applyAlignment="1">
      <alignment horizontal="left" vertical="top" wrapText="1"/>
    </xf>
    <xf numFmtId="4" fontId="24" fillId="6" borderId="12" xfId="12" applyNumberFormat="1" applyFont="1" applyFill="1" applyBorder="1" applyAlignment="1">
      <alignment horizontal="right" vertical="center"/>
    </xf>
    <xf numFmtId="4" fontId="24" fillId="6" borderId="14" xfId="12" applyNumberFormat="1" applyFont="1" applyFill="1" applyBorder="1" applyAlignment="1">
      <alignment horizontal="right" vertical="center"/>
    </xf>
    <xf numFmtId="0" fontId="21" fillId="0" borderId="57" xfId="12" applyFont="1" applyBorder="1" applyAlignment="1">
      <alignment vertical="top" wrapText="1"/>
    </xf>
    <xf numFmtId="0" fontId="21" fillId="0" borderId="27" xfId="12" applyFont="1" applyBorder="1" applyAlignment="1">
      <alignment vertical="top" wrapText="1"/>
    </xf>
    <xf numFmtId="167" fontId="24" fillId="0" borderId="27" xfId="12" applyNumberFormat="1" applyFont="1" applyBorder="1" applyAlignment="1">
      <alignment horizontal="left" vertical="top" wrapText="1"/>
    </xf>
    <xf numFmtId="0" fontId="24" fillId="0" borderId="58" xfId="12" applyFont="1" applyBorder="1" applyAlignment="1">
      <alignment horizontal="left" vertical="top" wrapText="1"/>
    </xf>
    <xf numFmtId="4" fontId="24" fillId="0" borderId="12" xfId="12" applyNumberFormat="1" applyFont="1" applyBorder="1" applyAlignment="1">
      <alignment horizontal="right" vertical="center"/>
    </xf>
    <xf numFmtId="4" fontId="33" fillId="0" borderId="67" xfId="12" applyNumberFormat="1" applyFont="1" applyBorder="1" applyAlignment="1">
      <alignment horizontal="right" vertical="center" wrapText="1"/>
    </xf>
    <xf numFmtId="0" fontId="23" fillId="0" borderId="68" xfId="12" applyFont="1" applyFill="1" applyBorder="1" applyAlignment="1">
      <alignment vertical="center" wrapText="1"/>
    </xf>
    <xf numFmtId="4" fontId="23" fillId="0" borderId="2" xfId="12" applyNumberFormat="1" applyFont="1" applyBorder="1" applyAlignment="1">
      <alignment horizontal="right" vertical="center"/>
    </xf>
    <xf numFmtId="4" fontId="23" fillId="0" borderId="4" xfId="12" applyNumberFormat="1" applyFont="1" applyBorder="1" applyAlignment="1">
      <alignment horizontal="right" vertical="center"/>
    </xf>
    <xf numFmtId="4" fontId="35" fillId="3" borderId="59" xfId="12" applyNumberFormat="1" applyFont="1" applyFill="1" applyBorder="1" applyAlignment="1">
      <alignment horizontal="right" vertical="center"/>
    </xf>
    <xf numFmtId="4" fontId="35" fillId="3" borderId="60" xfId="12" applyNumberFormat="1" applyFont="1" applyFill="1" applyBorder="1" applyAlignment="1">
      <alignment horizontal="right" vertical="center"/>
    </xf>
    <xf numFmtId="0" fontId="21" fillId="0" borderId="70" xfId="12" applyFont="1" applyBorder="1" applyAlignment="1">
      <alignment vertical="top" wrapText="1"/>
    </xf>
    <xf numFmtId="0" fontId="23" fillId="0" borderId="55" xfId="12" applyFont="1" applyFill="1" applyBorder="1" applyAlignment="1">
      <alignment vertical="center" wrapText="1"/>
    </xf>
    <xf numFmtId="4" fontId="23" fillId="0" borderId="59" xfId="12" applyNumberFormat="1" applyFont="1" applyBorder="1" applyAlignment="1">
      <alignment vertical="center"/>
    </xf>
    <xf numFmtId="4" fontId="23" fillId="0" borderId="14" xfId="12" applyNumberFormat="1" applyFont="1" applyBorder="1" applyAlignment="1">
      <alignment vertical="center"/>
    </xf>
    <xf numFmtId="0" fontId="22" fillId="8" borderId="27" xfId="12" applyFont="1" applyFill="1" applyBorder="1" applyAlignment="1">
      <alignment vertical="center" wrapText="1"/>
    </xf>
    <xf numFmtId="0" fontId="22" fillId="8" borderId="27" xfId="12" applyFont="1" applyFill="1" applyBorder="1" applyAlignment="1">
      <alignment horizontal="left" vertical="center" wrapText="1"/>
    </xf>
    <xf numFmtId="0" fontId="22" fillId="8" borderId="58" xfId="12" applyFont="1" applyFill="1" applyBorder="1" applyAlignment="1">
      <alignment horizontal="left" vertical="center" wrapText="1"/>
    </xf>
    <xf numFmtId="4" fontId="22" fillId="8" borderId="59" xfId="12" applyNumberFormat="1" applyFont="1" applyFill="1" applyBorder="1" applyAlignment="1">
      <alignment vertical="center"/>
    </xf>
    <xf numFmtId="4" fontId="22" fillId="8" borderId="60" xfId="12" applyNumberFormat="1" applyFont="1" applyFill="1" applyBorder="1" applyAlignment="1">
      <alignment vertical="center"/>
    </xf>
    <xf numFmtId="0" fontId="23" fillId="0" borderId="27" xfId="12" applyFont="1" applyFill="1" applyBorder="1" applyAlignment="1">
      <alignment vertical="center" wrapText="1"/>
    </xf>
    <xf numFmtId="0" fontId="21" fillId="0" borderId="27" xfId="12" applyFont="1" applyFill="1" applyBorder="1" applyAlignment="1">
      <alignment horizontal="left" vertical="center" wrapText="1"/>
    </xf>
    <xf numFmtId="0" fontId="21" fillId="0" borderId="27" xfId="12" applyFont="1" applyFill="1" applyBorder="1" applyAlignment="1">
      <alignment horizontal="left" vertical="top" wrapText="1"/>
    </xf>
    <xf numFmtId="165" fontId="35" fillId="3" borderId="70" xfId="12" quotePrefix="1" applyNumberFormat="1" applyFont="1" applyFill="1" applyBorder="1" applyAlignment="1">
      <alignment horizontal="left" vertical="top" wrapText="1"/>
    </xf>
    <xf numFmtId="0" fontId="21" fillId="3" borderId="63" xfId="12" applyFont="1" applyFill="1" applyBorder="1" applyAlignment="1">
      <alignment vertical="top" wrapText="1"/>
    </xf>
    <xf numFmtId="0" fontId="35" fillId="3" borderId="64" xfId="12" applyFont="1" applyFill="1" applyBorder="1" applyAlignment="1">
      <alignment horizontal="left" vertical="top" wrapText="1"/>
    </xf>
    <xf numFmtId="166" fontId="24" fillId="4" borderId="6" xfId="12" quotePrefix="1" applyNumberFormat="1" applyFont="1" applyFill="1" applyBorder="1" applyAlignment="1">
      <alignment horizontal="left" vertical="top" wrapText="1"/>
    </xf>
    <xf numFmtId="0" fontId="21" fillId="0" borderId="20" xfId="12" applyFont="1" applyBorder="1" applyAlignment="1">
      <alignment vertical="top" wrapText="1"/>
    </xf>
    <xf numFmtId="167" fontId="24" fillId="0" borderId="48" xfId="12" applyNumberFormat="1" applyFont="1" applyBorder="1" applyAlignment="1">
      <alignment horizontal="left" vertical="top" wrapText="1"/>
    </xf>
    <xf numFmtId="0" fontId="24" fillId="0" borderId="49" xfId="12" applyFont="1" applyBorder="1" applyAlignment="1">
      <alignment horizontal="left" vertical="top" wrapText="1"/>
    </xf>
    <xf numFmtId="4" fontId="24" fillId="0" borderId="24" xfId="12" applyNumberFormat="1" applyFont="1" applyBorder="1" applyAlignment="1">
      <alignment horizontal="right" vertical="center"/>
    </xf>
    <xf numFmtId="0" fontId="22" fillId="8" borderId="11" xfId="12" applyFont="1" applyFill="1" applyBorder="1" applyAlignment="1">
      <alignment vertical="top" wrapText="1"/>
    </xf>
    <xf numFmtId="0" fontId="22" fillId="8" borderId="12" xfId="12" applyFont="1" applyFill="1" applyBorder="1" applyAlignment="1">
      <alignment vertical="top" wrapText="1"/>
    </xf>
    <xf numFmtId="167" fontId="38" fillId="8" borderId="33" xfId="12" applyNumberFormat="1" applyFont="1" applyFill="1" applyBorder="1" applyAlignment="1">
      <alignment horizontal="left" vertical="top" wrapText="1"/>
    </xf>
    <xf numFmtId="0" fontId="38" fillId="8" borderId="13" xfId="12" applyFont="1" applyFill="1" applyBorder="1" applyAlignment="1">
      <alignment horizontal="left" vertical="top" wrapText="1"/>
    </xf>
    <xf numFmtId="4" fontId="38" fillId="8" borderId="12" xfId="12" applyNumberFormat="1" applyFont="1" applyFill="1" applyBorder="1" applyAlignment="1">
      <alignment horizontal="right" vertical="center"/>
    </xf>
    <xf numFmtId="4" fontId="38" fillId="8" borderId="14" xfId="12" applyNumberFormat="1" applyFont="1" applyFill="1" applyBorder="1" applyAlignment="1">
      <alignment horizontal="right" vertical="center"/>
    </xf>
    <xf numFmtId="0" fontId="21" fillId="6" borderId="12" xfId="12" applyFont="1" applyFill="1" applyBorder="1" applyAlignment="1">
      <alignment horizontal="left" vertical="top" wrapText="1"/>
    </xf>
    <xf numFmtId="167" fontId="24" fillId="6" borderId="33" xfId="12" applyNumberFormat="1" applyFont="1" applyFill="1" applyBorder="1" applyAlignment="1">
      <alignment horizontal="left" vertical="top" wrapText="1"/>
    </xf>
    <xf numFmtId="0" fontId="24" fillId="6" borderId="13" xfId="12" applyFont="1" applyFill="1" applyBorder="1" applyAlignment="1">
      <alignment horizontal="left" vertical="top" wrapText="1"/>
    </xf>
    <xf numFmtId="167" fontId="24" fillId="0" borderId="23" xfId="12" applyNumberFormat="1" applyFont="1" applyBorder="1" applyAlignment="1">
      <alignment horizontal="left" vertical="top" wrapText="1"/>
    </xf>
    <xf numFmtId="0" fontId="24" fillId="0" borderId="71" xfId="12" applyFont="1" applyBorder="1" applyAlignment="1">
      <alignment horizontal="left" vertical="top" wrapText="1"/>
    </xf>
    <xf numFmtId="4" fontId="24" fillId="0" borderId="20" xfId="12" applyNumberFormat="1" applyFont="1" applyBorder="1" applyAlignment="1">
      <alignment horizontal="right" vertical="center"/>
    </xf>
    <xf numFmtId="0" fontId="21" fillId="3" borderId="72" xfId="12" applyFont="1" applyFill="1" applyBorder="1" applyAlignment="1">
      <alignment vertical="top" wrapText="1"/>
    </xf>
    <xf numFmtId="0" fontId="35" fillId="3" borderId="73" xfId="12" applyFont="1" applyFill="1" applyBorder="1" applyAlignment="1">
      <alignment horizontal="left" vertical="top" wrapText="1"/>
    </xf>
    <xf numFmtId="4" fontId="35" fillId="3" borderId="72" xfId="12" applyNumberFormat="1" applyFont="1" applyFill="1" applyBorder="1" applyAlignment="1">
      <alignment horizontal="right" vertical="center"/>
    </xf>
    <xf numFmtId="4" fontId="35" fillId="3" borderId="74" xfId="12" applyNumberFormat="1" applyFont="1" applyFill="1" applyBorder="1" applyAlignment="1">
      <alignment horizontal="right" vertical="center"/>
    </xf>
    <xf numFmtId="166" fontId="24" fillId="4" borderId="59" xfId="12" applyNumberFormat="1" applyFont="1" applyFill="1" applyBorder="1" applyAlignment="1">
      <alignment horizontal="left" vertical="top" wrapText="1"/>
    </xf>
    <xf numFmtId="0" fontId="21" fillId="4" borderId="63" xfId="12" applyFont="1" applyFill="1" applyBorder="1" applyAlignment="1">
      <alignment vertical="top" wrapText="1"/>
    </xf>
    <xf numFmtId="4" fontId="24" fillId="4" borderId="59" xfId="12" applyNumberFormat="1" applyFont="1" applyFill="1" applyBorder="1" applyAlignment="1">
      <alignment horizontal="right" vertical="center"/>
    </xf>
    <xf numFmtId="4" fontId="24" fillId="4" borderId="60" xfId="12" applyNumberFormat="1" applyFont="1" applyFill="1" applyBorder="1" applyAlignment="1">
      <alignment horizontal="right" vertical="center"/>
    </xf>
    <xf numFmtId="0" fontId="21" fillId="0" borderId="50" xfId="12" applyFont="1" applyBorder="1" applyAlignment="1">
      <alignment vertical="top" wrapText="1"/>
    </xf>
    <xf numFmtId="0" fontId="21" fillId="0" borderId="43" xfId="12" applyFont="1" applyBorder="1" applyAlignment="1">
      <alignment vertical="top" wrapText="1"/>
    </xf>
    <xf numFmtId="0" fontId="23" fillId="0" borderId="50" xfId="12" applyFont="1" applyBorder="1" applyAlignment="1">
      <alignment vertical="center" wrapText="1"/>
    </xf>
    <xf numFmtId="0" fontId="23" fillId="0" borderId="43" xfId="12" applyFont="1" applyBorder="1" applyAlignment="1">
      <alignment vertical="center" wrapText="1"/>
    </xf>
    <xf numFmtId="167" fontId="34" fillId="0" borderId="37" xfId="12" applyNumberFormat="1" applyFont="1" applyBorder="1" applyAlignment="1">
      <alignment horizontal="left" vertical="center" wrapText="1"/>
    </xf>
    <xf numFmtId="0" fontId="31" fillId="0" borderId="39" xfId="12" applyFont="1" applyBorder="1" applyAlignment="1">
      <alignment horizontal="right" vertical="center" wrapText="1"/>
    </xf>
    <xf numFmtId="4" fontId="28" fillId="0" borderId="37" xfId="12" applyNumberFormat="1" applyFont="1" applyBorder="1" applyAlignment="1">
      <alignment horizontal="right" vertical="center" wrapText="1"/>
    </xf>
    <xf numFmtId="0" fontId="27" fillId="0" borderId="0" xfId="12" applyFont="1" applyBorder="1" applyAlignment="1">
      <alignment vertical="center" wrapText="1"/>
    </xf>
    <xf numFmtId="167" fontId="39" fillId="0" borderId="0" xfId="12" applyNumberFormat="1" applyFont="1" applyBorder="1" applyAlignment="1">
      <alignment horizontal="left" vertical="center" wrapText="1"/>
    </xf>
    <xf numFmtId="4" fontId="28" fillId="0" borderId="0" xfId="12" applyNumberFormat="1" applyFont="1" applyBorder="1" applyAlignment="1">
      <alignment horizontal="right" vertical="center" wrapText="1"/>
    </xf>
    <xf numFmtId="0" fontId="40" fillId="0" borderId="0" xfId="12" applyFont="1"/>
    <xf numFmtId="49" fontId="22" fillId="0" borderId="37" xfId="12" applyNumberFormat="1" applyFont="1" applyBorder="1" applyAlignment="1">
      <alignment horizontal="center" vertical="center" wrapText="1"/>
    </xf>
    <xf numFmtId="0" fontId="22" fillId="0" borderId="37" xfId="12" applyFont="1" applyBorder="1" applyAlignment="1">
      <alignment horizontal="center" vertical="center"/>
    </xf>
    <xf numFmtId="0" fontId="22" fillId="0" borderId="40" xfId="12" applyFont="1" applyBorder="1" applyAlignment="1">
      <alignment horizontal="center" vertical="center" wrapText="1"/>
    </xf>
    <xf numFmtId="4" fontId="33" fillId="0" borderId="75" xfId="12" applyNumberFormat="1" applyFont="1" applyBorder="1" applyAlignment="1">
      <alignment horizontal="right" vertical="center" wrapText="1"/>
    </xf>
    <xf numFmtId="0" fontId="23" fillId="0" borderId="76" xfId="12" applyFont="1" applyBorder="1" applyAlignment="1">
      <alignment vertical="center" wrapText="1"/>
    </xf>
    <xf numFmtId="4" fontId="23" fillId="0" borderId="78" xfId="12" applyNumberFormat="1" applyFont="1" applyBorder="1" applyAlignment="1">
      <alignment vertical="center"/>
    </xf>
    <xf numFmtId="4" fontId="23" fillId="5" borderId="12" xfId="12" applyNumberFormat="1" applyFont="1" applyFill="1" applyBorder="1" applyAlignment="1">
      <alignment vertical="center"/>
    </xf>
    <xf numFmtId="4" fontId="23" fillId="5" borderId="78" xfId="12" applyNumberFormat="1" applyFont="1" applyFill="1" applyBorder="1" applyAlignment="1">
      <alignment vertical="center"/>
    </xf>
    <xf numFmtId="0" fontId="23" fillId="0" borderId="27" xfId="12" applyFont="1" applyBorder="1"/>
    <xf numFmtId="0" fontId="23" fillId="6" borderId="27" xfId="12" applyFont="1" applyFill="1" applyBorder="1" applyAlignment="1">
      <alignment horizontal="left"/>
    </xf>
    <xf numFmtId="0" fontId="23" fillId="6" borderId="27" xfId="12" applyFont="1" applyFill="1" applyBorder="1"/>
    <xf numFmtId="0" fontId="23" fillId="6" borderId="58" xfId="12" applyFont="1" applyFill="1" applyBorder="1"/>
    <xf numFmtId="4" fontId="23" fillId="6" borderId="12" xfId="12" applyNumberFormat="1" applyFont="1" applyFill="1" applyBorder="1" applyAlignment="1">
      <alignment vertical="center"/>
    </xf>
    <xf numFmtId="4" fontId="23" fillId="6" borderId="78" xfId="12" applyNumberFormat="1" applyFont="1" applyFill="1" applyBorder="1" applyAlignment="1">
      <alignment vertical="center"/>
    </xf>
    <xf numFmtId="0" fontId="21" fillId="0" borderId="27" xfId="12" applyFont="1" applyBorder="1" applyAlignment="1">
      <alignment horizontal="left" vertical="center"/>
    </xf>
    <xf numFmtId="0" fontId="21" fillId="0" borderId="58" xfId="12" applyFont="1" applyBorder="1" applyAlignment="1">
      <alignment horizontal="left" vertical="top" wrapText="1"/>
    </xf>
    <xf numFmtId="4" fontId="21" fillId="0" borderId="12" xfId="12" applyNumberFormat="1" applyFont="1" applyBorder="1" applyAlignment="1">
      <alignment horizontal="right" vertical="center"/>
    </xf>
    <xf numFmtId="4" fontId="21" fillId="0" borderId="78" xfId="12" applyNumberFormat="1" applyFont="1" applyBorder="1" applyAlignment="1">
      <alignment horizontal="right" vertical="center"/>
    </xf>
    <xf numFmtId="4" fontId="32" fillId="5" borderId="12" xfId="12" applyNumberFormat="1" applyFont="1" applyFill="1" applyBorder="1" applyAlignment="1">
      <alignment vertical="center"/>
    </xf>
    <xf numFmtId="4" fontId="32" fillId="5" borderId="78" xfId="12" applyNumberFormat="1" applyFont="1" applyFill="1" applyBorder="1" applyAlignment="1">
      <alignment vertical="center"/>
    </xf>
    <xf numFmtId="4" fontId="23" fillId="0" borderId="21" xfId="12" applyNumberFormat="1" applyFont="1" applyBorder="1" applyAlignment="1">
      <alignment vertical="center"/>
    </xf>
    <xf numFmtId="0" fontId="31" fillId="0" borderId="79" xfId="12" applyFont="1" applyBorder="1" applyAlignment="1">
      <alignment horizontal="left" vertical="center"/>
    </xf>
    <xf numFmtId="4" fontId="33" fillId="0" borderId="37" xfId="12" applyNumberFormat="1" applyFont="1" applyBorder="1" applyAlignment="1">
      <alignment horizontal="right" vertical="center" wrapText="1"/>
    </xf>
    <xf numFmtId="4" fontId="33" fillId="0" borderId="40" xfId="12" applyNumberFormat="1" applyFont="1" applyBorder="1" applyAlignment="1">
      <alignment horizontal="right" vertical="center" wrapText="1"/>
    </xf>
    <xf numFmtId="0" fontId="23" fillId="0" borderId="76" xfId="12" applyFont="1" applyFill="1" applyBorder="1" applyAlignment="1">
      <alignment vertical="center" wrapText="1"/>
    </xf>
    <xf numFmtId="4" fontId="23" fillId="0" borderId="81" xfId="12" applyNumberFormat="1" applyFont="1" applyBorder="1" applyAlignment="1">
      <alignment vertical="center"/>
    </xf>
    <xf numFmtId="4" fontId="22" fillId="8" borderId="81" xfId="12" applyNumberFormat="1" applyFont="1" applyFill="1" applyBorder="1" applyAlignment="1">
      <alignment vertical="center"/>
    </xf>
    <xf numFmtId="4" fontId="21" fillId="6" borderId="81" xfId="12" applyNumberFormat="1" applyFont="1" applyFill="1" applyBorder="1" applyAlignment="1">
      <alignment vertical="center"/>
    </xf>
    <xf numFmtId="0" fontId="23" fillId="0" borderId="28" xfId="12" applyFont="1" applyFill="1" applyBorder="1" applyAlignment="1">
      <alignment vertical="center" wrapText="1"/>
    </xf>
    <xf numFmtId="0" fontId="21" fillId="0" borderId="28" xfId="12" applyFont="1" applyFill="1" applyBorder="1" applyAlignment="1">
      <alignment horizontal="left" vertical="center" wrapText="1"/>
    </xf>
    <xf numFmtId="0" fontId="21" fillId="0" borderId="28" xfId="12" applyFont="1" applyFill="1" applyBorder="1" applyAlignment="1">
      <alignment horizontal="left" vertical="top" wrapText="1"/>
    </xf>
    <xf numFmtId="0" fontId="24" fillId="0" borderId="82" xfId="12" applyFont="1" applyBorder="1" applyAlignment="1">
      <alignment horizontal="left" vertical="top" wrapText="1"/>
    </xf>
    <xf numFmtId="4" fontId="21" fillId="0" borderId="20" xfId="12" applyNumberFormat="1" applyFont="1" applyBorder="1" applyAlignment="1">
      <alignment vertical="center"/>
    </xf>
    <xf numFmtId="0" fontId="23" fillId="0" borderId="83" xfId="12" applyFont="1" applyBorder="1"/>
    <xf numFmtId="0" fontId="32" fillId="0" borderId="84" xfId="12" applyFont="1" applyBorder="1" applyAlignment="1">
      <alignment horizontal="right"/>
    </xf>
    <xf numFmtId="4" fontId="32" fillId="0" borderId="85" xfId="12" applyNumberFormat="1" applyFont="1" applyBorder="1" applyAlignment="1">
      <alignment vertical="center"/>
    </xf>
    <xf numFmtId="4" fontId="32" fillId="0" borderId="86" xfId="12" applyNumberFormat="1" applyFont="1" applyBorder="1" applyAlignment="1">
      <alignment vertical="center"/>
    </xf>
    <xf numFmtId="164" fontId="23" fillId="0" borderId="0" xfId="4" applyFont="1" applyFill="1" applyBorder="1" applyAlignment="1" applyProtection="1"/>
    <xf numFmtId="0" fontId="25" fillId="0" borderId="0" xfId="11" applyFont="1" applyBorder="1" applyAlignment="1">
      <alignment horizontal="center"/>
    </xf>
    <xf numFmtId="0" fontId="41" fillId="0" borderId="0" xfId="11" applyFont="1"/>
    <xf numFmtId="0" fontId="23" fillId="0" borderId="0" xfId="11" applyFont="1"/>
    <xf numFmtId="0" fontId="42" fillId="0" borderId="0" xfId="11" applyFont="1" applyBorder="1" applyAlignment="1">
      <alignment horizontal="center"/>
    </xf>
    <xf numFmtId="164" fontId="43" fillId="0" borderId="0" xfId="4" applyFont="1" applyFill="1" applyBorder="1" applyAlignment="1" applyProtection="1">
      <alignment horizontal="right" vertical="center"/>
    </xf>
    <xf numFmtId="164" fontId="33" fillId="0" borderId="0" xfId="4" applyFont="1" applyFill="1" applyBorder="1" applyAlignment="1" applyProtection="1">
      <alignment horizontal="center" vertical="center"/>
    </xf>
    <xf numFmtId="164" fontId="23" fillId="0" borderId="0" xfId="4" applyFont="1" applyFill="1" applyBorder="1" applyAlignment="1" applyProtection="1">
      <alignment horizontal="center"/>
    </xf>
    <xf numFmtId="0" fontId="16" fillId="0" borderId="0" xfId="6" applyFont="1" applyAlignment="1">
      <alignment horizontal="center" vertical="center"/>
    </xf>
    <xf numFmtId="164" fontId="33" fillId="0" borderId="0" xfId="4" applyFont="1" applyFill="1" applyBorder="1" applyAlignment="1" applyProtection="1">
      <alignment horizontal="center"/>
    </xf>
    <xf numFmtId="164" fontId="45" fillId="0" borderId="1" xfId="4" applyFont="1" applyFill="1" applyBorder="1" applyAlignment="1" applyProtection="1">
      <alignment horizontal="center" vertical="center"/>
    </xf>
    <xf numFmtId="164" fontId="45" fillId="0" borderId="2" xfId="4" applyFont="1" applyFill="1" applyBorder="1" applyAlignment="1" applyProtection="1">
      <alignment horizontal="center" vertical="center"/>
    </xf>
    <xf numFmtId="164" fontId="45" fillId="0" borderId="3" xfId="4" applyFont="1" applyFill="1" applyBorder="1" applyAlignment="1" applyProtection="1">
      <alignment horizontal="left" vertical="center"/>
    </xf>
    <xf numFmtId="164" fontId="25" fillId="0" borderId="87" xfId="4" applyFont="1" applyFill="1" applyBorder="1" applyAlignment="1" applyProtection="1"/>
    <xf numFmtId="164" fontId="31" fillId="0" borderId="3" xfId="4" applyFont="1" applyFill="1" applyBorder="1" applyAlignment="1" applyProtection="1">
      <alignment horizontal="center" vertical="center"/>
    </xf>
    <xf numFmtId="164" fontId="35" fillId="0" borderId="88" xfId="4" applyFont="1" applyFill="1" applyBorder="1" applyAlignment="1" applyProtection="1">
      <alignment horizontal="center" vertical="center" wrapText="1"/>
    </xf>
    <xf numFmtId="164" fontId="31" fillId="0" borderId="88" xfId="4" applyFont="1" applyFill="1" applyBorder="1" applyAlignment="1" applyProtection="1">
      <alignment horizontal="center" vertical="center"/>
    </xf>
    <xf numFmtId="164" fontId="31" fillId="0" borderId="89" xfId="4" applyFont="1" applyFill="1" applyBorder="1" applyAlignment="1" applyProtection="1">
      <alignment horizontal="center" vertical="center" wrapText="1"/>
    </xf>
    <xf numFmtId="165" fontId="35" fillId="3" borderId="47" xfId="4" applyNumberFormat="1" applyFont="1" applyFill="1" applyBorder="1" applyAlignment="1" applyProtection="1">
      <alignment horizontal="left" vertical="top"/>
    </xf>
    <xf numFmtId="164" fontId="21" fillId="3" borderId="24" xfId="4" applyFont="1" applyFill="1" applyBorder="1" applyAlignment="1" applyProtection="1">
      <alignment vertical="top"/>
    </xf>
    <xf numFmtId="164" fontId="21" fillId="3" borderId="49" xfId="4" applyFont="1" applyFill="1" applyBorder="1" applyAlignment="1" applyProtection="1">
      <alignment vertical="top"/>
    </xf>
    <xf numFmtId="164" fontId="21" fillId="3" borderId="48" xfId="4" applyFont="1" applyFill="1" applyBorder="1" applyAlignment="1" applyProtection="1">
      <alignment vertical="top"/>
    </xf>
    <xf numFmtId="49" fontId="35" fillId="3" borderId="49" xfId="4" applyNumberFormat="1" applyFont="1" applyFill="1" applyBorder="1" applyAlignment="1" applyProtection="1">
      <alignment horizontal="left" vertical="top" wrapText="1"/>
    </xf>
    <xf numFmtId="4" fontId="35" fillId="3" borderId="27" xfId="4" applyNumberFormat="1" applyFont="1" applyFill="1" applyBorder="1" applyAlignment="1" applyProtection="1">
      <alignment horizontal="right" vertical="top"/>
    </xf>
    <xf numFmtId="168" fontId="35" fillId="3" borderId="90" xfId="4" applyNumberFormat="1" applyFont="1" applyFill="1" applyBorder="1" applyAlignment="1" applyProtection="1">
      <alignment horizontal="right" vertical="top"/>
    </xf>
    <xf numFmtId="4" fontId="35" fillId="3" borderId="91" xfId="4" applyNumberFormat="1" applyFont="1" applyFill="1" applyBorder="1" applyAlignment="1" applyProtection="1">
      <alignment horizontal="right" vertical="top"/>
    </xf>
    <xf numFmtId="0" fontId="21" fillId="0" borderId="0" xfId="11" applyFont="1" applyAlignment="1">
      <alignment vertical="top"/>
    </xf>
    <xf numFmtId="164" fontId="21" fillId="0" borderId="47" xfId="4" applyFont="1" applyFill="1" applyBorder="1" applyAlignment="1" applyProtection="1">
      <alignment vertical="top"/>
    </xf>
    <xf numFmtId="166" fontId="24" fillId="4" borderId="24" xfId="4" applyNumberFormat="1" applyFont="1" applyFill="1" applyBorder="1" applyAlignment="1" applyProtection="1">
      <alignment horizontal="left" vertical="top"/>
    </xf>
    <xf numFmtId="164" fontId="21" fillId="4" borderId="49" xfId="4" applyFont="1" applyFill="1" applyBorder="1" applyAlignment="1" applyProtection="1">
      <alignment vertical="top"/>
    </xf>
    <xf numFmtId="164" fontId="21" fillId="4" borderId="48" xfId="4" applyFont="1" applyFill="1" applyBorder="1" applyAlignment="1" applyProtection="1">
      <alignment vertical="top"/>
    </xf>
    <xf numFmtId="164" fontId="24" fillId="4" borderId="7" xfId="4" applyFont="1" applyFill="1" applyBorder="1" applyAlignment="1" applyProtection="1">
      <alignment vertical="top" wrapText="1"/>
    </xf>
    <xf numFmtId="4" fontId="24" fillId="4" borderId="27" xfId="4" applyNumberFormat="1" applyFont="1" applyFill="1" applyBorder="1" applyAlignment="1" applyProtection="1">
      <alignment horizontal="right" vertical="top"/>
    </xf>
    <xf numFmtId="164" fontId="24" fillId="4" borderId="90" xfId="4" applyFont="1" applyFill="1" applyBorder="1" applyAlignment="1" applyProtection="1">
      <alignment vertical="top" wrapText="1"/>
    </xf>
    <xf numFmtId="4" fontId="24" fillId="4" borderId="91" xfId="4" applyNumberFormat="1" applyFont="1" applyFill="1" applyBorder="1" applyAlignment="1" applyProtection="1">
      <alignment horizontal="right" vertical="top"/>
    </xf>
    <xf numFmtId="164" fontId="21" fillId="0" borderId="19" xfId="4" applyFont="1" applyFill="1" applyBorder="1" applyAlignment="1" applyProtection="1">
      <alignment vertical="top"/>
    </xf>
    <xf numFmtId="164" fontId="21" fillId="0" borderId="24" xfId="4" applyFont="1" applyFill="1" applyBorder="1" applyAlignment="1" applyProtection="1">
      <alignment vertical="top"/>
    </xf>
    <xf numFmtId="164" fontId="21" fillId="0" borderId="7" xfId="4" applyFont="1" applyFill="1" applyBorder="1" applyAlignment="1" applyProtection="1">
      <alignment vertical="top"/>
    </xf>
    <xf numFmtId="169" fontId="24" fillId="0" borderId="46" xfId="4" applyNumberFormat="1" applyFont="1" applyFill="1" applyBorder="1" applyAlignment="1" applyProtection="1">
      <alignment horizontal="left" vertical="top"/>
    </xf>
    <xf numFmtId="164" fontId="24" fillId="0" borderId="7" xfId="4" applyFont="1" applyFill="1" applyBorder="1" applyAlignment="1" applyProtection="1">
      <alignment horizontal="left" vertical="top" wrapText="1"/>
    </xf>
    <xf numFmtId="4" fontId="24" fillId="0" borderId="28" xfId="4" applyNumberFormat="1" applyFont="1" applyFill="1" applyBorder="1" applyAlignment="1" applyProtection="1">
      <alignment horizontal="right" vertical="top"/>
    </xf>
    <xf numFmtId="168" fontId="24" fillId="0" borderId="92" xfId="4" applyNumberFormat="1" applyFont="1" applyFill="1" applyBorder="1" applyAlignment="1" applyProtection="1">
      <alignment horizontal="right" vertical="top"/>
    </xf>
    <xf numFmtId="4" fontId="24" fillId="0" borderId="93" xfId="4" applyNumberFormat="1" applyFont="1" applyFill="1" applyBorder="1" applyAlignment="1" applyProtection="1">
      <alignment horizontal="right" vertical="top"/>
    </xf>
    <xf numFmtId="164" fontId="23" fillId="0" borderId="50" xfId="4" applyFont="1" applyFill="1" applyBorder="1" applyAlignment="1" applyProtection="1">
      <alignment vertical="center"/>
    </xf>
    <xf numFmtId="164" fontId="23" fillId="0" borderId="43" xfId="4" applyFont="1" applyFill="1" applyBorder="1" applyAlignment="1" applyProtection="1">
      <alignment vertical="center"/>
    </xf>
    <xf numFmtId="164" fontId="23" fillId="0" borderId="39" xfId="4" applyFont="1" applyFill="1" applyBorder="1" applyAlignment="1" applyProtection="1">
      <alignment vertical="center"/>
    </xf>
    <xf numFmtId="164" fontId="23" fillId="0" borderId="38" xfId="4" applyFont="1" applyFill="1" applyBorder="1" applyAlignment="1" applyProtection="1">
      <alignment vertical="center"/>
    </xf>
    <xf numFmtId="164" fontId="31" fillId="0" borderId="39" xfId="4" applyFont="1" applyFill="1" applyBorder="1" applyAlignment="1" applyProtection="1">
      <alignment horizontal="right" vertical="top" wrapText="1"/>
    </xf>
    <xf numFmtId="4" fontId="31" fillId="0" borderId="83" xfId="4" applyNumberFormat="1" applyFont="1" applyFill="1" applyBorder="1" applyAlignment="1" applyProtection="1">
      <alignment horizontal="right" vertical="center"/>
    </xf>
    <xf numFmtId="168" fontId="31" fillId="0" borderId="94" xfId="4" applyNumberFormat="1" applyFont="1" applyFill="1" applyBorder="1" applyAlignment="1" applyProtection="1">
      <alignment horizontal="right" vertical="center"/>
    </xf>
    <xf numFmtId="4" fontId="31" fillId="0" borderId="95" xfId="4" applyNumberFormat="1" applyFont="1" applyFill="1" applyBorder="1" applyAlignment="1" applyProtection="1">
      <alignment horizontal="right" vertical="center"/>
    </xf>
    <xf numFmtId="0" fontId="23" fillId="0" borderId="0" xfId="11" applyFont="1" applyAlignment="1">
      <alignment vertical="center"/>
    </xf>
    <xf numFmtId="164" fontId="34" fillId="0" borderId="0" xfId="4" applyFont="1" applyFill="1" applyBorder="1" applyAlignment="1" applyProtection="1">
      <alignment horizontal="left" vertical="top"/>
    </xf>
    <xf numFmtId="170" fontId="34" fillId="0" borderId="0" xfId="4" applyNumberFormat="1" applyFont="1" applyFill="1" applyBorder="1" applyAlignment="1" applyProtection="1">
      <alignment horizontal="left" vertical="top"/>
    </xf>
    <xf numFmtId="4" fontId="23" fillId="0" borderId="0" xfId="4" applyNumberFormat="1" applyFont="1" applyFill="1" applyBorder="1" applyAlignment="1" applyProtection="1"/>
    <xf numFmtId="164" fontId="31" fillId="0" borderId="96" xfId="4" applyFont="1" applyFill="1" applyBorder="1" applyAlignment="1" applyProtection="1">
      <alignment horizontal="center" vertical="center"/>
    </xf>
    <xf numFmtId="165" fontId="35" fillId="9" borderId="5" xfId="4" applyNumberFormat="1" applyFont="1" applyFill="1" applyBorder="1" applyAlignment="1" applyProtection="1">
      <alignment horizontal="left" vertical="top"/>
    </xf>
    <xf numFmtId="164" fontId="21" fillId="9" borderId="6" xfId="4" applyFont="1" applyFill="1" applyBorder="1" applyAlignment="1" applyProtection="1">
      <alignment vertical="top"/>
    </xf>
    <xf numFmtId="164" fontId="21" fillId="9" borderId="7" xfId="4" applyFont="1" applyFill="1" applyBorder="1" applyAlignment="1" applyProtection="1">
      <alignment vertical="top"/>
    </xf>
    <xf numFmtId="164" fontId="21" fillId="9" borderId="46" xfId="4" applyFont="1" applyFill="1" applyBorder="1" applyAlignment="1" applyProtection="1">
      <alignment vertical="top"/>
    </xf>
    <xf numFmtId="164" fontId="35" fillId="9" borderId="7" xfId="4" applyFont="1" applyFill="1" applyBorder="1" applyAlignment="1" applyProtection="1">
      <alignment horizontal="left" vertical="top" wrapText="1"/>
    </xf>
    <xf numFmtId="4" fontId="35" fillId="9" borderId="97" xfId="4" applyNumberFormat="1" applyFont="1" applyFill="1" applyBorder="1" applyAlignment="1" applyProtection="1">
      <alignment horizontal="right" vertical="top"/>
    </xf>
    <xf numFmtId="4" fontId="35" fillId="9" borderId="93" xfId="4" applyNumberFormat="1" applyFont="1" applyFill="1" applyBorder="1" applyAlignment="1" applyProtection="1">
      <alignment horizontal="right" vertical="top"/>
    </xf>
    <xf numFmtId="166" fontId="24" fillId="4" borderId="6" xfId="4" applyNumberFormat="1" applyFont="1" applyFill="1" applyBorder="1" applyAlignment="1" applyProtection="1">
      <alignment horizontal="left" vertical="top"/>
    </xf>
    <xf numFmtId="164" fontId="21" fillId="4" borderId="7" xfId="4" applyFont="1" applyFill="1" applyBorder="1" applyAlignment="1" applyProtection="1">
      <alignment vertical="top"/>
    </xf>
    <xf numFmtId="164" fontId="21" fillId="4" borderId="46" xfId="4" applyFont="1" applyFill="1" applyBorder="1" applyAlignment="1" applyProtection="1">
      <alignment vertical="top"/>
    </xf>
    <xf numFmtId="164" fontId="24" fillId="4" borderId="7" xfId="4" applyFont="1" applyFill="1" applyBorder="1" applyAlignment="1" applyProtection="1">
      <alignment horizontal="left" vertical="top"/>
    </xf>
    <xf numFmtId="4" fontId="24" fillId="4" borderId="98" xfId="4" applyNumberFormat="1" applyFont="1" applyFill="1" applyBorder="1" applyAlignment="1" applyProtection="1">
      <alignment horizontal="right" vertical="top"/>
    </xf>
    <xf numFmtId="4" fontId="24" fillId="4" borderId="93" xfId="4" applyNumberFormat="1" applyFont="1" applyFill="1" applyBorder="1" applyAlignment="1" applyProtection="1">
      <alignment horizontal="right" vertical="top"/>
    </xf>
    <xf numFmtId="164" fontId="21" fillId="0" borderId="20" xfId="4" applyFont="1" applyFill="1" applyBorder="1" applyAlignment="1" applyProtection="1">
      <alignment vertical="top"/>
    </xf>
    <xf numFmtId="164" fontId="21" fillId="0" borderId="49" xfId="4" applyFont="1" applyFill="1" applyBorder="1" applyAlignment="1" applyProtection="1">
      <alignment vertical="top"/>
    </xf>
    <xf numFmtId="167" fontId="24" fillId="0" borderId="48" xfId="4" applyNumberFormat="1" applyFont="1" applyFill="1" applyBorder="1" applyAlignment="1" applyProtection="1">
      <alignment horizontal="left" vertical="top"/>
    </xf>
    <xf numFmtId="164" fontId="24" fillId="0" borderId="49" xfId="4" applyFont="1" applyFill="1" applyBorder="1" applyAlignment="1" applyProtection="1">
      <alignment horizontal="left" vertical="top"/>
    </xf>
    <xf numFmtId="4" fontId="24" fillId="0" borderId="99" xfId="4" applyNumberFormat="1" applyFont="1" applyFill="1" applyBorder="1" applyAlignment="1" applyProtection="1">
      <alignment horizontal="right" vertical="top"/>
    </xf>
    <xf numFmtId="4" fontId="24" fillId="0" borderId="90" xfId="4" applyNumberFormat="1" applyFont="1" applyFill="1" applyBorder="1" applyAlignment="1" applyProtection="1">
      <alignment horizontal="right" vertical="top"/>
    </xf>
    <xf numFmtId="4" fontId="24" fillId="0" borderId="91" xfId="4" applyNumberFormat="1" applyFont="1" applyFill="1" applyBorder="1" applyAlignment="1" applyProtection="1">
      <alignment horizontal="right" vertical="top"/>
    </xf>
    <xf numFmtId="164" fontId="35" fillId="9" borderId="7" xfId="4" applyFont="1" applyFill="1" applyBorder="1" applyAlignment="1" applyProtection="1">
      <alignment horizontal="left" vertical="top"/>
    </xf>
    <xf numFmtId="4" fontId="35" fillId="9" borderId="98" xfId="4" applyNumberFormat="1" applyFont="1" applyFill="1" applyBorder="1" applyAlignment="1" applyProtection="1">
      <alignment horizontal="right" vertical="top"/>
    </xf>
    <xf numFmtId="167" fontId="24" fillId="0" borderId="46" xfId="4" applyNumberFormat="1" applyFont="1" applyFill="1" applyBorder="1" applyAlignment="1" applyProtection="1">
      <alignment horizontal="left" vertical="top"/>
    </xf>
    <xf numFmtId="164" fontId="24" fillId="0" borderId="7" xfId="4" applyFont="1" applyFill="1" applyBorder="1" applyAlignment="1" applyProtection="1">
      <alignment horizontal="left" vertical="top"/>
    </xf>
    <xf numFmtId="4" fontId="24" fillId="0" borderId="98" xfId="4" applyNumberFormat="1" applyFont="1" applyFill="1" applyBorder="1" applyAlignment="1" applyProtection="1">
      <alignment horizontal="right" vertical="top"/>
    </xf>
    <xf numFmtId="168" fontId="24" fillId="0" borderId="90" xfId="4" applyNumberFormat="1" applyFont="1" applyFill="1" applyBorder="1" applyAlignment="1" applyProtection="1">
      <alignment horizontal="right" vertical="top"/>
    </xf>
    <xf numFmtId="171" fontId="24" fillId="0" borderId="90" xfId="4" applyNumberFormat="1" applyFont="1" applyFill="1" applyBorder="1" applyAlignment="1" applyProtection="1">
      <alignment horizontal="right" vertical="top"/>
    </xf>
    <xf numFmtId="4" fontId="24" fillId="0" borderId="90" xfId="4" applyNumberFormat="1" applyFont="1" applyFill="1" applyBorder="1" applyAlignment="1" applyProtection="1">
      <alignment vertical="top"/>
    </xf>
    <xf numFmtId="164" fontId="31" fillId="0" borderId="39" xfId="4" applyFont="1" applyFill="1" applyBorder="1" applyAlignment="1" applyProtection="1">
      <alignment horizontal="right" vertical="center"/>
    </xf>
    <xf numFmtId="4" fontId="31" fillId="0" borderId="100" xfId="4" applyNumberFormat="1" applyFont="1" applyFill="1" applyBorder="1" applyAlignment="1" applyProtection="1">
      <alignment horizontal="right" vertical="center"/>
    </xf>
    <xf numFmtId="0" fontId="19" fillId="0" borderId="0" xfId="7" applyFont="1" applyAlignment="1">
      <alignment vertical="top"/>
    </xf>
    <xf numFmtId="0" fontId="19" fillId="0" borderId="0" xfId="7" applyFont="1"/>
    <xf numFmtId="0" fontId="16" fillId="0" borderId="0" xfId="7"/>
    <xf numFmtId="0" fontId="19" fillId="0" borderId="0" xfId="7" applyFont="1" applyBorder="1"/>
    <xf numFmtId="0" fontId="16" fillId="0" borderId="0" xfId="7" applyBorder="1"/>
    <xf numFmtId="0" fontId="46" fillId="0" borderId="0" xfId="7" applyFont="1" applyBorder="1" applyAlignment="1">
      <alignment vertical="center"/>
    </xf>
    <xf numFmtId="49" fontId="47" fillId="10" borderId="72" xfId="7" applyNumberFormat="1" applyFont="1" applyFill="1" applyBorder="1" applyAlignment="1" applyProtection="1">
      <alignment horizontal="center" vertical="center" wrapText="1"/>
      <protection locked="0"/>
    </xf>
    <xf numFmtId="49" fontId="48" fillId="11" borderId="6" xfId="7" applyNumberFormat="1" applyFont="1" applyFill="1" applyBorder="1" applyAlignment="1" applyProtection="1">
      <alignment horizontal="center" vertical="center" wrapText="1"/>
      <protection locked="0"/>
    </xf>
    <xf numFmtId="49" fontId="48" fillId="11" borderId="6" xfId="7" applyNumberFormat="1" applyFont="1" applyFill="1" applyBorder="1" applyAlignment="1" applyProtection="1">
      <alignment horizontal="left" vertical="center" wrapText="1"/>
      <protection locked="0"/>
    </xf>
    <xf numFmtId="49" fontId="49" fillId="10" borderId="20" xfId="7" applyNumberFormat="1" applyFont="1" applyFill="1" applyBorder="1" applyAlignment="1" applyProtection="1">
      <alignment horizontal="center" vertical="center" wrapText="1"/>
      <protection locked="0"/>
    </xf>
    <xf numFmtId="49" fontId="48" fillId="12" borderId="6" xfId="7" applyNumberFormat="1" applyFont="1" applyFill="1" applyBorder="1" applyAlignment="1" applyProtection="1">
      <alignment horizontal="center" vertical="center" wrapText="1"/>
      <protection locked="0"/>
    </xf>
    <xf numFmtId="49" fontId="50" fillId="12" borderId="6" xfId="7" applyNumberFormat="1" applyFont="1" applyFill="1" applyBorder="1" applyAlignment="1" applyProtection="1">
      <alignment horizontal="center" vertical="center" wrapText="1"/>
      <protection locked="0"/>
    </xf>
    <xf numFmtId="49" fontId="48" fillId="12" borderId="6" xfId="7" applyNumberFormat="1" applyFont="1" applyFill="1" applyBorder="1" applyAlignment="1" applyProtection="1">
      <alignment horizontal="left" vertical="center" wrapText="1"/>
      <protection locked="0"/>
    </xf>
    <xf numFmtId="49" fontId="47" fillId="10" borderId="20" xfId="7" applyNumberFormat="1" applyFont="1" applyFill="1" applyBorder="1" applyAlignment="1" applyProtection="1">
      <alignment horizontal="center" vertical="center" wrapText="1"/>
      <protection locked="0"/>
    </xf>
    <xf numFmtId="49" fontId="48" fillId="10" borderId="6" xfId="7" applyNumberFormat="1" applyFont="1" applyFill="1" applyBorder="1" applyAlignment="1" applyProtection="1">
      <alignment horizontal="center" vertical="center" wrapText="1"/>
      <protection locked="0"/>
    </xf>
    <xf numFmtId="49" fontId="48" fillId="10" borderId="6" xfId="7" applyNumberFormat="1" applyFont="1" applyFill="1" applyBorder="1" applyAlignment="1" applyProtection="1">
      <alignment horizontal="left" vertical="center" wrapText="1"/>
      <protection locked="0"/>
    </xf>
    <xf numFmtId="49" fontId="47" fillId="10" borderId="0" xfId="7" applyNumberFormat="1" applyFont="1" applyFill="1" applyBorder="1" applyAlignment="1" applyProtection="1">
      <alignment horizontal="center" vertical="center" wrapText="1"/>
      <protection locked="0"/>
    </xf>
    <xf numFmtId="49" fontId="47" fillId="10" borderId="6" xfId="7" applyNumberFormat="1" applyFont="1" applyFill="1" applyBorder="1" applyAlignment="1" applyProtection="1">
      <alignment horizontal="center" vertical="center" wrapText="1"/>
      <protection locked="0"/>
    </xf>
    <xf numFmtId="49" fontId="47" fillId="10" borderId="6" xfId="7" applyNumberFormat="1" applyFont="1" applyFill="1" applyBorder="1" applyAlignment="1" applyProtection="1">
      <alignment horizontal="left" vertical="center" wrapText="1"/>
      <protection locked="0"/>
    </xf>
    <xf numFmtId="0" fontId="51" fillId="0" borderId="59" xfId="7" applyFont="1" applyBorder="1" applyAlignment="1">
      <alignment vertical="top" wrapText="1"/>
    </xf>
    <xf numFmtId="49" fontId="48" fillId="10" borderId="0" xfId="7" applyNumberFormat="1" applyFont="1" applyFill="1" applyBorder="1" applyAlignment="1" applyProtection="1">
      <alignment horizontal="center" vertical="center" wrapText="1"/>
      <protection locked="0"/>
    </xf>
    <xf numFmtId="49" fontId="52" fillId="10" borderId="6" xfId="7" applyNumberFormat="1" applyFont="1" applyFill="1" applyBorder="1" applyAlignment="1" applyProtection="1">
      <alignment horizontal="left" vertical="center" wrapText="1"/>
      <protection locked="0"/>
    </xf>
    <xf numFmtId="49" fontId="47" fillId="11" borderId="6" xfId="7" applyNumberFormat="1" applyFont="1" applyFill="1" applyBorder="1" applyAlignment="1" applyProtection="1">
      <alignment horizontal="center" vertical="center" wrapText="1"/>
      <protection locked="0"/>
    </xf>
    <xf numFmtId="0" fontId="51" fillId="0" borderId="59" xfId="7" applyFont="1" applyBorder="1" applyAlignment="1">
      <alignment vertical="center" wrapText="1"/>
    </xf>
    <xf numFmtId="0" fontId="51" fillId="0" borderId="0" xfId="7" applyFont="1"/>
    <xf numFmtId="0" fontId="53" fillId="0" borderId="103" xfId="7" applyFont="1" applyBorder="1" applyAlignment="1"/>
    <xf numFmtId="0" fontId="53" fillId="0" borderId="103" xfId="7" applyFont="1" applyBorder="1" applyAlignment="1">
      <alignment horizontal="left"/>
    </xf>
    <xf numFmtId="172" fontId="53" fillId="0" borderId="30" xfId="7" applyNumberFormat="1" applyFont="1" applyBorder="1"/>
    <xf numFmtId="0" fontId="53" fillId="0" borderId="105" xfId="7" applyFont="1" applyBorder="1" applyAlignment="1">
      <alignment horizontal="left"/>
    </xf>
    <xf numFmtId="172" fontId="53" fillId="0" borderId="105" xfId="7" applyNumberFormat="1" applyFont="1" applyBorder="1"/>
    <xf numFmtId="172" fontId="19" fillId="0" borderId="0" xfId="7" applyNumberFormat="1" applyFont="1"/>
    <xf numFmtId="0" fontId="16" fillId="0" borderId="0" xfId="13"/>
    <xf numFmtId="0" fontId="16" fillId="0" borderId="0" xfId="13" applyBorder="1" applyAlignment="1">
      <alignment horizontal="center"/>
    </xf>
    <xf numFmtId="0" fontId="46" fillId="0" borderId="0" xfId="13" applyFont="1" applyBorder="1" applyAlignment="1">
      <alignment horizontal="center"/>
    </xf>
    <xf numFmtId="0" fontId="16" fillId="0" borderId="0" xfId="13" applyBorder="1"/>
    <xf numFmtId="0" fontId="32" fillId="0" borderId="27" xfId="13" applyFont="1" applyBorder="1" applyAlignment="1">
      <alignment horizontal="center" vertical="center"/>
    </xf>
    <xf numFmtId="0" fontId="32" fillId="0" borderId="27" xfId="13" applyFont="1" applyBorder="1" applyAlignment="1">
      <alignment vertical="center"/>
    </xf>
    <xf numFmtId="0" fontId="32" fillId="0" borderId="27" xfId="13" applyFont="1" applyBorder="1" applyAlignment="1">
      <alignment horizontal="center" vertical="center" wrapText="1"/>
    </xf>
    <xf numFmtId="0" fontId="32" fillId="0" borderId="28" xfId="13" applyFont="1" applyBorder="1" applyAlignment="1">
      <alignment horizontal="center"/>
    </xf>
    <xf numFmtId="0" fontId="32" fillId="0" borderId="28" xfId="13" applyFont="1" applyBorder="1"/>
    <xf numFmtId="4" fontId="32" fillId="0" borderId="28" xfId="13" applyNumberFormat="1" applyFont="1" applyBorder="1"/>
    <xf numFmtId="0" fontId="16" fillId="0" borderId="30" xfId="13" applyBorder="1" applyAlignment="1">
      <alignment horizontal="center"/>
    </xf>
    <xf numFmtId="0" fontId="55" fillId="0" borderId="30" xfId="13" applyFont="1" applyBorder="1" applyAlignment="1">
      <alignment vertical="top" wrapText="1"/>
    </xf>
    <xf numFmtId="0" fontId="32" fillId="0" borderId="30" xfId="13" applyFont="1" applyBorder="1"/>
    <xf numFmtId="4" fontId="55" fillId="0" borderId="30" xfId="13" applyNumberFormat="1" applyFont="1" applyBorder="1" applyAlignment="1">
      <alignment vertical="top"/>
    </xf>
    <xf numFmtId="0" fontId="16" fillId="0" borderId="31" xfId="13" applyBorder="1" applyAlignment="1">
      <alignment horizontal="center"/>
    </xf>
    <xf numFmtId="0" fontId="55" fillId="0" borderId="31" xfId="13" applyFont="1" applyBorder="1" applyAlignment="1">
      <alignment vertical="top" wrapText="1"/>
    </xf>
    <xf numFmtId="0" fontId="32" fillId="0" borderId="31" xfId="13" applyFont="1" applyBorder="1"/>
    <xf numFmtId="4" fontId="55" fillId="0" borderId="31" xfId="13" applyNumberFormat="1" applyFont="1" applyBorder="1" applyAlignment="1">
      <alignment vertical="top"/>
    </xf>
    <xf numFmtId="0" fontId="55" fillId="0" borderId="30" xfId="13" applyFont="1" applyBorder="1"/>
    <xf numFmtId="4" fontId="55" fillId="0" borderId="30" xfId="13" applyNumberFormat="1" applyFont="1" applyBorder="1"/>
    <xf numFmtId="0" fontId="55" fillId="0" borderId="30" xfId="13" applyFont="1" applyBorder="1" applyAlignment="1">
      <alignment wrapText="1"/>
    </xf>
    <xf numFmtId="4" fontId="55" fillId="0" borderId="30" xfId="13" applyNumberFormat="1" applyFont="1" applyBorder="1" applyAlignment="1">
      <alignment vertical="center"/>
    </xf>
    <xf numFmtId="0" fontId="55" fillId="0" borderId="31" xfId="13" applyFont="1" applyBorder="1" applyAlignment="1">
      <alignment wrapText="1"/>
    </xf>
    <xf numFmtId="0" fontId="55" fillId="0" borderId="31" xfId="13" applyFont="1" applyBorder="1"/>
    <xf numFmtId="4" fontId="55" fillId="0" borderId="31" xfId="13" applyNumberFormat="1" applyFont="1" applyBorder="1" applyAlignment="1">
      <alignment vertical="center"/>
    </xf>
    <xf numFmtId="0" fontId="32" fillId="0" borderId="28" xfId="13" applyFont="1" applyBorder="1" applyAlignment="1">
      <alignment wrapText="1"/>
    </xf>
    <xf numFmtId="4" fontId="32" fillId="0" borderId="28" xfId="13" applyNumberFormat="1" applyFont="1" applyBorder="1" applyAlignment="1">
      <alignment vertical="center"/>
    </xf>
    <xf numFmtId="0" fontId="55" fillId="0" borderId="30" xfId="13" applyFont="1" applyBorder="1" applyAlignment="1">
      <alignment vertical="top"/>
    </xf>
    <xf numFmtId="4" fontId="55" fillId="0" borderId="30" xfId="13" applyNumberFormat="1" applyFont="1" applyBorder="1" applyAlignment="1"/>
    <xf numFmtId="0" fontId="55" fillId="0" borderId="30" xfId="13" applyFont="1" applyBorder="1" applyAlignment="1">
      <alignment horizontal="center"/>
    </xf>
    <xf numFmtId="0" fontId="32" fillId="0" borderId="30" xfId="13" applyFont="1" applyBorder="1" applyAlignment="1">
      <alignment horizontal="center"/>
    </xf>
    <xf numFmtId="0" fontId="53" fillId="0" borderId="31" xfId="13" applyFont="1" applyBorder="1" applyAlignment="1">
      <alignment horizontal="center"/>
    </xf>
    <xf numFmtId="4" fontId="55" fillId="0" borderId="31" xfId="13" applyNumberFormat="1" applyFont="1" applyBorder="1"/>
    <xf numFmtId="0" fontId="55" fillId="0" borderId="31" xfId="13" applyFont="1" applyBorder="1" applyAlignment="1">
      <alignment horizontal="center"/>
    </xf>
    <xf numFmtId="4" fontId="51" fillId="0" borderId="30" xfId="13" applyNumberFormat="1" applyFont="1" applyBorder="1"/>
    <xf numFmtId="0" fontId="16" fillId="0" borderId="102" xfId="13" applyBorder="1" applyAlignment="1">
      <alignment horizontal="center"/>
    </xf>
    <xf numFmtId="0" fontId="55" fillId="0" borderId="20" xfId="14" applyFont="1" applyBorder="1" applyAlignment="1">
      <alignment vertical="top" wrapText="1"/>
    </xf>
    <xf numFmtId="0" fontId="55" fillId="0" borderId="103" xfId="13" applyFont="1" applyBorder="1" applyAlignment="1">
      <alignment horizontal="center"/>
    </xf>
    <xf numFmtId="0" fontId="16" fillId="0" borderId="30" xfId="13" applyBorder="1" applyAlignment="1">
      <alignment horizontal="center" vertical="top"/>
    </xf>
    <xf numFmtId="0" fontId="55" fillId="0" borderId="30" xfId="13" applyFont="1" applyBorder="1" applyAlignment="1">
      <alignment horizontal="center" vertical="top"/>
    </xf>
    <xf numFmtId="0" fontId="16" fillId="0" borderId="30" xfId="13" applyFont="1" applyBorder="1" applyAlignment="1">
      <alignment horizontal="center" vertical="top"/>
    </xf>
    <xf numFmtId="0" fontId="16" fillId="0" borderId="31" xfId="13" applyBorder="1" applyAlignment="1">
      <alignment horizontal="center" vertical="top"/>
    </xf>
    <xf numFmtId="0" fontId="55" fillId="0" borderId="31" xfId="13" applyFont="1" applyBorder="1" applyAlignment="1">
      <alignment horizontal="center" vertical="top"/>
    </xf>
    <xf numFmtId="0" fontId="55" fillId="0" borderId="0" xfId="13" applyFont="1"/>
    <xf numFmtId="0" fontId="51" fillId="0" borderId="30" xfId="13" applyFont="1" applyBorder="1" applyAlignment="1">
      <alignment horizontal="center" vertical="top"/>
    </xf>
    <xf numFmtId="0" fontId="55" fillId="0" borderId="103" xfId="13" applyFont="1" applyBorder="1"/>
    <xf numFmtId="0" fontId="16" fillId="0" borderId="83" xfId="13" applyBorder="1" applyAlignment="1">
      <alignment horizontal="center"/>
    </xf>
    <xf numFmtId="0" fontId="56" fillId="0" borderId="83" xfId="13" applyFont="1" applyBorder="1" applyAlignment="1">
      <alignment horizontal="right"/>
    </xf>
    <xf numFmtId="0" fontId="56" fillId="0" borderId="83" xfId="13" applyFont="1" applyBorder="1" applyAlignment="1">
      <alignment horizontal="center"/>
    </xf>
    <xf numFmtId="4" fontId="56" fillId="0" borderId="83" xfId="13" applyNumberFormat="1" applyFont="1" applyBorder="1"/>
    <xf numFmtId="172" fontId="47" fillId="10" borderId="73" xfId="7" applyNumberFormat="1" applyFont="1" applyFill="1" applyBorder="1" applyAlignment="1" applyProtection="1">
      <alignment horizontal="center" vertical="center" wrapText="1"/>
      <protection locked="0"/>
    </xf>
    <xf numFmtId="172" fontId="48" fillId="11" borderId="7" xfId="7" applyNumberFormat="1" applyFont="1" applyFill="1" applyBorder="1" applyAlignment="1" applyProtection="1">
      <alignment horizontal="right" vertical="center" wrapText="1"/>
      <protection locked="0"/>
    </xf>
    <xf numFmtId="172" fontId="48" fillId="12" borderId="7" xfId="7" applyNumberFormat="1" applyFont="1" applyFill="1" applyBorder="1" applyAlignment="1" applyProtection="1">
      <alignment horizontal="right" vertical="center" wrapText="1"/>
      <protection locked="0"/>
    </xf>
    <xf numFmtId="172" fontId="48" fillId="10" borderId="7" xfId="7" applyNumberFormat="1" applyFont="1" applyFill="1" applyBorder="1" applyAlignment="1" applyProtection="1">
      <alignment horizontal="right" vertical="center" wrapText="1"/>
      <protection locked="0"/>
    </xf>
    <xf numFmtId="172" fontId="47" fillId="10" borderId="7" xfId="7" applyNumberFormat="1" applyFont="1" applyFill="1" applyBorder="1" applyAlignment="1" applyProtection="1">
      <alignment horizontal="right" vertical="center" wrapText="1"/>
      <protection locked="0"/>
    </xf>
    <xf numFmtId="172" fontId="47" fillId="11" borderId="7" xfId="7" applyNumberFormat="1" applyFont="1" applyFill="1" applyBorder="1" applyAlignment="1" applyProtection="1">
      <alignment horizontal="right" vertical="center" wrapText="1"/>
      <protection locked="0"/>
    </xf>
    <xf numFmtId="0" fontId="19" fillId="0" borderId="27" xfId="7" applyFont="1" applyBorder="1"/>
    <xf numFmtId="49" fontId="19" fillId="10" borderId="72" xfId="7" applyNumberFormat="1" applyFont="1" applyFill="1" applyBorder="1" applyAlignment="1" applyProtection="1">
      <alignment horizontal="center" vertical="center" wrapText="1"/>
      <protection locked="0"/>
    </xf>
    <xf numFmtId="0" fontId="19" fillId="0" borderId="27" xfId="7" applyFont="1" applyBorder="1" applyAlignment="1">
      <alignment horizontal="center" vertical="top"/>
    </xf>
    <xf numFmtId="172" fontId="19" fillId="0" borderId="27" xfId="7" applyNumberFormat="1" applyFont="1" applyBorder="1" applyAlignment="1">
      <alignment vertical="center"/>
    </xf>
    <xf numFmtId="0" fontId="19" fillId="0" borderId="27" xfId="7" applyFont="1" applyBorder="1" applyAlignment="1">
      <alignment vertical="center"/>
    </xf>
    <xf numFmtId="172" fontId="48" fillId="11" borderId="106" xfId="7" applyNumberFormat="1" applyFont="1" applyFill="1" applyBorder="1" applyAlignment="1" applyProtection="1">
      <alignment horizontal="right" vertical="center" wrapText="1"/>
      <protection locked="0"/>
    </xf>
    <xf numFmtId="172" fontId="48" fillId="12" borderId="107" xfId="7" applyNumberFormat="1" applyFont="1" applyFill="1" applyBorder="1" applyAlignment="1" applyProtection="1">
      <alignment horizontal="right" vertical="center" wrapText="1"/>
      <protection locked="0"/>
    </xf>
    <xf numFmtId="172" fontId="48" fillId="10" borderId="107" xfId="7" applyNumberFormat="1" applyFont="1" applyFill="1" applyBorder="1" applyAlignment="1" applyProtection="1">
      <alignment horizontal="right" vertical="center" wrapText="1"/>
      <protection locked="0"/>
    </xf>
    <xf numFmtId="172" fontId="48" fillId="11" borderId="107" xfId="7" applyNumberFormat="1" applyFont="1" applyFill="1" applyBorder="1" applyAlignment="1" applyProtection="1">
      <alignment horizontal="right" vertical="center" wrapText="1"/>
      <protection locked="0"/>
    </xf>
    <xf numFmtId="172" fontId="48" fillId="10" borderId="108" xfId="7" applyNumberFormat="1" applyFont="1" applyFill="1" applyBorder="1" applyAlignment="1" applyProtection="1">
      <alignment horizontal="right" vertical="center" wrapText="1"/>
      <protection locked="0"/>
    </xf>
    <xf numFmtId="172" fontId="19" fillId="0" borderId="97" xfId="7" applyNumberFormat="1" applyFont="1" applyBorder="1" applyAlignment="1">
      <alignment vertical="center"/>
    </xf>
    <xf numFmtId="172" fontId="19" fillId="0" borderId="109" xfId="7" applyNumberFormat="1" applyFont="1" applyBorder="1" applyAlignment="1">
      <alignment vertical="center"/>
    </xf>
    <xf numFmtId="172" fontId="48" fillId="10" borderId="106" xfId="7" applyNumberFormat="1" applyFont="1" applyFill="1" applyBorder="1" applyAlignment="1" applyProtection="1">
      <alignment horizontal="right" vertical="center" wrapText="1"/>
      <protection locked="0"/>
    </xf>
    <xf numFmtId="172" fontId="48" fillId="12" borderId="106" xfId="7" applyNumberFormat="1" applyFont="1" applyFill="1" applyBorder="1" applyAlignment="1" applyProtection="1">
      <alignment horizontal="right" vertical="center" wrapText="1"/>
      <protection locked="0"/>
    </xf>
    <xf numFmtId="0" fontId="19" fillId="0" borderId="103" xfId="7" applyFont="1" applyBorder="1"/>
    <xf numFmtId="172" fontId="53" fillId="0" borderId="103" xfId="7" applyNumberFormat="1" applyFont="1" applyBorder="1"/>
    <xf numFmtId="0" fontId="16" fillId="0" borderId="30" xfId="7" applyBorder="1"/>
    <xf numFmtId="172" fontId="53" fillId="0" borderId="31" xfId="7" applyNumberFormat="1" applyFont="1" applyBorder="1"/>
    <xf numFmtId="0" fontId="4" fillId="0" borderId="0" xfId="7" applyFont="1" applyAlignment="1">
      <alignment horizontal="left"/>
    </xf>
    <xf numFmtId="0" fontId="23" fillId="6" borderId="27" xfId="12" applyFont="1" applyFill="1" applyBorder="1" applyAlignment="1">
      <alignment horizontal="left" vertical="top" wrapText="1"/>
    </xf>
    <xf numFmtId="0" fontId="23" fillId="6" borderId="27" xfId="12" applyFont="1" applyFill="1" applyBorder="1" applyAlignment="1">
      <alignment vertical="top" wrapText="1"/>
    </xf>
    <xf numFmtId="0" fontId="23" fillId="6" borderId="58" xfId="12" applyFont="1" applyFill="1" applyBorder="1" applyAlignment="1">
      <alignment vertical="top" wrapText="1"/>
    </xf>
    <xf numFmtId="4" fontId="23" fillId="0" borderId="12" xfId="12" applyNumberFormat="1" applyFont="1" applyBorder="1" applyAlignment="1">
      <alignment horizontal="right" vertical="center"/>
    </xf>
    <xf numFmtId="4" fontId="8" fillId="0" borderId="31" xfId="1" applyNumberFormat="1" applyFont="1" applyBorder="1" applyAlignment="1">
      <alignment horizontal="right" vertical="center"/>
    </xf>
    <xf numFmtId="0" fontId="1" fillId="0" borderId="0" xfId="12"/>
    <xf numFmtId="0" fontId="2" fillId="0" borderId="0" xfId="12" applyFont="1"/>
    <xf numFmtId="0" fontId="16" fillId="0" borderId="0" xfId="12" applyFont="1"/>
    <xf numFmtId="0" fontId="4" fillId="0" borderId="0" xfId="12" applyFont="1"/>
    <xf numFmtId="0" fontId="51" fillId="0" borderId="0" xfId="12" applyFont="1"/>
    <xf numFmtId="0" fontId="5" fillId="0" borderId="0" xfId="12" applyFont="1" applyAlignment="1">
      <alignment horizontal="center" wrapText="1"/>
    </xf>
    <xf numFmtId="0" fontId="1" fillId="0" borderId="0" xfId="12" applyAlignment="1">
      <alignment horizontal="right"/>
    </xf>
    <xf numFmtId="0" fontId="5" fillId="0" borderId="5" xfId="12" applyFont="1" applyBorder="1" applyAlignment="1">
      <alignment horizontal="right" vertical="top"/>
    </xf>
    <xf numFmtId="0" fontId="58" fillId="0" borderId="6" xfId="12" applyFont="1" applyBorder="1" applyAlignment="1">
      <alignment horizontal="center" vertical="top"/>
    </xf>
    <xf numFmtId="0" fontId="59" fillId="0" borderId="6" xfId="12" applyFont="1" applyBorder="1" applyAlignment="1">
      <alignment horizontal="left" vertical="top"/>
    </xf>
    <xf numFmtId="4" fontId="58" fillId="0" borderId="6" xfId="12" applyNumberFormat="1" applyFont="1" applyBorder="1" applyAlignment="1">
      <alignment vertical="top"/>
    </xf>
    <xf numFmtId="4" fontId="58" fillId="0" borderId="8" xfId="12" applyNumberFormat="1" applyFont="1" applyBorder="1" applyAlignment="1">
      <alignment vertical="top"/>
    </xf>
    <xf numFmtId="0" fontId="5" fillId="0" borderId="47" xfId="12" applyFont="1" applyBorder="1" applyAlignment="1">
      <alignment horizontal="right" vertical="top"/>
    </xf>
    <xf numFmtId="0" fontId="58" fillId="0" borderId="24" xfId="12" applyFont="1" applyBorder="1" applyAlignment="1">
      <alignment horizontal="center" vertical="top"/>
    </xf>
    <xf numFmtId="4" fontId="58" fillId="0" borderId="24" xfId="12" applyNumberFormat="1" applyFont="1" applyBorder="1" applyAlignment="1">
      <alignment vertical="top"/>
    </xf>
    <xf numFmtId="4" fontId="58" fillId="0" borderId="25" xfId="12" applyNumberFormat="1" applyFont="1" applyBorder="1" applyAlignment="1">
      <alignment vertical="top"/>
    </xf>
    <xf numFmtId="0" fontId="59" fillId="0" borderId="24" xfId="12" applyFont="1" applyBorder="1" applyAlignment="1">
      <alignment horizontal="left" vertical="top" wrapText="1"/>
    </xf>
    <xf numFmtId="0" fontId="5" fillId="0" borderId="19" xfId="12" applyFont="1" applyBorder="1" applyAlignment="1">
      <alignment horizontal="right" vertical="top"/>
    </xf>
    <xf numFmtId="0" fontId="58" fillId="0" borderId="20" xfId="12" applyFont="1" applyBorder="1" applyAlignment="1">
      <alignment horizontal="center" vertical="top"/>
    </xf>
    <xf numFmtId="0" fontId="60" fillId="0" borderId="20" xfId="12" applyFont="1" applyBorder="1" applyAlignment="1">
      <alignment horizontal="left" vertical="top" wrapText="1"/>
    </xf>
    <xf numFmtId="4" fontId="58" fillId="0" borderId="20" xfId="12" applyNumberFormat="1" applyFont="1" applyBorder="1" applyAlignment="1">
      <alignment vertical="top"/>
    </xf>
    <xf numFmtId="4" fontId="58" fillId="0" borderId="22" xfId="12" applyNumberFormat="1" applyFont="1" applyBorder="1" applyAlignment="1">
      <alignment vertical="top"/>
    </xf>
    <xf numFmtId="4" fontId="61" fillId="0" borderId="20" xfId="12" applyNumberFormat="1" applyFont="1" applyBorder="1" applyAlignment="1">
      <alignment vertical="top"/>
    </xf>
    <xf numFmtId="0" fontId="5" fillId="0" borderId="70" xfId="12" applyFont="1" applyBorder="1" applyAlignment="1">
      <alignment horizontal="right" vertical="top"/>
    </xf>
    <xf numFmtId="4" fontId="58" fillId="0" borderId="60" xfId="12" applyNumberFormat="1" applyFont="1" applyBorder="1" applyAlignment="1">
      <alignment vertical="top"/>
    </xf>
    <xf numFmtId="0" fontId="5" fillId="13" borderId="5" xfId="12" applyFont="1" applyFill="1" applyBorder="1" applyAlignment="1">
      <alignment horizontal="right" vertical="top"/>
    </xf>
    <xf numFmtId="0" fontId="5" fillId="13" borderId="6" xfId="12" applyFont="1" applyFill="1" applyBorder="1" applyAlignment="1">
      <alignment horizontal="right" vertical="top"/>
    </xf>
    <xf numFmtId="0" fontId="5" fillId="13" borderId="6" xfId="12" applyFont="1" applyFill="1" applyBorder="1" applyAlignment="1">
      <alignment horizontal="right" vertical="center"/>
    </xf>
    <xf numFmtId="4" fontId="5" fillId="13" borderId="6" xfId="12" applyNumberFormat="1" applyFont="1" applyFill="1" applyBorder="1" applyAlignment="1">
      <alignment horizontal="right" vertical="center"/>
    </xf>
    <xf numFmtId="4" fontId="5" fillId="13" borderId="8" xfId="12" applyNumberFormat="1" applyFont="1" applyFill="1" applyBorder="1" applyAlignment="1">
      <alignment horizontal="right" vertical="center"/>
    </xf>
    <xf numFmtId="0" fontId="5" fillId="13" borderId="110" xfId="12" applyFont="1" applyFill="1" applyBorder="1" applyAlignment="1">
      <alignment horizontal="right" vertical="top"/>
    </xf>
    <xf numFmtId="0" fontId="5" fillId="13" borderId="51" xfId="12" applyFont="1" applyFill="1" applyBorder="1" applyAlignment="1">
      <alignment horizontal="right" vertical="top"/>
    </xf>
    <xf numFmtId="0" fontId="5" fillId="13" borderId="51" xfId="12" applyFont="1" applyFill="1" applyBorder="1" applyAlignment="1">
      <alignment horizontal="right" vertical="center"/>
    </xf>
    <xf numFmtId="0" fontId="16" fillId="0" borderId="0" xfId="15"/>
    <xf numFmtId="0" fontId="51" fillId="0" borderId="0" xfId="15" applyFont="1"/>
    <xf numFmtId="0" fontId="16" fillId="0" borderId="0" xfId="15" applyAlignment="1">
      <alignment vertical="center"/>
    </xf>
    <xf numFmtId="0" fontId="22" fillId="0" borderId="6" xfId="15" applyFont="1" applyBorder="1" applyAlignment="1">
      <alignment horizontal="center" vertical="center" wrapText="1"/>
    </xf>
    <xf numFmtId="0" fontId="51" fillId="0" borderId="6" xfId="15" applyFont="1" applyBorder="1" applyAlignment="1">
      <alignment horizontal="left" vertical="center" wrapText="1"/>
    </xf>
    <xf numFmtId="0" fontId="51" fillId="0" borderId="6" xfId="15" applyFont="1" applyBorder="1" applyAlignment="1">
      <alignment horizontal="center" vertical="center"/>
    </xf>
    <xf numFmtId="0" fontId="51" fillId="0" borderId="7" xfId="15" applyFont="1" applyBorder="1" applyAlignment="1">
      <alignment horizontal="center" vertical="center"/>
    </xf>
    <xf numFmtId="0" fontId="51" fillId="0" borderId="46" xfId="15" applyFont="1" applyBorder="1" applyAlignment="1">
      <alignment horizontal="center" vertical="center"/>
    </xf>
    <xf numFmtId="0" fontId="16" fillId="0" borderId="24" xfId="15" applyFont="1" applyBorder="1" applyAlignment="1">
      <alignment horizontal="center" vertical="center"/>
    </xf>
    <xf numFmtId="0" fontId="36" fillId="0" borderId="24" xfId="15" applyFont="1" applyBorder="1" applyAlignment="1">
      <alignment vertical="center" wrapText="1"/>
    </xf>
    <xf numFmtId="164" fontId="36" fillId="0" borderId="49" xfId="15" applyNumberFormat="1" applyFont="1" applyBorder="1" applyAlignment="1">
      <alignment vertical="center" wrapText="1"/>
    </xf>
    <xf numFmtId="164" fontId="36" fillId="0" borderId="48" xfId="15" applyNumberFormat="1" applyFont="1" applyBorder="1" applyAlignment="1">
      <alignment horizontal="center" vertical="center" wrapText="1"/>
    </xf>
    <xf numFmtId="164" fontId="36" fillId="0" borderId="49" xfId="15" applyNumberFormat="1" applyFont="1" applyBorder="1" applyAlignment="1">
      <alignment horizontal="right" vertical="center" wrapText="1"/>
    </xf>
    <xf numFmtId="164" fontId="36" fillId="0" borderId="24" xfId="15" applyNumberFormat="1" applyFont="1" applyBorder="1" applyAlignment="1">
      <alignment horizontal="center" vertical="center" wrapText="1"/>
    </xf>
    <xf numFmtId="173" fontId="36" fillId="0" borderId="24" xfId="15" applyNumberFormat="1" applyFont="1" applyBorder="1" applyAlignment="1">
      <alignment horizontal="center" vertical="center" wrapText="1"/>
    </xf>
    <xf numFmtId="0" fontId="16" fillId="0" borderId="20" xfId="15" applyFont="1" applyBorder="1" applyAlignment="1">
      <alignment horizontal="center" vertical="center"/>
    </xf>
    <xf numFmtId="0" fontId="62" fillId="0" borderId="20" xfId="15" applyFont="1" applyBorder="1" applyAlignment="1">
      <alignment vertical="center" wrapText="1"/>
    </xf>
    <xf numFmtId="164" fontId="36" fillId="0" borderId="71" xfId="15" applyNumberFormat="1" applyFont="1" applyBorder="1" applyAlignment="1">
      <alignment vertical="center" wrapText="1"/>
    </xf>
    <xf numFmtId="164" fontId="36" fillId="0" borderId="23" xfId="15" applyNumberFormat="1" applyFont="1" applyBorder="1" applyAlignment="1">
      <alignment horizontal="center" vertical="center" wrapText="1"/>
    </xf>
    <xf numFmtId="164" fontId="36" fillId="0" borderId="71" xfId="15" applyNumberFormat="1" applyFont="1" applyBorder="1" applyAlignment="1">
      <alignment horizontal="right" vertical="center" wrapText="1"/>
    </xf>
    <xf numFmtId="164" fontId="36" fillId="0" borderId="20" xfId="15" applyNumberFormat="1" applyFont="1" applyBorder="1" applyAlignment="1">
      <alignment horizontal="center" vertical="center" wrapText="1"/>
    </xf>
    <xf numFmtId="173" fontId="36" fillId="0" borderId="20" xfId="15" applyNumberFormat="1" applyFont="1" applyBorder="1" applyAlignment="1">
      <alignment horizontal="center" vertical="center" wrapText="1"/>
    </xf>
    <xf numFmtId="0" fontId="16" fillId="0" borderId="59" xfId="15" applyFont="1" applyBorder="1" applyAlignment="1">
      <alignment horizontal="center" vertical="center"/>
    </xf>
    <xf numFmtId="0" fontId="62" fillId="0" borderId="59" xfId="15" applyFont="1" applyBorder="1" applyAlignment="1">
      <alignment vertical="center" wrapText="1"/>
    </xf>
    <xf numFmtId="164" fontId="36" fillId="0" borderId="64" xfId="15" applyNumberFormat="1" applyFont="1" applyBorder="1" applyAlignment="1">
      <alignment vertical="center" wrapText="1"/>
    </xf>
    <xf numFmtId="164" fontId="62" fillId="0" borderId="63" xfId="15" applyNumberFormat="1" applyFont="1" applyBorder="1" applyAlignment="1">
      <alignment horizontal="center" vertical="center" wrapText="1"/>
    </xf>
    <xf numFmtId="164" fontId="36" fillId="0" borderId="64" xfId="15" applyNumberFormat="1" applyFont="1" applyBorder="1" applyAlignment="1">
      <alignment horizontal="right" vertical="center" wrapText="1"/>
    </xf>
    <xf numFmtId="164" fontId="36" fillId="0" borderId="63" xfId="15" applyNumberFormat="1" applyFont="1" applyBorder="1" applyAlignment="1">
      <alignment horizontal="center" vertical="center" wrapText="1"/>
    </xf>
    <xf numFmtId="164" fontId="36" fillId="0" borderId="59" xfId="15" applyNumberFormat="1" applyFont="1" applyBorder="1" applyAlignment="1">
      <alignment horizontal="center" vertical="center" wrapText="1"/>
    </xf>
    <xf numFmtId="173" fontId="36" fillId="0" borderId="59" xfId="15" applyNumberFormat="1" applyFont="1" applyBorder="1" applyAlignment="1">
      <alignment horizontal="center" vertical="center" wrapText="1"/>
    </xf>
    <xf numFmtId="0" fontId="16" fillId="0" borderId="6" xfId="15" applyBorder="1" applyAlignment="1">
      <alignment vertical="center"/>
    </xf>
    <xf numFmtId="0" fontId="36" fillId="0" borderId="6" xfId="15" applyFont="1" applyBorder="1" applyAlignment="1">
      <alignment vertical="center"/>
    </xf>
    <xf numFmtId="164" fontId="36" fillId="0" borderId="7" xfId="15" applyNumberFormat="1" applyFont="1" applyBorder="1" applyAlignment="1">
      <alignment vertical="center"/>
    </xf>
    <xf numFmtId="164" fontId="36" fillId="0" borderId="46" xfId="15" applyNumberFormat="1" applyFont="1" applyBorder="1" applyAlignment="1">
      <alignment horizontal="center" vertical="center" wrapText="1"/>
    </xf>
    <xf numFmtId="164" fontId="36" fillId="0" borderId="7" xfId="15" applyNumberFormat="1" applyFont="1" applyBorder="1" applyAlignment="1">
      <alignment horizontal="right" vertical="center" wrapText="1"/>
    </xf>
    <xf numFmtId="164" fontId="36" fillId="0" borderId="6" xfId="15" applyNumberFormat="1" applyFont="1" applyBorder="1" applyAlignment="1">
      <alignment horizontal="center" vertical="center" wrapText="1"/>
    </xf>
    <xf numFmtId="173" fontId="36" fillId="0" borderId="6" xfId="15" applyNumberFormat="1" applyFont="1" applyBorder="1" applyAlignment="1">
      <alignment horizontal="center" vertical="center" wrapText="1"/>
    </xf>
    <xf numFmtId="0" fontId="16" fillId="0" borderId="0" xfId="15" applyAlignment="1">
      <alignment horizontal="right"/>
    </xf>
    <xf numFmtId="4" fontId="24" fillId="0" borderId="90" xfId="4" applyNumberFormat="1" applyFont="1" applyFill="1" applyBorder="1" applyAlignment="1" applyProtection="1">
      <alignment horizontal="right" vertical="top" wrapText="1"/>
    </xf>
    <xf numFmtId="4" fontId="24" fillId="0" borderId="92" xfId="4" applyNumberFormat="1" applyFont="1" applyFill="1" applyBorder="1" applyAlignment="1" applyProtection="1">
      <alignment horizontal="right" vertical="top"/>
    </xf>
    <xf numFmtId="4" fontId="31" fillId="0" borderId="101" xfId="4" applyNumberFormat="1" applyFont="1" applyFill="1" applyBorder="1" applyAlignment="1" applyProtection="1">
      <alignment horizontal="right" vertical="center"/>
    </xf>
    <xf numFmtId="4" fontId="8" fillId="0" borderId="20" xfId="1" applyNumberFormat="1" applyFont="1" applyBorder="1" applyAlignment="1">
      <alignment horizontal="right" vertical="center"/>
    </xf>
    <xf numFmtId="0" fontId="64" fillId="0" borderId="3" xfId="1" applyFont="1" applyBorder="1" applyAlignment="1">
      <alignment horizontal="center" vertical="center" wrapText="1"/>
    </xf>
    <xf numFmtId="4" fontId="8" fillId="0" borderId="118" xfId="1" applyNumberFormat="1" applyFont="1" applyBorder="1" applyAlignment="1">
      <alignment horizontal="right" vertical="center"/>
    </xf>
    <xf numFmtId="4" fontId="1" fillId="0" borderId="71" xfId="1" applyNumberFormat="1" applyBorder="1" applyAlignment="1">
      <alignment horizontal="right" vertical="center"/>
    </xf>
    <xf numFmtId="4" fontId="10" fillId="0" borderId="71" xfId="1" applyNumberFormat="1" applyFont="1" applyBorder="1" applyAlignment="1">
      <alignment horizontal="left" vertical="center"/>
    </xf>
    <xf numFmtId="4" fontId="1" fillId="0" borderId="10" xfId="1" applyNumberFormat="1" applyBorder="1" applyAlignment="1">
      <alignment horizontal="right" vertical="center"/>
    </xf>
    <xf numFmtId="4" fontId="1" fillId="0" borderId="58" xfId="1" applyNumberFormat="1" applyBorder="1" applyAlignment="1">
      <alignment horizontal="right" vertical="center"/>
    </xf>
    <xf numFmtId="4" fontId="1" fillId="0" borderId="102" xfId="1" applyNumberFormat="1" applyBorder="1" applyAlignment="1">
      <alignment horizontal="right" vertical="center"/>
    </xf>
    <xf numFmtId="4" fontId="8" fillId="0" borderId="104" xfId="1" applyNumberFormat="1" applyFont="1" applyBorder="1" applyAlignment="1">
      <alignment horizontal="right" vertical="center"/>
    </xf>
    <xf numFmtId="4" fontId="10" fillId="0" borderId="17" xfId="1" applyNumberFormat="1" applyFont="1" applyBorder="1" applyAlignment="1">
      <alignment horizontal="left" vertical="center"/>
    </xf>
    <xf numFmtId="4" fontId="11" fillId="0" borderId="13" xfId="1" applyNumberFormat="1" applyFont="1" applyBorder="1" applyAlignment="1">
      <alignment horizontal="right" vertical="center"/>
    </xf>
    <xf numFmtId="0" fontId="3" fillId="0" borderId="61" xfId="1" applyFont="1" applyBorder="1" applyAlignment="1">
      <alignment horizontal="left" vertical="top" wrapText="1"/>
    </xf>
    <xf numFmtId="0" fontId="15" fillId="0" borderId="61" xfId="1" applyFont="1" applyBorder="1" applyAlignment="1">
      <alignment horizontal="left" vertical="top" wrapText="1"/>
    </xf>
    <xf numFmtId="0" fontId="3" fillId="0" borderId="103" xfId="1" applyFont="1" applyBorder="1" applyAlignment="1">
      <alignment horizontal="left" vertical="top" wrapText="1"/>
    </xf>
    <xf numFmtId="0" fontId="3" fillId="0" borderId="23" xfId="1" applyFont="1" applyBorder="1" applyAlignment="1">
      <alignment horizontal="left" vertical="top" wrapText="1"/>
    </xf>
    <xf numFmtId="0" fontId="15" fillId="0" borderId="105" xfId="1" applyFont="1" applyBorder="1" applyAlignment="1">
      <alignment horizontal="left" vertical="top" wrapText="1"/>
    </xf>
    <xf numFmtId="4" fontId="1" fillId="0" borderId="23" xfId="1" applyNumberFormat="1" applyBorder="1" applyAlignment="1">
      <alignment horizontal="right" vertical="center"/>
    </xf>
    <xf numFmtId="0" fontId="15" fillId="0" borderId="33" xfId="1" applyFont="1" applyBorder="1" applyAlignment="1">
      <alignment horizontal="left" vertical="top" wrapText="1"/>
    </xf>
    <xf numFmtId="4" fontId="8" fillId="0" borderId="27" xfId="1" applyNumberFormat="1" applyFont="1" applyBorder="1" applyAlignment="1">
      <alignment horizontal="right" vertical="center"/>
    </xf>
    <xf numFmtId="4" fontId="11" fillId="0" borderId="27" xfId="1" applyNumberFormat="1" applyFont="1" applyBorder="1" applyAlignment="1">
      <alignment horizontal="right" vertical="center"/>
    </xf>
    <xf numFmtId="4" fontId="1" fillId="0" borderId="28" xfId="1" applyNumberFormat="1" applyBorder="1" applyAlignment="1">
      <alignment horizontal="right" vertical="center"/>
    </xf>
    <xf numFmtId="4" fontId="10" fillId="0" borderId="31" xfId="1" applyNumberFormat="1" applyFont="1" applyBorder="1" applyAlignment="1">
      <alignment horizontal="left" vertical="center"/>
    </xf>
    <xf numFmtId="4" fontId="10" fillId="0" borderId="31" xfId="1" applyNumberFormat="1" applyFont="1" applyBorder="1" applyAlignment="1">
      <alignment horizontal="right" vertical="center"/>
    </xf>
    <xf numFmtId="4" fontId="10" fillId="0" borderId="30" xfId="1" applyNumberFormat="1" applyFont="1" applyBorder="1" applyAlignment="1">
      <alignment horizontal="right" vertical="center"/>
    </xf>
    <xf numFmtId="4" fontId="8" fillId="0" borderId="28" xfId="1" applyNumberFormat="1" applyFont="1" applyBorder="1" applyAlignment="1">
      <alignment horizontal="right" vertical="center"/>
    </xf>
    <xf numFmtId="4" fontId="8" fillId="0" borderId="30" xfId="1" applyNumberFormat="1" applyFont="1" applyBorder="1" applyAlignment="1">
      <alignment horizontal="right" vertical="center"/>
    </xf>
    <xf numFmtId="0" fontId="8" fillId="0" borderId="26" xfId="1" applyFont="1" applyBorder="1" applyAlignment="1">
      <alignment horizontal="left" vertical="top" wrapText="1"/>
    </xf>
    <xf numFmtId="49" fontId="8" fillId="0" borderId="27" xfId="1" applyNumberFormat="1" applyFont="1" applyBorder="1" applyAlignment="1">
      <alignment horizontal="center" vertical="center"/>
    </xf>
    <xf numFmtId="4" fontId="8" fillId="0" borderId="58" xfId="1" applyNumberFormat="1" applyFont="1" applyBorder="1" applyAlignment="1">
      <alignment horizontal="right" vertical="center"/>
    </xf>
    <xf numFmtId="4" fontId="8" fillId="0" borderId="0" xfId="1" applyNumberFormat="1" applyFont="1" applyBorder="1" applyAlignment="1">
      <alignment horizontal="right" vertical="center"/>
    </xf>
    <xf numFmtId="4" fontId="8" fillId="0" borderId="102" xfId="1" applyNumberFormat="1" applyFont="1" applyBorder="1" applyAlignment="1">
      <alignment horizontal="right" vertical="center"/>
    </xf>
    <xf numFmtId="0" fontId="15" fillId="0" borderId="103" xfId="1" applyFont="1" applyBorder="1" applyAlignment="1">
      <alignment horizontal="left" vertical="top" wrapText="1"/>
    </xf>
    <xf numFmtId="49" fontId="1" fillId="0" borderId="20" xfId="1" applyNumberFormat="1" applyFont="1" applyBorder="1" applyAlignment="1">
      <alignment vertical="center"/>
    </xf>
    <xf numFmtId="49" fontId="1" fillId="0" borderId="16" xfId="1" applyNumberFormat="1" applyFont="1" applyBorder="1" applyAlignment="1">
      <alignment vertical="center"/>
    </xf>
    <xf numFmtId="4" fontId="6" fillId="0" borderId="35" xfId="1" applyNumberFormat="1" applyFont="1" applyBorder="1"/>
    <xf numFmtId="0" fontId="9" fillId="0" borderId="115" xfId="2" applyFont="1" applyBorder="1" applyAlignment="1">
      <alignment horizontal="left" vertical="top" wrapText="1"/>
    </xf>
    <xf numFmtId="49" fontId="1" fillId="0" borderId="113" xfId="1" applyNumberFormat="1" applyFont="1" applyBorder="1" applyAlignment="1">
      <alignment horizontal="center" vertical="center"/>
    </xf>
    <xf numFmtId="4" fontId="12" fillId="0" borderId="113" xfId="1" applyNumberFormat="1" applyFont="1" applyBorder="1" applyAlignment="1">
      <alignment horizontal="left" vertical="center"/>
    </xf>
    <xf numFmtId="4" fontId="12" fillId="0" borderId="114" xfId="1" applyNumberFormat="1" applyFont="1" applyBorder="1" applyAlignment="1">
      <alignment horizontal="left" vertical="center"/>
    </xf>
    <xf numFmtId="4" fontId="7" fillId="0" borderId="119" xfId="1" applyNumberFormat="1" applyFont="1" applyBorder="1" applyAlignment="1">
      <alignment horizontal="right" vertical="center"/>
    </xf>
    <xf numFmtId="0" fontId="11" fillId="0" borderId="115" xfId="1" applyFont="1" applyBorder="1" applyAlignment="1">
      <alignment horizontal="left" vertical="top" wrapText="1"/>
    </xf>
    <xf numFmtId="0" fontId="3" fillId="0" borderId="115" xfId="1" applyFont="1" applyBorder="1" applyAlignment="1">
      <alignment horizontal="left" vertical="top" wrapText="1"/>
    </xf>
    <xf numFmtId="0" fontId="7" fillId="0" borderId="115" xfId="2" applyFont="1" applyBorder="1" applyAlignment="1">
      <alignment horizontal="left" vertical="top" wrapText="1"/>
    </xf>
    <xf numFmtId="4" fontId="12" fillId="0" borderId="115" xfId="1" applyNumberFormat="1" applyFont="1" applyBorder="1" applyAlignment="1">
      <alignment horizontal="left" vertical="center"/>
    </xf>
    <xf numFmtId="49" fontId="65" fillId="0" borderId="23" xfId="1" applyNumberFormat="1" applyFont="1" applyBorder="1" applyAlignment="1">
      <alignment horizontal="center" vertical="center"/>
    </xf>
    <xf numFmtId="4" fontId="65" fillId="0" borderId="30" xfId="1" applyNumberFormat="1" applyFont="1" applyBorder="1" applyAlignment="1">
      <alignment horizontal="right" vertical="center"/>
    </xf>
    <xf numFmtId="4" fontId="66" fillId="0" borderId="30" xfId="1" applyNumberFormat="1" applyFont="1" applyBorder="1" applyAlignment="1">
      <alignment horizontal="right" vertical="center"/>
    </xf>
    <xf numFmtId="49" fontId="65" fillId="0" borderId="20" xfId="1" applyNumberFormat="1" applyFont="1" applyBorder="1" applyAlignment="1">
      <alignment horizontal="center" vertical="center"/>
    </xf>
    <xf numFmtId="4" fontId="66" fillId="0" borderId="20" xfId="1" applyNumberFormat="1" applyFont="1" applyBorder="1" applyAlignment="1">
      <alignment horizontal="right" vertical="center"/>
    </xf>
    <xf numFmtId="4" fontId="66" fillId="0" borderId="71" xfId="1" applyNumberFormat="1" applyFont="1" applyBorder="1" applyAlignment="1">
      <alignment horizontal="right" vertical="center"/>
    </xf>
    <xf numFmtId="4" fontId="10" fillId="0" borderId="18" xfId="1" applyNumberFormat="1" applyFont="1" applyBorder="1" applyAlignment="1">
      <alignment horizontal="left" vertical="center"/>
    </xf>
    <xf numFmtId="4" fontId="12" fillId="0" borderId="119" xfId="1" applyNumberFormat="1" applyFont="1" applyBorder="1" applyAlignment="1">
      <alignment horizontal="right" vertical="center"/>
    </xf>
    <xf numFmtId="4" fontId="13" fillId="0" borderId="30" xfId="1" applyNumberFormat="1" applyFont="1" applyBorder="1" applyAlignment="1">
      <alignment horizontal="right" vertical="center"/>
    </xf>
    <xf numFmtId="4" fontId="13" fillId="0" borderId="31" xfId="1" applyNumberFormat="1" applyFont="1" applyBorder="1" applyAlignment="1">
      <alignment horizontal="right" vertical="center"/>
    </xf>
    <xf numFmtId="0" fontId="8" fillId="0" borderId="33" xfId="2" applyFont="1" applyBorder="1" applyAlignment="1">
      <alignment horizontal="left" vertical="top" wrapText="1"/>
    </xf>
    <xf numFmtId="49" fontId="1" fillId="0" borderId="59" xfId="1" applyNumberFormat="1" applyBorder="1" applyAlignment="1">
      <alignment horizontal="center" vertical="center"/>
    </xf>
    <xf numFmtId="4" fontId="8" fillId="0" borderId="59" xfId="1" applyNumberFormat="1" applyFont="1" applyBorder="1" applyAlignment="1">
      <alignment horizontal="right" vertical="center"/>
    </xf>
    <xf numFmtId="4" fontId="8" fillId="0" borderId="64" xfId="1" applyNumberFormat="1" applyFont="1" applyBorder="1" applyAlignment="1">
      <alignment horizontal="right" vertical="center"/>
    </xf>
    <xf numFmtId="0" fontId="3" fillId="0" borderId="63" xfId="1" applyFont="1" applyBorder="1" applyAlignment="1">
      <alignment horizontal="left" vertical="top" wrapText="1"/>
    </xf>
    <xf numFmtId="0" fontId="15" fillId="0" borderId="116" xfId="1" applyFont="1" applyBorder="1" applyAlignment="1">
      <alignment horizontal="left" vertical="top" wrapText="1"/>
    </xf>
    <xf numFmtId="49" fontId="8" fillId="0" borderId="20" xfId="1" applyNumberFormat="1" applyFont="1" applyBorder="1" applyAlignment="1">
      <alignment horizontal="left" vertical="top" wrapText="1"/>
    </xf>
    <xf numFmtId="49" fontId="8" fillId="0" borderId="20" xfId="1" applyNumberFormat="1" applyFont="1" applyBorder="1" applyAlignment="1">
      <alignment horizontal="center" vertical="center"/>
    </xf>
    <xf numFmtId="4" fontId="28" fillId="0" borderId="40" xfId="12" applyNumberFormat="1" applyFont="1" applyBorder="1" applyAlignment="1">
      <alignment horizontal="right" vertical="center" wrapText="1"/>
    </xf>
    <xf numFmtId="49" fontId="38" fillId="10" borderId="103" xfId="7" applyNumberFormat="1" applyFont="1" applyFill="1" applyBorder="1" applyAlignment="1" applyProtection="1">
      <alignment horizontal="right" vertical="center" wrapText="1"/>
      <protection locked="0"/>
    </xf>
    <xf numFmtId="172" fontId="38" fillId="10" borderId="30" xfId="7" applyNumberFormat="1" applyFont="1" applyFill="1" applyBorder="1" applyAlignment="1" applyProtection="1">
      <alignment horizontal="right" vertical="center" wrapText="1"/>
      <protection locked="0"/>
    </xf>
    <xf numFmtId="172" fontId="38" fillId="10" borderId="103" xfId="7" applyNumberFormat="1" applyFont="1" applyFill="1" applyBorder="1" applyAlignment="1" applyProtection="1">
      <alignment horizontal="right" vertical="center" wrapText="1"/>
      <protection locked="0"/>
    </xf>
    <xf numFmtId="49" fontId="47" fillId="10" borderId="16" xfId="7" applyNumberFormat="1" applyFont="1" applyFill="1" applyBorder="1" applyAlignment="1" applyProtection="1">
      <alignment horizontal="center" vertical="center" wrapText="1"/>
      <protection locked="0"/>
    </xf>
    <xf numFmtId="49" fontId="47" fillId="10" borderId="26" xfId="7" applyNumberFormat="1" applyFont="1" applyFill="1" applyBorder="1" applyAlignment="1" applyProtection="1">
      <alignment horizontal="center" vertical="center" wrapText="1"/>
      <protection locked="0"/>
    </xf>
    <xf numFmtId="49" fontId="47" fillId="10" borderId="9" xfId="7" applyNumberFormat="1" applyFont="1" applyFill="1" applyBorder="1" applyAlignment="1" applyProtection="1">
      <alignment horizontal="center" vertical="center" wrapText="1"/>
      <protection locked="0"/>
    </xf>
    <xf numFmtId="49" fontId="47" fillId="10" borderId="9" xfId="7" applyNumberFormat="1" applyFont="1" applyFill="1" applyBorder="1" applyAlignment="1" applyProtection="1">
      <alignment horizontal="left" vertical="center" wrapText="1"/>
      <protection locked="0"/>
    </xf>
    <xf numFmtId="172" fontId="47" fillId="10" borderId="10" xfId="7" applyNumberFormat="1" applyFont="1" applyFill="1" applyBorder="1" applyAlignment="1" applyProtection="1">
      <alignment horizontal="right" vertical="center" wrapText="1"/>
      <protection locked="0"/>
    </xf>
    <xf numFmtId="4" fontId="10" fillId="0" borderId="71" xfId="1" applyNumberFormat="1" applyFont="1" applyBorder="1" applyAlignment="1">
      <alignment horizontal="left" vertical="center"/>
    </xf>
    <xf numFmtId="0" fontId="57" fillId="0" borderId="59" xfId="12" applyFont="1" applyBorder="1" applyAlignment="1">
      <alignment horizontal="center" vertical="top"/>
    </xf>
    <xf numFmtId="0" fontId="67" fillId="0" borderId="59" xfId="12" applyFont="1" applyBorder="1" applyAlignment="1">
      <alignment horizontal="left" vertical="top" wrapText="1"/>
    </xf>
    <xf numFmtId="4" fontId="57" fillId="0" borderId="59" xfId="12" applyNumberFormat="1" applyFont="1" applyBorder="1" applyAlignment="1">
      <alignment vertical="top"/>
    </xf>
    <xf numFmtId="4" fontId="8" fillId="0" borderId="16" xfId="1" applyNumberFormat="1" applyFont="1" applyBorder="1" applyAlignment="1">
      <alignment horizontal="center" vertical="center"/>
    </xf>
    <xf numFmtId="0" fontId="3" fillId="0" borderId="32" xfId="1" applyFont="1" applyBorder="1" applyAlignment="1">
      <alignment horizontal="left" vertical="top" wrapText="1"/>
    </xf>
    <xf numFmtId="49" fontId="3" fillId="0" borderId="9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7" fillId="0" borderId="123" xfId="2" applyFont="1" applyBorder="1" applyAlignment="1">
      <alignment horizontal="left" vertical="top" wrapText="1"/>
    </xf>
    <xf numFmtId="49" fontId="1" fillId="0" borderId="125" xfId="1" applyNumberFormat="1" applyFont="1" applyBorder="1" applyAlignment="1">
      <alignment horizontal="center" vertical="center"/>
    </xf>
    <xf numFmtId="4" fontId="12" fillId="0" borderId="125" xfId="1" applyNumberFormat="1" applyFont="1" applyBorder="1" applyAlignment="1">
      <alignment horizontal="left" vertical="center"/>
    </xf>
    <xf numFmtId="4" fontId="12" fillId="0" borderId="124" xfId="1" applyNumberFormat="1" applyFont="1" applyBorder="1" applyAlignment="1">
      <alignment horizontal="left" vertical="center"/>
    </xf>
    <xf numFmtId="4" fontId="12" fillId="0" borderId="126" xfId="1" applyNumberFormat="1" applyFont="1" applyBorder="1" applyAlignment="1">
      <alignment horizontal="right" vertical="center"/>
    </xf>
    <xf numFmtId="4" fontId="7" fillId="0" borderId="126" xfId="1" applyNumberFormat="1" applyFont="1" applyBorder="1" applyAlignment="1">
      <alignment horizontal="right" vertical="center"/>
    </xf>
    <xf numFmtId="0" fontId="14" fillId="0" borderId="123" xfId="1" applyFont="1" applyBorder="1" applyAlignment="1">
      <alignment horizontal="left" vertical="top" wrapText="1"/>
    </xf>
    <xf numFmtId="0" fontId="9" fillId="0" borderId="127" xfId="2" applyFont="1" applyBorder="1" applyAlignment="1">
      <alignment horizontal="left" vertical="top" wrapText="1"/>
    </xf>
    <xf numFmtId="49" fontId="1" fillId="0" borderId="130" xfId="1" applyNumberFormat="1" applyFont="1" applyBorder="1" applyAlignment="1">
      <alignment horizontal="center" vertical="center"/>
    </xf>
    <xf numFmtId="4" fontId="10" fillId="0" borderId="130" xfId="1" applyNumberFormat="1" applyFont="1" applyBorder="1" applyAlignment="1">
      <alignment horizontal="left" vertical="center"/>
    </xf>
    <xf numFmtId="4" fontId="10" fillId="0" borderId="128" xfId="1" applyNumberFormat="1" applyFont="1" applyBorder="1" applyAlignment="1">
      <alignment horizontal="left" vertical="center"/>
    </xf>
    <xf numFmtId="4" fontId="10" fillId="0" borderId="131" xfId="1" applyNumberFormat="1" applyFont="1" applyBorder="1" applyAlignment="1">
      <alignment horizontal="right" vertical="center"/>
    </xf>
    <xf numFmtId="4" fontId="13" fillId="0" borderId="131" xfId="1" applyNumberFormat="1" applyFont="1" applyBorder="1" applyAlignment="1">
      <alignment horizontal="right" vertical="center"/>
    </xf>
    <xf numFmtId="49" fontId="48" fillId="10" borderId="30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71" xfId="1" applyNumberFormat="1" applyFont="1" applyBorder="1" applyAlignment="1">
      <alignment horizontal="left" vertical="center"/>
    </xf>
    <xf numFmtId="49" fontId="70" fillId="14" borderId="20" xfId="10" applyNumberFormat="1" applyFont="1" applyFill="1" applyBorder="1" applyAlignment="1" applyProtection="1">
      <alignment horizontal="center" vertical="center" wrapText="1"/>
      <protection locked="0"/>
    </xf>
    <xf numFmtId="49" fontId="71" fillId="14" borderId="20" xfId="10" applyNumberFormat="1" applyFont="1" applyFill="1" applyBorder="1" applyAlignment="1" applyProtection="1">
      <alignment horizontal="center" vertical="center" wrapText="1"/>
      <protection locked="0"/>
    </xf>
    <xf numFmtId="49" fontId="71" fillId="14" borderId="6" xfId="10" applyNumberFormat="1" applyFont="1" applyFill="1" applyBorder="1" applyAlignment="1" applyProtection="1">
      <alignment horizontal="center" vertical="center" wrapText="1"/>
      <protection locked="0"/>
    </xf>
    <xf numFmtId="49" fontId="71" fillId="14" borderId="6" xfId="10" applyNumberFormat="1" applyFont="1" applyFill="1" applyBorder="1" applyAlignment="1" applyProtection="1">
      <alignment horizontal="left" vertical="center" wrapText="1"/>
      <protection locked="0"/>
    </xf>
    <xf numFmtId="49" fontId="71" fillId="14" borderId="6" xfId="10" applyNumberFormat="1" applyFont="1" applyFill="1" applyBorder="1" applyAlignment="1" applyProtection="1">
      <alignment horizontal="right" vertical="center" wrapText="1"/>
      <protection locked="0"/>
    </xf>
    <xf numFmtId="49" fontId="4" fillId="14" borderId="6" xfId="10" applyNumberFormat="1" applyFont="1" applyFill="1" applyBorder="1" applyAlignment="1" applyProtection="1">
      <alignment horizontal="center" vertical="center" wrapText="1"/>
      <protection locked="0"/>
    </xf>
    <xf numFmtId="49" fontId="48" fillId="10" borderId="24" xfId="7" applyNumberFormat="1" applyFont="1" applyFill="1" applyBorder="1" applyAlignment="1" applyProtection="1">
      <alignment horizontal="center" vertical="center" wrapText="1"/>
      <protection locked="0"/>
    </xf>
    <xf numFmtId="49" fontId="48" fillId="10" borderId="24" xfId="7" applyNumberFormat="1" applyFont="1" applyFill="1" applyBorder="1" applyAlignment="1" applyProtection="1">
      <alignment horizontal="left" vertical="center" wrapText="1"/>
      <protection locked="0"/>
    </xf>
    <xf numFmtId="172" fontId="48" fillId="10" borderId="49" xfId="7" applyNumberFormat="1" applyFont="1" applyFill="1" applyBorder="1" applyAlignment="1" applyProtection="1">
      <alignment horizontal="right" vertical="center" wrapText="1"/>
      <protection locked="0"/>
    </xf>
    <xf numFmtId="172" fontId="48" fillId="10" borderId="132" xfId="7" applyNumberFormat="1" applyFont="1" applyFill="1" applyBorder="1" applyAlignment="1" applyProtection="1">
      <alignment horizontal="right" vertical="center" wrapText="1"/>
      <protection locked="0"/>
    </xf>
    <xf numFmtId="49" fontId="47" fillId="10" borderId="59" xfId="7" applyNumberFormat="1" applyFont="1" applyFill="1" applyBorder="1" applyAlignment="1" applyProtection="1">
      <alignment horizontal="center" vertical="center" wrapText="1"/>
      <protection locked="0"/>
    </xf>
    <xf numFmtId="49" fontId="48" fillId="10" borderId="59" xfId="7" applyNumberFormat="1" applyFont="1" applyFill="1" applyBorder="1" applyAlignment="1" applyProtection="1">
      <alignment horizontal="left" vertical="center" wrapText="1"/>
      <protection locked="0"/>
    </xf>
    <xf numFmtId="172" fontId="47" fillId="10" borderId="64" xfId="7" applyNumberFormat="1" applyFont="1" applyFill="1" applyBorder="1" applyAlignment="1" applyProtection="1">
      <alignment horizontal="right" vertical="center" wrapText="1"/>
      <protection locked="0"/>
    </xf>
    <xf numFmtId="172" fontId="19" fillId="0" borderId="31" xfId="7" applyNumberFormat="1" applyFont="1" applyBorder="1" applyAlignment="1">
      <alignment vertical="center"/>
    </xf>
    <xf numFmtId="49" fontId="47" fillId="10" borderId="27" xfId="7" applyNumberFormat="1" applyFont="1" applyFill="1" applyBorder="1" applyAlignment="1" applyProtection="1">
      <alignment horizontal="center" vertical="center" wrapText="1"/>
      <protection locked="0"/>
    </xf>
    <xf numFmtId="172" fontId="47" fillId="10" borderId="27" xfId="7" applyNumberFormat="1" applyFont="1" applyFill="1" applyBorder="1" applyAlignment="1" applyProtection="1">
      <alignment horizontal="right" vertical="center" wrapText="1"/>
      <protection locked="0"/>
    </xf>
    <xf numFmtId="174" fontId="19" fillId="0" borderId="31" xfId="7" applyNumberFormat="1" applyFont="1" applyBorder="1" applyAlignment="1">
      <alignment vertical="center"/>
    </xf>
    <xf numFmtId="172" fontId="47" fillId="11" borderId="107" xfId="7" applyNumberFormat="1" applyFont="1" applyFill="1" applyBorder="1" applyAlignment="1" applyProtection="1">
      <alignment horizontal="right" vertical="center" wrapText="1"/>
      <protection locked="0"/>
    </xf>
    <xf numFmtId="4" fontId="1" fillId="0" borderId="31" xfId="1" applyNumberFormat="1" applyBorder="1" applyAlignment="1">
      <alignment horizontal="right" vertical="center"/>
    </xf>
    <xf numFmtId="0" fontId="3" fillId="0" borderId="105" xfId="1" applyFont="1" applyBorder="1" applyAlignment="1">
      <alignment horizontal="left" vertical="top" wrapText="1"/>
    </xf>
    <xf numFmtId="49" fontId="7" fillId="0" borderId="125" xfId="1" applyNumberFormat="1" applyFont="1" applyBorder="1" applyAlignment="1">
      <alignment horizontal="center" vertical="center"/>
    </xf>
    <xf numFmtId="0" fontId="9" fillId="0" borderId="123" xfId="2" applyFont="1" applyBorder="1" applyAlignment="1">
      <alignment horizontal="left" vertical="top" wrapText="1"/>
    </xf>
    <xf numFmtId="0" fontId="11" fillId="0" borderId="123" xfId="1" applyFont="1" applyBorder="1" applyAlignment="1">
      <alignment horizontal="left" vertical="top" wrapText="1"/>
    </xf>
    <xf numFmtId="0" fontId="9" fillId="0" borderId="133" xfId="2" applyFont="1" applyBorder="1" applyAlignment="1">
      <alignment horizontal="left" vertical="top" wrapText="1"/>
    </xf>
    <xf numFmtId="49" fontId="1" fillId="0" borderId="127" xfId="1" applyNumberFormat="1" applyFont="1" applyBorder="1" applyAlignment="1">
      <alignment horizontal="center" vertical="center"/>
    </xf>
    <xf numFmtId="0" fontId="8" fillId="0" borderId="32" xfId="2" applyFont="1" applyBorder="1" applyAlignment="1">
      <alignment horizontal="left" vertical="top" wrapText="1"/>
    </xf>
    <xf numFmtId="0" fontId="7" fillId="0" borderId="134" xfId="2" applyFont="1" applyBorder="1" applyAlignment="1">
      <alignment horizontal="left" vertical="top" wrapText="1"/>
    </xf>
    <xf numFmtId="49" fontId="1" fillId="0" borderId="136" xfId="1" applyNumberFormat="1" applyFont="1" applyBorder="1" applyAlignment="1">
      <alignment horizontal="center" vertical="center"/>
    </xf>
    <xf numFmtId="4" fontId="12" fillId="0" borderId="136" xfId="1" applyNumberFormat="1" applyFont="1" applyBorder="1" applyAlignment="1">
      <alignment horizontal="left" vertical="center"/>
    </xf>
    <xf numFmtId="4" fontId="12" fillId="0" borderId="135" xfId="1" applyNumberFormat="1" applyFont="1" applyBorder="1" applyAlignment="1">
      <alignment horizontal="left" vertical="center"/>
    </xf>
    <xf numFmtId="4" fontId="12" fillId="0" borderId="137" xfId="1" applyNumberFormat="1" applyFont="1" applyBorder="1" applyAlignment="1">
      <alignment horizontal="right" vertical="center"/>
    </xf>
    <xf numFmtId="4" fontId="7" fillId="0" borderId="137" xfId="1" applyNumberFormat="1" applyFont="1" applyBorder="1" applyAlignment="1">
      <alignment horizontal="right" vertical="center"/>
    </xf>
    <xf numFmtId="0" fontId="14" fillId="0" borderId="134" xfId="1" applyFont="1" applyBorder="1" applyAlignment="1">
      <alignment horizontal="left" vertical="top" wrapText="1"/>
    </xf>
    <xf numFmtId="0" fontId="1" fillId="0" borderId="63" xfId="2" applyFont="1" applyBorder="1" applyAlignment="1">
      <alignment horizontal="left" vertical="top" wrapText="1"/>
    </xf>
    <xf numFmtId="4" fontId="8" fillId="0" borderId="71" xfId="1" applyNumberFormat="1" applyFont="1" applyBorder="1" applyAlignment="1">
      <alignment horizontal="right" vertical="center"/>
    </xf>
    <xf numFmtId="4" fontId="11" fillId="0" borderId="16" xfId="1" applyNumberFormat="1" applyFont="1" applyBorder="1" applyAlignment="1">
      <alignment horizontal="right" vertical="center"/>
    </xf>
    <xf numFmtId="4" fontId="11" fillId="0" borderId="17" xfId="1" applyNumberFormat="1" applyFont="1" applyBorder="1" applyAlignment="1">
      <alignment horizontal="right" vertical="center"/>
    </xf>
    <xf numFmtId="4" fontId="11" fillId="0" borderId="31" xfId="1" applyNumberFormat="1" applyFont="1" applyBorder="1" applyAlignment="1">
      <alignment horizontal="right" vertical="center"/>
    </xf>
    <xf numFmtId="0" fontId="15" fillId="0" borderId="32" xfId="1" applyFont="1" applyBorder="1" applyAlignment="1">
      <alignment horizontal="left" vertical="top" wrapText="1"/>
    </xf>
    <xf numFmtId="49" fontId="8" fillId="0" borderId="21" xfId="1" applyNumberFormat="1" applyFont="1" applyBorder="1" applyAlignment="1">
      <alignment horizontal="left" vertical="top" wrapText="1"/>
    </xf>
    <xf numFmtId="49" fontId="8" fillId="0" borderId="21" xfId="1" applyNumberFormat="1" applyFont="1" applyBorder="1" applyAlignment="1">
      <alignment horizontal="center" vertical="center"/>
    </xf>
    <xf numFmtId="4" fontId="8" fillId="0" borderId="21" xfId="1" applyNumberFormat="1" applyFont="1" applyBorder="1" applyAlignment="1">
      <alignment horizontal="right" vertical="center"/>
    </xf>
    <xf numFmtId="0" fontId="3" fillId="0" borderId="116" xfId="1" applyFont="1" applyBorder="1" applyAlignment="1">
      <alignment horizontal="left" vertical="top" wrapText="1"/>
    </xf>
    <xf numFmtId="0" fontId="68" fillId="0" borderId="0" xfId="10" applyNumberFormat="1" applyFont="1" applyFill="1" applyBorder="1" applyAlignment="1" applyProtection="1">
      <alignment horizontal="left"/>
      <protection locked="0"/>
    </xf>
    <xf numFmtId="0" fontId="73" fillId="0" borderId="0" xfId="10" applyNumberFormat="1" applyFont="1" applyFill="1" applyBorder="1" applyAlignment="1" applyProtection="1">
      <alignment horizontal="left" vertical="top"/>
      <protection locked="0"/>
    </xf>
    <xf numFmtId="49" fontId="72" fillId="14" borderId="0" xfId="10" applyNumberFormat="1" applyFont="1" applyFill="1" applyAlignment="1" applyProtection="1">
      <alignment horizontal="left" vertical="top" wrapText="1"/>
      <protection locked="0"/>
    </xf>
    <xf numFmtId="0" fontId="68" fillId="0" borderId="0" xfId="10" applyNumberFormat="1" applyFont="1" applyFill="1" applyBorder="1" applyAlignment="1" applyProtection="1">
      <alignment horizontal="left"/>
      <protection locked="0"/>
    </xf>
    <xf numFmtId="4" fontId="5" fillId="13" borderId="111" xfId="12" applyNumberFormat="1" applyFont="1" applyFill="1" applyBorder="1" applyAlignment="1">
      <alignment horizontal="center" vertical="center"/>
    </xf>
    <xf numFmtId="0" fontId="2" fillId="0" borderId="0" xfId="12" applyFont="1" applyBorder="1" applyAlignment="1">
      <alignment horizontal="left" vertical="top" wrapText="1"/>
    </xf>
    <xf numFmtId="0" fontId="5" fillId="0" borderId="0" xfId="12" applyFont="1" applyBorder="1" applyAlignment="1">
      <alignment horizontal="center" vertical="center"/>
    </xf>
    <xf numFmtId="0" fontId="1" fillId="0" borderId="0" xfId="12" applyBorder="1" applyAlignment="1">
      <alignment horizontal="center" vertical="center"/>
    </xf>
    <xf numFmtId="0" fontId="5" fillId="0" borderId="0" xfId="12" applyFont="1" applyBorder="1" applyAlignment="1">
      <alignment horizontal="center" wrapText="1"/>
    </xf>
    <xf numFmtId="0" fontId="5" fillId="0" borderId="0" xfId="12" applyFont="1" applyBorder="1" applyAlignment="1">
      <alignment horizontal="center"/>
    </xf>
    <xf numFmtId="0" fontId="5" fillId="0" borderId="1" xfId="12" applyFont="1" applyBorder="1" applyAlignment="1">
      <alignment horizontal="center" vertical="center"/>
    </xf>
    <xf numFmtId="0" fontId="5" fillId="0" borderId="2" xfId="12" applyFont="1" applyBorder="1" applyAlignment="1">
      <alignment horizontal="center" vertical="center"/>
    </xf>
    <xf numFmtId="0" fontId="5" fillId="0" borderId="2" xfId="12" applyFont="1" applyBorder="1" applyAlignment="1">
      <alignment horizontal="center" vertical="center" wrapText="1"/>
    </xf>
    <xf numFmtId="0" fontId="5" fillId="0" borderId="4" xfId="12" applyFont="1" applyBorder="1" applyAlignment="1">
      <alignment horizontal="center" vertical="center" wrapText="1"/>
    </xf>
    <xf numFmtId="0" fontId="6" fillId="0" borderId="34" xfId="1" applyFont="1" applyBorder="1" applyAlignment="1">
      <alignment horizontal="right"/>
    </xf>
    <xf numFmtId="0" fontId="64" fillId="0" borderId="117" xfId="1" applyFont="1" applyBorder="1" applyAlignment="1">
      <alignment horizontal="center" vertical="center" wrapText="1"/>
    </xf>
    <xf numFmtId="0" fontId="64" fillId="0" borderId="59" xfId="1" applyFont="1" applyBorder="1" applyAlignment="1">
      <alignment horizontal="center" vertical="center" wrapText="1"/>
    </xf>
    <xf numFmtId="0" fontId="63" fillId="0" borderId="117" xfId="1" applyFont="1" applyBorder="1" applyAlignment="1">
      <alignment horizontal="center" vertical="center" wrapText="1"/>
    </xf>
    <xf numFmtId="0" fontId="63" fillId="0" borderId="59" xfId="1" applyFont="1" applyBorder="1" applyAlignment="1">
      <alignment horizontal="center" vertical="center" wrapText="1"/>
    </xf>
    <xf numFmtId="4" fontId="10" fillId="0" borderId="71" xfId="1" applyNumberFormat="1" applyFont="1" applyBorder="1" applyAlignment="1">
      <alignment horizontal="left" vertical="center"/>
    </xf>
    <xf numFmtId="4" fontId="10" fillId="0" borderId="23" xfId="1" applyNumberFormat="1" applyFont="1" applyBorder="1" applyAlignment="1">
      <alignment horizontal="left" vertical="center"/>
    </xf>
    <xf numFmtId="4" fontId="10" fillId="0" borderId="71" xfId="1" applyNumberFormat="1" applyFont="1" applyBorder="1" applyAlignment="1">
      <alignment horizontal="left" vertical="center" wrapText="1"/>
    </xf>
    <xf numFmtId="4" fontId="10" fillId="0" borderId="103" xfId="1" applyNumberFormat="1" applyFont="1" applyBorder="1" applyAlignment="1">
      <alignment horizontal="left" vertical="center" wrapText="1"/>
    </xf>
    <xf numFmtId="4" fontId="66" fillId="0" borderId="71" xfId="1" applyNumberFormat="1" applyFont="1" applyBorder="1" applyAlignment="1">
      <alignment horizontal="left" vertical="center"/>
    </xf>
    <xf numFmtId="4" fontId="66" fillId="0" borderId="103" xfId="1" applyNumberFormat="1" applyFont="1" applyBorder="1" applyAlignment="1">
      <alignment horizontal="left" vertical="center"/>
    </xf>
    <xf numFmtId="4" fontId="66" fillId="0" borderId="23" xfId="1" applyNumberFormat="1" applyFont="1" applyBorder="1" applyAlignment="1">
      <alignment horizontal="left" vertical="center"/>
    </xf>
    <xf numFmtId="4" fontId="66" fillId="0" borderId="71" xfId="1" applyNumberFormat="1" applyFont="1" applyBorder="1" applyAlignment="1">
      <alignment horizontal="left" vertical="center" wrapText="1"/>
    </xf>
    <xf numFmtId="4" fontId="66" fillId="0" borderId="23" xfId="1" applyNumberFormat="1" applyFont="1" applyBorder="1" applyAlignment="1">
      <alignment horizontal="left" vertical="center" wrapText="1"/>
    </xf>
    <xf numFmtId="4" fontId="10" fillId="0" borderId="128" xfId="1" applyNumberFormat="1" applyFont="1" applyBorder="1" applyAlignment="1">
      <alignment horizontal="left" vertical="center" wrapText="1"/>
    </xf>
    <xf numFmtId="4" fontId="10" fillId="0" borderId="129" xfId="1" applyNumberFormat="1" applyFont="1" applyBorder="1" applyAlignment="1">
      <alignment horizontal="left" vertical="center" wrapText="1"/>
    </xf>
    <xf numFmtId="0" fontId="5" fillId="0" borderId="42" xfId="1" applyFont="1" applyBorder="1" applyAlignment="1">
      <alignment horizontal="center" vertical="top"/>
    </xf>
    <xf numFmtId="49" fontId="3" fillId="0" borderId="9" xfId="1" applyNumberFormat="1" applyFont="1" applyBorder="1" applyAlignment="1">
      <alignment horizontal="center"/>
    </xf>
    <xf numFmtId="0" fontId="5" fillId="0" borderId="39" xfId="1" applyFont="1" applyBorder="1" applyAlignment="1">
      <alignment horizontal="center" vertical="center"/>
    </xf>
    <xf numFmtId="0" fontId="5" fillId="0" borderId="80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3" fillId="0" borderId="121" xfId="1" applyFont="1" applyBorder="1" applyAlignment="1">
      <alignment horizontal="left" vertical="top" wrapText="1"/>
    </xf>
    <xf numFmtId="49" fontId="7" fillId="0" borderId="114" xfId="1" applyNumberFormat="1" applyFont="1" applyBorder="1" applyAlignment="1">
      <alignment horizontal="center" vertical="center"/>
    </xf>
    <xf numFmtId="49" fontId="7" fillId="0" borderId="115" xfId="1" applyNumberFormat="1" applyFont="1" applyBorder="1" applyAlignment="1">
      <alignment horizontal="center" vertical="center"/>
    </xf>
    <xf numFmtId="49" fontId="7" fillId="0" borderId="124" xfId="1" applyNumberFormat="1" applyFont="1" applyBorder="1" applyAlignment="1">
      <alignment horizontal="center" vertical="center"/>
    </xf>
    <xf numFmtId="49" fontId="7" fillId="0" borderId="123" xfId="1" applyNumberFormat="1" applyFont="1" applyBorder="1" applyAlignment="1">
      <alignment horizontal="center" vertical="center"/>
    </xf>
    <xf numFmtId="0" fontId="15" fillId="0" borderId="120" xfId="1" applyFont="1" applyBorder="1" applyAlignment="1">
      <alignment horizontal="left" vertical="top" wrapText="1"/>
    </xf>
    <xf numFmtId="0" fontId="15" fillId="0" borderId="121" xfId="1" applyFont="1" applyBorder="1" applyAlignment="1">
      <alignment horizontal="left" vertical="top" wrapText="1"/>
    </xf>
    <xf numFmtId="0" fontId="15" fillId="0" borderId="122" xfId="1" applyFont="1" applyBorder="1" applyAlignment="1">
      <alignment horizontal="left" vertical="top" wrapText="1"/>
    </xf>
    <xf numFmtId="0" fontId="15" fillId="0" borderId="112" xfId="1" applyFont="1" applyBorder="1" applyAlignment="1">
      <alignment horizontal="left" vertical="top" wrapText="1"/>
    </xf>
    <xf numFmtId="49" fontId="7" fillId="0" borderId="135" xfId="1" applyNumberFormat="1" applyFont="1" applyBorder="1" applyAlignment="1">
      <alignment horizontal="center" vertical="center"/>
    </xf>
    <xf numFmtId="49" fontId="7" fillId="0" borderId="134" xfId="1" applyNumberFormat="1" applyFont="1" applyBorder="1" applyAlignment="1">
      <alignment horizontal="center" vertical="center"/>
    </xf>
    <xf numFmtId="0" fontId="23" fillId="0" borderId="77" xfId="12" applyFont="1" applyBorder="1" applyAlignment="1">
      <alignment horizontal="left" vertical="center" wrapText="1"/>
    </xf>
    <xf numFmtId="0" fontId="31" fillId="0" borderId="80" xfId="12" applyFont="1" applyBorder="1" applyAlignment="1">
      <alignment horizontal="left" vertical="center" wrapText="1"/>
    </xf>
    <xf numFmtId="0" fontId="23" fillId="0" borderId="77" xfId="12" applyFont="1" applyFill="1" applyBorder="1" applyAlignment="1">
      <alignment horizontal="left" vertical="center" wrapText="1"/>
    </xf>
    <xf numFmtId="0" fontId="23" fillId="0" borderId="0" xfId="12" applyFont="1" applyBorder="1" applyAlignment="1">
      <alignment horizontal="left" vertical="center" wrapText="1"/>
    </xf>
    <xf numFmtId="0" fontId="23" fillId="0" borderId="66" xfId="12" applyFont="1" applyBorder="1" applyAlignment="1">
      <alignment horizontal="left" vertical="top" wrapText="1"/>
    </xf>
    <xf numFmtId="0" fontId="31" fillId="0" borderId="42" xfId="12" applyFont="1" applyBorder="1" applyAlignment="1">
      <alignment horizontal="left" vertical="center" wrapText="1"/>
    </xf>
    <xf numFmtId="0" fontId="23" fillId="0" borderId="69" xfId="12" applyFont="1" applyFill="1" applyBorder="1" applyAlignment="1">
      <alignment horizontal="left" vertical="center" wrapText="1"/>
    </xf>
    <xf numFmtId="0" fontId="23" fillId="0" borderId="0" xfId="12" applyFont="1" applyFill="1" applyBorder="1" applyAlignment="1">
      <alignment horizontal="left" vertical="center" wrapText="1"/>
    </xf>
    <xf numFmtId="0" fontId="31" fillId="0" borderId="42" xfId="12" applyFont="1" applyBorder="1" applyAlignment="1">
      <alignment horizontal="left" vertical="center"/>
    </xf>
    <xf numFmtId="0" fontId="34" fillId="0" borderId="45" xfId="12" applyFont="1" applyBorder="1" applyAlignment="1">
      <alignment horizontal="left" vertical="center" wrapText="1"/>
    </xf>
    <xf numFmtId="0" fontId="22" fillId="0" borderId="0" xfId="12" applyFont="1" applyAlignment="1">
      <alignment horizontal="left" wrapText="1"/>
    </xf>
    <xf numFmtId="0" fontId="26" fillId="0" borderId="0" xfId="12" applyFont="1" applyBorder="1" applyAlignment="1">
      <alignment horizontal="center" vertical="center"/>
    </xf>
    <xf numFmtId="0" fontId="22" fillId="0" borderId="6" xfId="15" applyFont="1" applyBorder="1" applyAlignment="1">
      <alignment horizontal="center" vertical="center"/>
    </xf>
    <xf numFmtId="0" fontId="22" fillId="0" borderId="6" xfId="15" applyFont="1" applyBorder="1" applyAlignment="1">
      <alignment horizontal="center" vertical="center" wrapText="1"/>
    </xf>
    <xf numFmtId="0" fontId="2" fillId="0" borderId="0" xfId="15" applyFont="1" applyBorder="1" applyAlignment="1"/>
    <xf numFmtId="0" fontId="40" fillId="0" borderId="0" xfId="15" applyFont="1" applyBorder="1" applyAlignment="1">
      <alignment horizontal="center" vertical="center"/>
    </xf>
    <xf numFmtId="0" fontId="22" fillId="0" borderId="6" xfId="15" applyFont="1" applyBorder="1" applyAlignment="1">
      <alignment vertical="center"/>
    </xf>
    <xf numFmtId="0" fontId="22" fillId="0" borderId="7" xfId="15" applyFont="1" applyBorder="1" applyAlignment="1">
      <alignment horizontal="center" vertical="center" wrapText="1"/>
    </xf>
    <xf numFmtId="0" fontId="22" fillId="0" borderId="46" xfId="15" applyFont="1" applyBorder="1" applyAlignment="1">
      <alignment horizontal="center" vertical="center" wrapText="1"/>
    </xf>
    <xf numFmtId="164" fontId="44" fillId="0" borderId="0" xfId="4" applyFont="1" applyFill="1" applyBorder="1" applyAlignment="1" applyProtection="1">
      <alignment horizontal="center" vertical="center"/>
    </xf>
    <xf numFmtId="0" fontId="41" fillId="0" borderId="0" xfId="11" applyFont="1" applyBorder="1" applyAlignment="1">
      <alignment horizontal="left"/>
    </xf>
    <xf numFmtId="0" fontId="4" fillId="0" borderId="0" xfId="11" applyFont="1" applyBorder="1" applyAlignment="1">
      <alignment horizontal="left" wrapText="1"/>
    </xf>
    <xf numFmtId="0" fontId="53" fillId="0" borderId="102" xfId="7" applyFont="1" applyBorder="1" applyAlignment="1">
      <alignment horizontal="center"/>
    </xf>
    <xf numFmtId="0" fontId="53" fillId="0" borderId="0" xfId="7" applyFont="1" applyBorder="1" applyAlignment="1">
      <alignment horizontal="center"/>
    </xf>
    <xf numFmtId="0" fontId="54" fillId="0" borderId="102" xfId="7" applyFont="1" applyBorder="1" applyAlignment="1">
      <alignment horizontal="center"/>
    </xf>
    <xf numFmtId="0" fontId="54" fillId="0" borderId="0" xfId="7" applyFont="1" applyBorder="1" applyAlignment="1">
      <alignment horizontal="center"/>
    </xf>
    <xf numFmtId="0" fontId="16" fillId="0" borderId="104" xfId="7" applyBorder="1" applyAlignment="1">
      <alignment horizontal="center"/>
    </xf>
    <xf numFmtId="0" fontId="16" fillId="0" borderId="26" xfId="7" applyBorder="1" applyAlignment="1">
      <alignment horizontal="center"/>
    </xf>
    <xf numFmtId="0" fontId="4" fillId="0" borderId="0" xfId="7" applyFont="1" applyAlignment="1">
      <alignment horizontal="left"/>
    </xf>
    <xf numFmtId="0" fontId="41" fillId="0" borderId="0" xfId="11" applyFont="1" applyAlignment="1">
      <alignment horizontal="left"/>
    </xf>
    <xf numFmtId="0" fontId="41" fillId="0" borderId="0" xfId="11" applyFont="1" applyAlignment="1"/>
    <xf numFmtId="0" fontId="42" fillId="0" borderId="0" xfId="11" applyFont="1" applyBorder="1" applyAlignment="1">
      <alignment horizontal="center" wrapText="1"/>
    </xf>
    <xf numFmtId="0" fontId="40" fillId="0" borderId="0" xfId="7" applyFont="1" applyBorder="1" applyAlignment="1">
      <alignment horizontal="center" vertical="center"/>
    </xf>
    <xf numFmtId="0" fontId="16" fillId="0" borderId="102" xfId="7" applyBorder="1" applyAlignment="1">
      <alignment horizontal="center"/>
    </xf>
    <xf numFmtId="0" fontId="16" fillId="0" borderId="0" xfId="7" applyBorder="1" applyAlignment="1">
      <alignment horizontal="center"/>
    </xf>
    <xf numFmtId="0" fontId="22" fillId="0" borderId="0" xfId="13" applyFont="1" applyBorder="1" applyAlignment="1">
      <alignment horizontal="left"/>
    </xf>
    <xf numFmtId="0" fontId="46" fillId="0" borderId="0" xfId="13" applyFont="1" applyBorder="1" applyAlignment="1">
      <alignment horizontal="center"/>
    </xf>
    <xf numFmtId="49" fontId="69" fillId="15" borderId="6" xfId="10" applyNumberFormat="1" applyFont="1" applyFill="1" applyBorder="1" applyAlignment="1" applyProtection="1">
      <alignment horizontal="center" vertical="center" wrapText="1"/>
      <protection locked="0"/>
    </xf>
    <xf numFmtId="49" fontId="69" fillId="15" borderId="6" xfId="10" applyNumberFormat="1" applyFont="1" applyFill="1" applyBorder="1" applyAlignment="1" applyProtection="1">
      <alignment horizontal="left" vertical="center" wrapText="1"/>
      <protection locked="0"/>
    </xf>
    <xf numFmtId="49" fontId="69" fillId="15" borderId="6" xfId="10" applyNumberFormat="1" applyFont="1" applyFill="1" applyBorder="1" applyAlignment="1" applyProtection="1">
      <alignment horizontal="right" vertical="center" wrapText="1"/>
      <protection locked="0"/>
    </xf>
    <xf numFmtId="49" fontId="70" fillId="16" borderId="6" xfId="10" applyNumberFormat="1" applyFont="1" applyFill="1" applyBorder="1" applyAlignment="1" applyProtection="1">
      <alignment horizontal="center" vertical="center" wrapText="1"/>
      <protection locked="0"/>
    </xf>
    <xf numFmtId="49" fontId="71" fillId="16" borderId="6" xfId="10" applyNumberFormat="1" applyFont="1" applyFill="1" applyBorder="1" applyAlignment="1" applyProtection="1">
      <alignment horizontal="left" vertical="center" wrapText="1"/>
      <protection locked="0"/>
    </xf>
    <xf numFmtId="49" fontId="71" fillId="16" borderId="6" xfId="10" applyNumberFormat="1" applyFont="1" applyFill="1" applyBorder="1" applyAlignment="1" applyProtection="1">
      <alignment horizontal="right" vertical="center" wrapText="1"/>
      <protection locked="0"/>
    </xf>
    <xf numFmtId="49" fontId="74" fillId="14" borderId="6" xfId="10" applyNumberFormat="1" applyFont="1" applyFill="1" applyBorder="1" applyAlignment="1" applyProtection="1">
      <alignment horizontal="right" vertical="center" wrapText="1"/>
      <protection locked="0"/>
    </xf>
    <xf numFmtId="49" fontId="75" fillId="14" borderId="46" xfId="10" applyNumberFormat="1" applyFont="1" applyFill="1" applyBorder="1" applyAlignment="1" applyProtection="1">
      <alignment horizontal="right" vertical="center" wrapText="1"/>
      <protection locked="0"/>
    </xf>
    <xf numFmtId="49" fontId="76" fillId="14" borderId="6" xfId="10" applyNumberFormat="1" applyFont="1" applyFill="1" applyBorder="1" applyAlignment="1" applyProtection="1">
      <alignment horizontal="right" vertical="center" wrapText="1"/>
      <protection locked="0"/>
    </xf>
    <xf numFmtId="49" fontId="71" fillId="16" borderId="6" xfId="10" applyNumberFormat="1" applyFont="1" applyFill="1" applyBorder="1" applyAlignment="1" applyProtection="1">
      <alignment horizontal="center" vertical="center" wrapText="1"/>
      <protection locked="0"/>
    </xf>
    <xf numFmtId="49" fontId="8" fillId="0" borderId="27" xfId="1" applyNumberFormat="1" applyFont="1" applyBorder="1" applyAlignment="1">
      <alignment horizontal="left" vertical="top" wrapText="1"/>
    </xf>
    <xf numFmtId="0" fontId="3" fillId="0" borderId="27" xfId="1" applyFont="1" applyBorder="1" applyAlignment="1">
      <alignment horizontal="left" vertical="top" wrapText="1"/>
    </xf>
    <xf numFmtId="0" fontId="1" fillId="0" borderId="27" xfId="2" applyFont="1" applyBorder="1" applyAlignment="1">
      <alignment horizontal="left" vertical="top" wrapText="1"/>
    </xf>
    <xf numFmtId="0" fontId="65" fillId="0" borderId="27" xfId="1" applyNumberFormat="1" applyFont="1" applyBorder="1" applyAlignment="1">
      <alignment horizontal="center" vertical="center"/>
    </xf>
    <xf numFmtId="0" fontId="8" fillId="0" borderId="27" xfId="1" applyNumberFormat="1" applyFont="1" applyBorder="1" applyAlignment="1">
      <alignment horizontal="center" vertical="center"/>
    </xf>
    <xf numFmtId="0" fontId="15" fillId="0" borderId="27" xfId="1" applyFont="1" applyBorder="1" applyAlignment="1">
      <alignment horizontal="left" vertical="top" wrapText="1"/>
    </xf>
    <xf numFmtId="4" fontId="11" fillId="0" borderId="27" xfId="1" applyNumberFormat="1" applyFont="1" applyBorder="1" applyAlignment="1">
      <alignment vertical="center"/>
    </xf>
    <xf numFmtId="0" fontId="11" fillId="0" borderId="27" xfId="1" applyNumberFormat="1" applyFont="1" applyBorder="1" applyAlignment="1">
      <alignment horizontal="center" vertical="center"/>
    </xf>
    <xf numFmtId="49" fontId="1" fillId="0" borderId="31" xfId="1" applyNumberFormat="1" applyBorder="1" applyAlignment="1">
      <alignment horizontal="center" vertical="center"/>
    </xf>
    <xf numFmtId="0" fontId="1" fillId="0" borderId="61" xfId="1" applyFont="1" applyBorder="1" applyAlignment="1">
      <alignment horizontal="left" vertical="top" wrapText="1"/>
    </xf>
    <xf numFmtId="49" fontId="8" fillId="0" borderId="32" xfId="1" applyNumberFormat="1" applyFont="1" applyBorder="1" applyAlignment="1">
      <alignment horizontal="left" vertical="top" wrapText="1"/>
    </xf>
    <xf numFmtId="0" fontId="7" fillId="0" borderId="27" xfId="1" applyFont="1" applyBorder="1" applyAlignment="1">
      <alignment horizontal="center" vertical="top"/>
    </xf>
    <xf numFmtId="0" fontId="7" fillId="0" borderId="141" xfId="1" applyFont="1" applyBorder="1" applyAlignment="1">
      <alignment horizontal="center" vertical="top"/>
    </xf>
    <xf numFmtId="0" fontId="1" fillId="0" borderId="23" xfId="1" applyFont="1" applyBorder="1" applyAlignment="1">
      <alignment horizontal="left" vertical="top" wrapText="1"/>
    </xf>
    <xf numFmtId="0" fontId="1" fillId="0" borderId="90" xfId="1" applyFont="1" applyBorder="1" applyAlignment="1">
      <alignment horizontal="left" vertical="top" wrapText="1"/>
    </xf>
    <xf numFmtId="0" fontId="1" fillId="0" borderId="105" xfId="1" applyFont="1" applyBorder="1" applyAlignment="1">
      <alignment horizontal="left" vertical="top" wrapText="1"/>
    </xf>
    <xf numFmtId="0" fontId="1" fillId="0" borderId="92" xfId="1" applyFont="1" applyBorder="1" applyAlignment="1">
      <alignment horizontal="left" vertical="top" wrapText="1"/>
    </xf>
    <xf numFmtId="0" fontId="1" fillId="0" borderId="103" xfId="1" applyFont="1" applyBorder="1" applyAlignment="1">
      <alignment horizontal="left" vertical="top" wrapText="1"/>
    </xf>
    <xf numFmtId="49" fontId="1" fillId="0" borderId="59" xfId="1" applyNumberFormat="1" applyFont="1" applyBorder="1" applyAlignment="1">
      <alignment horizontal="center" vertical="center"/>
    </xf>
    <xf numFmtId="4" fontId="8" fillId="0" borderId="138" xfId="1" applyNumberFormat="1" applyFont="1" applyBorder="1" applyAlignment="1">
      <alignment horizontal="right" vertical="center"/>
    </xf>
    <xf numFmtId="49" fontId="1" fillId="0" borderId="27" xfId="1" applyNumberFormat="1" applyFont="1" applyBorder="1" applyAlignment="1">
      <alignment horizontal="center" vertical="center"/>
    </xf>
    <xf numFmtId="4" fontId="8" fillId="0" borderId="142" xfId="1" applyNumberFormat="1" applyFont="1" applyBorder="1" applyAlignment="1">
      <alignment horizontal="right" vertical="center"/>
    </xf>
    <xf numFmtId="4" fontId="8" fillId="0" borderId="143" xfId="1" applyNumberFormat="1" applyFont="1" applyBorder="1" applyAlignment="1">
      <alignment horizontal="right" vertical="center"/>
    </xf>
    <xf numFmtId="4" fontId="11" fillId="0" borderId="108" xfId="1" applyNumberFormat="1" applyFont="1" applyBorder="1" applyAlignment="1">
      <alignment horizontal="right" vertical="center"/>
    </xf>
    <xf numFmtId="4" fontId="11" fillId="0" borderId="144" xfId="1" applyNumberFormat="1" applyFont="1" applyBorder="1" applyAlignment="1">
      <alignment horizontal="right" vertical="center"/>
    </xf>
    <xf numFmtId="4" fontId="6" fillId="0" borderId="145" xfId="1" applyNumberFormat="1" applyFont="1" applyBorder="1"/>
    <xf numFmtId="0" fontId="64" fillId="0" borderId="146" xfId="1" applyFont="1" applyBorder="1" applyAlignment="1">
      <alignment horizontal="center" vertical="center" wrapText="1"/>
    </xf>
    <xf numFmtId="0" fontId="64" fillId="0" borderId="143" xfId="1" applyFont="1" applyBorder="1" applyAlignment="1">
      <alignment horizontal="center" vertical="center" wrapText="1"/>
    </xf>
    <xf numFmtId="49" fontId="3" fillId="0" borderId="108" xfId="1" applyNumberFormat="1" applyFont="1" applyBorder="1" applyAlignment="1">
      <alignment horizontal="center"/>
    </xf>
    <xf numFmtId="4" fontId="8" fillId="0" borderId="147" xfId="1" applyNumberFormat="1" applyFont="1" applyBorder="1" applyAlignment="1">
      <alignment horizontal="right" vertical="center"/>
    </xf>
    <xf numFmtId="4" fontId="8" fillId="0" borderId="144" xfId="1" applyNumberFormat="1" applyFont="1" applyBorder="1" applyAlignment="1">
      <alignment horizontal="right" vertical="center"/>
    </xf>
    <xf numFmtId="4" fontId="8" fillId="0" borderId="148" xfId="1" applyNumberFormat="1" applyFont="1" applyBorder="1" applyAlignment="1">
      <alignment horizontal="right" vertical="center"/>
    </xf>
    <xf numFmtId="4" fontId="1" fillId="0" borderId="148" xfId="1" applyNumberFormat="1" applyBorder="1" applyAlignment="1">
      <alignment horizontal="right" vertical="center"/>
    </xf>
    <xf numFmtId="4" fontId="10" fillId="0" borderId="148" xfId="1" applyNumberFormat="1" applyFont="1" applyBorder="1" applyAlignment="1">
      <alignment vertical="center"/>
    </xf>
    <xf numFmtId="4" fontId="1" fillId="0" borderId="105" xfId="1" applyNumberFormat="1" applyBorder="1" applyAlignment="1">
      <alignment horizontal="right" vertical="center"/>
    </xf>
    <xf numFmtId="4" fontId="1" fillId="0" borderId="108" xfId="1" applyNumberFormat="1" applyBorder="1" applyAlignment="1">
      <alignment horizontal="right" vertical="center"/>
    </xf>
    <xf numFmtId="4" fontId="8" fillId="0" borderId="105" xfId="1" applyNumberFormat="1" applyFont="1" applyBorder="1" applyAlignment="1">
      <alignment horizontal="right" vertical="center"/>
    </xf>
    <xf numFmtId="4" fontId="8" fillId="0" borderId="103" xfId="1" applyNumberFormat="1" applyFont="1" applyBorder="1" applyAlignment="1">
      <alignment horizontal="right" vertical="center"/>
    </xf>
    <xf numFmtId="4" fontId="12" fillId="0" borderId="149" xfId="1" applyNumberFormat="1" applyFont="1" applyBorder="1" applyAlignment="1">
      <alignment horizontal="right" vertical="center"/>
    </xf>
    <xf numFmtId="4" fontId="10" fillId="0" borderId="150" xfId="1" applyNumberFormat="1" applyFont="1" applyBorder="1" applyAlignment="1">
      <alignment horizontal="right" vertical="center"/>
    </xf>
    <xf numFmtId="4" fontId="10" fillId="0" borderId="148" xfId="1" applyNumberFormat="1" applyFont="1" applyBorder="1" applyAlignment="1">
      <alignment horizontal="right" vertical="center"/>
    </xf>
    <xf numFmtId="4" fontId="10" fillId="0" borderId="147" xfId="1" applyNumberFormat="1" applyFont="1" applyBorder="1" applyAlignment="1">
      <alignment horizontal="right" vertical="center"/>
    </xf>
    <xf numFmtId="4" fontId="12" fillId="0" borderId="151" xfId="1" applyNumberFormat="1" applyFont="1" applyBorder="1" applyAlignment="1">
      <alignment horizontal="right" vertical="center"/>
    </xf>
    <xf numFmtId="4" fontId="12" fillId="0" borderId="152" xfId="1" applyNumberFormat="1" applyFont="1" applyBorder="1" applyAlignment="1">
      <alignment horizontal="right" vertical="center"/>
    </xf>
    <xf numFmtId="49" fontId="1" fillId="0" borderId="23" xfId="1" applyNumberFormat="1" applyFont="1" applyBorder="1" applyAlignment="1">
      <alignment horizontal="center" vertical="center"/>
    </xf>
    <xf numFmtId="49" fontId="1" fillId="0" borderId="71" xfId="1" applyNumberFormat="1" applyFont="1" applyBorder="1" applyAlignment="1">
      <alignment horizontal="center" vertical="center"/>
    </xf>
    <xf numFmtId="49" fontId="1" fillId="0" borderId="124" xfId="1" applyNumberFormat="1" applyFont="1" applyBorder="1" applyAlignment="1">
      <alignment horizontal="center" vertical="center"/>
    </xf>
    <xf numFmtId="0" fontId="3" fillId="0" borderId="33" xfId="1" applyFont="1" applyBorder="1" applyAlignment="1">
      <alignment horizontal="left" vertical="top" wrapText="1"/>
    </xf>
    <xf numFmtId="49" fontId="1" fillId="0" borderId="61" xfId="1" applyNumberFormat="1" applyBorder="1" applyAlignment="1">
      <alignment horizontal="center" vertical="center"/>
    </xf>
    <xf numFmtId="4" fontId="8" fillId="0" borderId="9" xfId="1" applyNumberFormat="1" applyFont="1" applyBorder="1" applyAlignment="1">
      <alignment horizontal="right" vertical="center"/>
    </xf>
    <xf numFmtId="4" fontId="8" fillId="0" borderId="10" xfId="1" applyNumberFormat="1" applyFont="1" applyBorder="1" applyAlignment="1">
      <alignment horizontal="right" vertical="center"/>
    </xf>
    <xf numFmtId="0" fontId="15" fillId="0" borderId="153" xfId="1" applyFont="1" applyBorder="1" applyAlignment="1">
      <alignment horizontal="left" vertical="top" wrapText="1"/>
    </xf>
    <xf numFmtId="4" fontId="1" fillId="0" borderId="90" xfId="1" applyNumberFormat="1" applyBorder="1" applyAlignment="1">
      <alignment horizontal="right" vertical="center"/>
    </xf>
    <xf numFmtId="0" fontId="64" fillId="0" borderId="154" xfId="1" applyFont="1" applyBorder="1" applyAlignment="1">
      <alignment horizontal="center" vertical="center" wrapText="1"/>
    </xf>
    <xf numFmtId="0" fontId="64" fillId="0" borderId="139" xfId="1" applyFont="1" applyBorder="1" applyAlignment="1">
      <alignment horizontal="center" vertical="center" wrapText="1"/>
    </xf>
    <xf numFmtId="49" fontId="3" fillId="0" borderId="155" xfId="1" applyNumberFormat="1" applyFont="1" applyBorder="1" applyAlignment="1">
      <alignment horizontal="center"/>
    </xf>
    <xf numFmtId="0" fontId="7" fillId="0" borderId="121" xfId="1" applyFont="1" applyBorder="1" applyAlignment="1">
      <alignment horizontal="center" vertical="top"/>
    </xf>
    <xf numFmtId="0" fontId="6" fillId="0" borderId="121" xfId="1" applyFont="1" applyBorder="1" applyAlignment="1">
      <alignment horizontal="center" vertical="top"/>
    </xf>
    <xf numFmtId="0" fontId="6" fillId="0" borderId="139" xfId="1" applyFont="1" applyBorder="1" applyAlignment="1">
      <alignment horizontal="center" vertical="top"/>
    </xf>
    <xf numFmtId="0" fontId="6" fillId="0" borderId="156" xfId="1" applyFont="1" applyBorder="1" applyAlignment="1">
      <alignment horizontal="center" vertical="top"/>
    </xf>
    <xf numFmtId="0" fontId="6" fillId="0" borderId="157" xfId="1" applyFont="1" applyBorder="1" applyAlignment="1">
      <alignment horizontal="center" vertical="top"/>
    </xf>
    <xf numFmtId="0" fontId="6" fillId="0" borderId="112" xfId="1" applyFont="1" applyBorder="1" applyAlignment="1">
      <alignment horizontal="center" vertical="top"/>
    </xf>
    <xf numFmtId="0" fontId="6" fillId="0" borderId="140" xfId="1" applyFont="1" applyBorder="1" applyAlignment="1">
      <alignment horizontal="center" vertical="top"/>
    </xf>
    <xf numFmtId="49" fontId="7" fillId="0" borderId="121" xfId="1" applyNumberFormat="1" applyFont="1" applyBorder="1" applyAlignment="1">
      <alignment horizontal="center" vertical="top"/>
    </xf>
    <xf numFmtId="49" fontId="7" fillId="0" borderId="112" xfId="1" applyNumberFormat="1" applyFont="1" applyBorder="1" applyAlignment="1">
      <alignment horizontal="center" vertical="top"/>
    </xf>
    <xf numFmtId="0" fontId="7" fillId="0" borderId="158" xfId="1" applyFont="1" applyBorder="1" applyAlignment="1">
      <alignment horizontal="center" vertical="top"/>
    </xf>
    <xf numFmtId="0" fontId="7" fillId="0" borderId="120" xfId="1" applyFont="1" applyBorder="1" applyAlignment="1">
      <alignment horizontal="center" vertical="top"/>
    </xf>
    <xf numFmtId="0" fontId="7" fillId="0" borderId="112" xfId="1" applyFont="1" applyBorder="1" applyAlignment="1">
      <alignment horizontal="center" vertical="top"/>
    </xf>
    <xf numFmtId="0" fontId="7" fillId="0" borderId="122" xfId="1" applyFont="1" applyBorder="1" applyAlignment="1">
      <alignment horizontal="center" vertical="top"/>
    </xf>
    <xf numFmtId="0" fontId="6" fillId="0" borderId="122" xfId="1" applyFont="1" applyBorder="1" applyAlignment="1">
      <alignment horizontal="center" vertical="top"/>
    </xf>
    <xf numFmtId="0" fontId="6" fillId="0" borderId="158" xfId="1" applyFont="1" applyBorder="1" applyAlignment="1">
      <alignment horizontal="center" vertical="top"/>
    </xf>
    <xf numFmtId="0" fontId="6" fillId="0" borderId="159" xfId="1" applyFont="1" applyBorder="1" applyAlignment="1">
      <alignment horizontal="center" vertical="top"/>
    </xf>
    <xf numFmtId="0" fontId="6" fillId="0" borderId="160" xfId="1" applyFont="1" applyBorder="1" applyAlignment="1">
      <alignment horizontal="center" vertical="top"/>
    </xf>
    <xf numFmtId="0" fontId="6" fillId="0" borderId="58" xfId="1" applyFont="1" applyBorder="1" applyAlignment="1">
      <alignment horizontal="center" vertical="top"/>
    </xf>
    <xf numFmtId="0" fontId="6" fillId="0" borderId="161" xfId="1" applyFont="1" applyBorder="1" applyAlignment="1">
      <alignment horizontal="right"/>
    </xf>
    <xf numFmtId="0" fontId="23" fillId="6" borderId="27" xfId="12" applyFont="1" applyFill="1" applyBorder="1" applyAlignment="1">
      <alignment horizontal="left" vertical="center" wrapText="1"/>
    </xf>
    <xf numFmtId="0" fontId="23" fillId="0" borderId="28" xfId="12" applyFont="1" applyBorder="1" applyAlignment="1">
      <alignment horizontal="left" vertical="center" wrapText="1"/>
    </xf>
    <xf numFmtId="0" fontId="21" fillId="0" borderId="28" xfId="12" applyFont="1" applyBorder="1" applyAlignment="1">
      <alignment horizontal="left" vertical="top" wrapText="1"/>
    </xf>
    <xf numFmtId="0" fontId="23" fillId="0" borderId="31" xfId="12" applyFont="1" applyBorder="1" applyAlignment="1">
      <alignment horizontal="left" vertical="center" wrapText="1"/>
    </xf>
    <xf numFmtId="0" fontId="21" fillId="0" borderId="31" xfId="12" applyFont="1" applyBorder="1" applyAlignment="1">
      <alignment horizontal="left" vertical="top" wrapText="1"/>
    </xf>
    <xf numFmtId="0" fontId="24" fillId="6" borderId="27" xfId="12" applyFont="1" applyFill="1" applyBorder="1" applyAlignment="1">
      <alignment horizontal="left" vertical="top" wrapText="1"/>
    </xf>
    <xf numFmtId="4" fontId="21" fillId="7" borderId="31" xfId="12" applyNumberFormat="1" applyFont="1" applyFill="1" applyBorder="1" applyAlignment="1">
      <alignment vertical="center" wrapText="1"/>
    </xf>
    <xf numFmtId="4" fontId="21" fillId="7" borderId="31" xfId="12" applyNumberFormat="1" applyFont="1" applyFill="1" applyBorder="1" applyAlignment="1">
      <alignment vertical="center"/>
    </xf>
    <xf numFmtId="4" fontId="23" fillId="6" borderId="27" xfId="12" applyNumberFormat="1" applyFont="1" applyFill="1" applyBorder="1"/>
    <xf numFmtId="4" fontId="23" fillId="7" borderId="163" xfId="12" applyNumberFormat="1" applyFont="1" applyFill="1" applyBorder="1" applyAlignment="1">
      <alignment vertical="center"/>
    </xf>
    <xf numFmtId="4" fontId="23" fillId="6" borderId="162" xfId="12" applyNumberFormat="1" applyFont="1" applyFill="1" applyBorder="1"/>
    <xf numFmtId="4" fontId="24" fillId="0" borderId="53" xfId="12" applyNumberFormat="1" applyFont="1" applyBorder="1" applyAlignment="1">
      <alignment horizontal="right" vertical="center"/>
    </xf>
    <xf numFmtId="4" fontId="23" fillId="0" borderId="164" xfId="12" applyNumberFormat="1" applyFont="1" applyBorder="1" applyAlignment="1">
      <alignment vertical="center"/>
    </xf>
    <xf numFmtId="4" fontId="21" fillId="0" borderId="166" xfId="12" applyNumberFormat="1" applyFont="1" applyBorder="1" applyAlignment="1">
      <alignment vertical="center"/>
    </xf>
    <xf numFmtId="4" fontId="21" fillId="0" borderId="165" xfId="12" applyNumberFormat="1" applyFont="1" applyBorder="1" applyAlignment="1">
      <alignment vertical="center"/>
    </xf>
  </cellXfs>
  <cellStyles count="16">
    <cellStyle name="ConditionalStyle_1" xfId="3"/>
    <cellStyle name="Dziesiętny_załączniki  nr 1,2,3,4,5,6,7,8,9,10,11  2008" xfId="4"/>
    <cellStyle name="Excel Built-in Normal" xfId="5"/>
    <cellStyle name="Normalny" xfId="0" builtinId="0"/>
    <cellStyle name="Normalny 2" xfId="6"/>
    <cellStyle name="Normalny 3" xfId="7"/>
    <cellStyle name="Normalny 4" xfId="8"/>
    <cellStyle name="Normalny 5" xfId="9"/>
    <cellStyle name="Normalny 6" xfId="10"/>
    <cellStyle name="Normalny_Kwiecień" xfId="11"/>
    <cellStyle name="Normalny_Przedsiewzięcia FS Zbiorcze 2" xfId="13"/>
    <cellStyle name="Normalny_załaczniki maj" xfId="12"/>
    <cellStyle name="Normalny_załaczniki maj_sołectwa - podział środków 2010" xfId="14"/>
    <cellStyle name="Normalny_załączniki  nr 1,2,3,4,5,6,7,8,9,10,11  2008" xfId="15"/>
    <cellStyle name="Normalny_Zeszyt1" xfId="1"/>
    <cellStyle name="Normalny_Zeszyt1_Załaczniki 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showGridLines="0" topLeftCell="A63" workbookViewId="0">
      <selection activeCell="C155" sqref="C155"/>
    </sheetView>
  </sheetViews>
  <sheetFormatPr defaultRowHeight="12.75" x14ac:dyDescent="0.2"/>
  <cols>
    <col min="1" max="1" width="5.140625" style="663" customWidth="1"/>
    <col min="2" max="2" width="7.140625" style="663" customWidth="1"/>
    <col min="3" max="3" width="8" style="663" customWidth="1"/>
    <col min="4" max="4" width="33.5703125" style="663" customWidth="1"/>
    <col min="5" max="5" width="12.42578125" style="663" customWidth="1"/>
    <col min="6" max="6" width="10" style="663" customWidth="1"/>
    <col min="7" max="7" width="13.28515625" style="663" customWidth="1"/>
    <col min="8" max="247" width="9.140625" style="663"/>
    <col min="248" max="248" width="2.140625" style="663" customWidth="1"/>
    <col min="249" max="249" width="8.7109375" style="663" customWidth="1"/>
    <col min="250" max="250" width="9.85546875" style="663" customWidth="1"/>
    <col min="251" max="251" width="1" style="663" customWidth="1"/>
    <col min="252" max="252" width="10.85546875" style="663" customWidth="1"/>
    <col min="253" max="253" width="54.5703125" style="663" customWidth="1"/>
    <col min="254" max="255" width="22.85546875" style="663" customWidth="1"/>
    <col min="256" max="256" width="9.85546875" style="663" customWidth="1"/>
    <col min="257" max="257" width="13" style="663" customWidth="1"/>
    <col min="258" max="258" width="1" style="663" customWidth="1"/>
    <col min="259" max="503" width="9.140625" style="663"/>
    <col min="504" max="504" width="2.140625" style="663" customWidth="1"/>
    <col min="505" max="505" width="8.7109375" style="663" customWidth="1"/>
    <col min="506" max="506" width="9.85546875" style="663" customWidth="1"/>
    <col min="507" max="507" width="1" style="663" customWidth="1"/>
    <col min="508" max="508" width="10.85546875" style="663" customWidth="1"/>
    <col min="509" max="509" width="54.5703125" style="663" customWidth="1"/>
    <col min="510" max="511" width="22.85546875" style="663" customWidth="1"/>
    <col min="512" max="512" width="9.85546875" style="663" customWidth="1"/>
    <col min="513" max="513" width="13" style="663" customWidth="1"/>
    <col min="514" max="514" width="1" style="663" customWidth="1"/>
    <col min="515" max="759" width="9.140625" style="663"/>
    <col min="760" max="760" width="2.140625" style="663" customWidth="1"/>
    <col min="761" max="761" width="8.7109375" style="663" customWidth="1"/>
    <col min="762" max="762" width="9.85546875" style="663" customWidth="1"/>
    <col min="763" max="763" width="1" style="663" customWidth="1"/>
    <col min="764" max="764" width="10.85546875" style="663" customWidth="1"/>
    <col min="765" max="765" width="54.5703125" style="663" customWidth="1"/>
    <col min="766" max="767" width="22.85546875" style="663" customWidth="1"/>
    <col min="768" max="768" width="9.85546875" style="663" customWidth="1"/>
    <col min="769" max="769" width="13" style="663" customWidth="1"/>
    <col min="770" max="770" width="1" style="663" customWidth="1"/>
    <col min="771" max="1015" width="9.140625" style="663"/>
    <col min="1016" max="1016" width="2.140625" style="663" customWidth="1"/>
    <col min="1017" max="1017" width="8.7109375" style="663" customWidth="1"/>
    <col min="1018" max="1018" width="9.85546875" style="663" customWidth="1"/>
    <col min="1019" max="1019" width="1" style="663" customWidth="1"/>
    <col min="1020" max="1020" width="10.85546875" style="663" customWidth="1"/>
    <col min="1021" max="1021" width="54.5703125" style="663" customWidth="1"/>
    <col min="1022" max="1023" width="22.85546875" style="663" customWidth="1"/>
    <col min="1024" max="1024" width="9.85546875" style="663" customWidth="1"/>
    <col min="1025" max="1025" width="13" style="663" customWidth="1"/>
    <col min="1026" max="1026" width="1" style="663" customWidth="1"/>
    <col min="1027" max="1271" width="9.140625" style="663"/>
    <col min="1272" max="1272" width="2.140625" style="663" customWidth="1"/>
    <col min="1273" max="1273" width="8.7109375" style="663" customWidth="1"/>
    <col min="1274" max="1274" width="9.85546875" style="663" customWidth="1"/>
    <col min="1275" max="1275" width="1" style="663" customWidth="1"/>
    <col min="1276" max="1276" width="10.85546875" style="663" customWidth="1"/>
    <col min="1277" max="1277" width="54.5703125" style="663" customWidth="1"/>
    <col min="1278" max="1279" width="22.85546875" style="663" customWidth="1"/>
    <col min="1280" max="1280" width="9.85546875" style="663" customWidth="1"/>
    <col min="1281" max="1281" width="13" style="663" customWidth="1"/>
    <col min="1282" max="1282" width="1" style="663" customWidth="1"/>
    <col min="1283" max="1527" width="9.140625" style="663"/>
    <col min="1528" max="1528" width="2.140625" style="663" customWidth="1"/>
    <col min="1529" max="1529" width="8.7109375" style="663" customWidth="1"/>
    <col min="1530" max="1530" width="9.85546875" style="663" customWidth="1"/>
    <col min="1531" max="1531" width="1" style="663" customWidth="1"/>
    <col min="1532" max="1532" width="10.85546875" style="663" customWidth="1"/>
    <col min="1533" max="1533" width="54.5703125" style="663" customWidth="1"/>
    <col min="1534" max="1535" width="22.85546875" style="663" customWidth="1"/>
    <col min="1536" max="1536" width="9.85546875" style="663" customWidth="1"/>
    <col min="1537" max="1537" width="13" style="663" customWidth="1"/>
    <col min="1538" max="1538" width="1" style="663" customWidth="1"/>
    <col min="1539" max="1783" width="9.140625" style="663"/>
    <col min="1784" max="1784" width="2.140625" style="663" customWidth="1"/>
    <col min="1785" max="1785" width="8.7109375" style="663" customWidth="1"/>
    <col min="1786" max="1786" width="9.85546875" style="663" customWidth="1"/>
    <col min="1787" max="1787" width="1" style="663" customWidth="1"/>
    <col min="1788" max="1788" width="10.85546875" style="663" customWidth="1"/>
    <col min="1789" max="1789" width="54.5703125" style="663" customWidth="1"/>
    <col min="1790" max="1791" width="22.85546875" style="663" customWidth="1"/>
    <col min="1792" max="1792" width="9.85546875" style="663" customWidth="1"/>
    <col min="1793" max="1793" width="13" style="663" customWidth="1"/>
    <col min="1794" max="1794" width="1" style="663" customWidth="1"/>
    <col min="1795" max="2039" width="9.140625" style="663"/>
    <col min="2040" max="2040" width="2.140625" style="663" customWidth="1"/>
    <col min="2041" max="2041" width="8.7109375" style="663" customWidth="1"/>
    <col min="2042" max="2042" width="9.85546875" style="663" customWidth="1"/>
    <col min="2043" max="2043" width="1" style="663" customWidth="1"/>
    <col min="2044" max="2044" width="10.85546875" style="663" customWidth="1"/>
    <col min="2045" max="2045" width="54.5703125" style="663" customWidth="1"/>
    <col min="2046" max="2047" width="22.85546875" style="663" customWidth="1"/>
    <col min="2048" max="2048" width="9.85546875" style="663" customWidth="1"/>
    <col min="2049" max="2049" width="13" style="663" customWidth="1"/>
    <col min="2050" max="2050" width="1" style="663" customWidth="1"/>
    <col min="2051" max="2295" width="9.140625" style="663"/>
    <col min="2296" max="2296" width="2.140625" style="663" customWidth="1"/>
    <col min="2297" max="2297" width="8.7109375" style="663" customWidth="1"/>
    <col min="2298" max="2298" width="9.85546875" style="663" customWidth="1"/>
    <col min="2299" max="2299" width="1" style="663" customWidth="1"/>
    <col min="2300" max="2300" width="10.85546875" style="663" customWidth="1"/>
    <col min="2301" max="2301" width="54.5703125" style="663" customWidth="1"/>
    <col min="2302" max="2303" width="22.85546875" style="663" customWidth="1"/>
    <col min="2304" max="2304" width="9.85546875" style="663" customWidth="1"/>
    <col min="2305" max="2305" width="13" style="663" customWidth="1"/>
    <col min="2306" max="2306" width="1" style="663" customWidth="1"/>
    <col min="2307" max="2551" width="9.140625" style="663"/>
    <col min="2552" max="2552" width="2.140625" style="663" customWidth="1"/>
    <col min="2553" max="2553" width="8.7109375" style="663" customWidth="1"/>
    <col min="2554" max="2554" width="9.85546875" style="663" customWidth="1"/>
    <col min="2555" max="2555" width="1" style="663" customWidth="1"/>
    <col min="2556" max="2556" width="10.85546875" style="663" customWidth="1"/>
    <col min="2557" max="2557" width="54.5703125" style="663" customWidth="1"/>
    <col min="2558" max="2559" width="22.85546875" style="663" customWidth="1"/>
    <col min="2560" max="2560" width="9.85546875" style="663" customWidth="1"/>
    <col min="2561" max="2561" width="13" style="663" customWidth="1"/>
    <col min="2562" max="2562" width="1" style="663" customWidth="1"/>
    <col min="2563" max="2807" width="9.140625" style="663"/>
    <col min="2808" max="2808" width="2.140625" style="663" customWidth="1"/>
    <col min="2809" max="2809" width="8.7109375" style="663" customWidth="1"/>
    <col min="2810" max="2810" width="9.85546875" style="663" customWidth="1"/>
    <col min="2811" max="2811" width="1" style="663" customWidth="1"/>
    <col min="2812" max="2812" width="10.85546875" style="663" customWidth="1"/>
    <col min="2813" max="2813" width="54.5703125" style="663" customWidth="1"/>
    <col min="2814" max="2815" width="22.85546875" style="663" customWidth="1"/>
    <col min="2816" max="2816" width="9.85546875" style="663" customWidth="1"/>
    <col min="2817" max="2817" width="13" style="663" customWidth="1"/>
    <col min="2818" max="2818" width="1" style="663" customWidth="1"/>
    <col min="2819" max="3063" width="9.140625" style="663"/>
    <col min="3064" max="3064" width="2.140625" style="663" customWidth="1"/>
    <col min="3065" max="3065" width="8.7109375" style="663" customWidth="1"/>
    <col min="3066" max="3066" width="9.85546875" style="663" customWidth="1"/>
    <col min="3067" max="3067" width="1" style="663" customWidth="1"/>
    <col min="3068" max="3068" width="10.85546875" style="663" customWidth="1"/>
    <col min="3069" max="3069" width="54.5703125" style="663" customWidth="1"/>
    <col min="3070" max="3071" width="22.85546875" style="663" customWidth="1"/>
    <col min="3072" max="3072" width="9.85546875" style="663" customWidth="1"/>
    <col min="3073" max="3073" width="13" style="663" customWidth="1"/>
    <col min="3074" max="3074" width="1" style="663" customWidth="1"/>
    <col min="3075" max="3319" width="9.140625" style="663"/>
    <col min="3320" max="3320" width="2.140625" style="663" customWidth="1"/>
    <col min="3321" max="3321" width="8.7109375" style="663" customWidth="1"/>
    <col min="3322" max="3322" width="9.85546875" style="663" customWidth="1"/>
    <col min="3323" max="3323" width="1" style="663" customWidth="1"/>
    <col min="3324" max="3324" width="10.85546875" style="663" customWidth="1"/>
    <col min="3325" max="3325" width="54.5703125" style="663" customWidth="1"/>
    <col min="3326" max="3327" width="22.85546875" style="663" customWidth="1"/>
    <col min="3328" max="3328" width="9.85546875" style="663" customWidth="1"/>
    <col min="3329" max="3329" width="13" style="663" customWidth="1"/>
    <col min="3330" max="3330" width="1" style="663" customWidth="1"/>
    <col min="3331" max="3575" width="9.140625" style="663"/>
    <col min="3576" max="3576" width="2.140625" style="663" customWidth="1"/>
    <col min="3577" max="3577" width="8.7109375" style="663" customWidth="1"/>
    <col min="3578" max="3578" width="9.85546875" style="663" customWidth="1"/>
    <col min="3579" max="3579" width="1" style="663" customWidth="1"/>
    <col min="3580" max="3580" width="10.85546875" style="663" customWidth="1"/>
    <col min="3581" max="3581" width="54.5703125" style="663" customWidth="1"/>
    <col min="3582" max="3583" width="22.85546875" style="663" customWidth="1"/>
    <col min="3584" max="3584" width="9.85546875" style="663" customWidth="1"/>
    <col min="3585" max="3585" width="13" style="663" customWidth="1"/>
    <col min="3586" max="3586" width="1" style="663" customWidth="1"/>
    <col min="3587" max="3831" width="9.140625" style="663"/>
    <col min="3832" max="3832" width="2.140625" style="663" customWidth="1"/>
    <col min="3833" max="3833" width="8.7109375" style="663" customWidth="1"/>
    <col min="3834" max="3834" width="9.85546875" style="663" customWidth="1"/>
    <col min="3835" max="3835" width="1" style="663" customWidth="1"/>
    <col min="3836" max="3836" width="10.85546875" style="663" customWidth="1"/>
    <col min="3837" max="3837" width="54.5703125" style="663" customWidth="1"/>
    <col min="3838" max="3839" width="22.85546875" style="663" customWidth="1"/>
    <col min="3840" max="3840" width="9.85546875" style="663" customWidth="1"/>
    <col min="3841" max="3841" width="13" style="663" customWidth="1"/>
    <col min="3842" max="3842" width="1" style="663" customWidth="1"/>
    <col min="3843" max="4087" width="9.140625" style="663"/>
    <col min="4088" max="4088" width="2.140625" style="663" customWidth="1"/>
    <col min="4089" max="4089" width="8.7109375" style="663" customWidth="1"/>
    <col min="4090" max="4090" width="9.85546875" style="663" customWidth="1"/>
    <col min="4091" max="4091" width="1" style="663" customWidth="1"/>
    <col min="4092" max="4092" width="10.85546875" style="663" customWidth="1"/>
    <col min="4093" max="4093" width="54.5703125" style="663" customWidth="1"/>
    <col min="4094" max="4095" width="22.85546875" style="663" customWidth="1"/>
    <col min="4096" max="4096" width="9.85546875" style="663" customWidth="1"/>
    <col min="4097" max="4097" width="13" style="663" customWidth="1"/>
    <col min="4098" max="4098" width="1" style="663" customWidth="1"/>
    <col min="4099" max="4343" width="9.140625" style="663"/>
    <col min="4344" max="4344" width="2.140625" style="663" customWidth="1"/>
    <col min="4345" max="4345" width="8.7109375" style="663" customWidth="1"/>
    <col min="4346" max="4346" width="9.85546875" style="663" customWidth="1"/>
    <col min="4347" max="4347" width="1" style="663" customWidth="1"/>
    <col min="4348" max="4348" width="10.85546875" style="663" customWidth="1"/>
    <col min="4349" max="4349" width="54.5703125" style="663" customWidth="1"/>
    <col min="4350" max="4351" width="22.85546875" style="663" customWidth="1"/>
    <col min="4352" max="4352" width="9.85546875" style="663" customWidth="1"/>
    <col min="4353" max="4353" width="13" style="663" customWidth="1"/>
    <col min="4354" max="4354" width="1" style="663" customWidth="1"/>
    <col min="4355" max="4599" width="9.140625" style="663"/>
    <col min="4600" max="4600" width="2.140625" style="663" customWidth="1"/>
    <col min="4601" max="4601" width="8.7109375" style="663" customWidth="1"/>
    <col min="4602" max="4602" width="9.85546875" style="663" customWidth="1"/>
    <col min="4603" max="4603" width="1" style="663" customWidth="1"/>
    <col min="4604" max="4604" width="10.85546875" style="663" customWidth="1"/>
    <col min="4605" max="4605" width="54.5703125" style="663" customWidth="1"/>
    <col min="4606" max="4607" width="22.85546875" style="663" customWidth="1"/>
    <col min="4608" max="4608" width="9.85546875" style="663" customWidth="1"/>
    <col min="4609" max="4609" width="13" style="663" customWidth="1"/>
    <col min="4610" max="4610" width="1" style="663" customWidth="1"/>
    <col min="4611" max="4855" width="9.140625" style="663"/>
    <col min="4856" max="4856" width="2.140625" style="663" customWidth="1"/>
    <col min="4857" max="4857" width="8.7109375" style="663" customWidth="1"/>
    <col min="4858" max="4858" width="9.85546875" style="663" customWidth="1"/>
    <col min="4859" max="4859" width="1" style="663" customWidth="1"/>
    <col min="4860" max="4860" width="10.85546875" style="663" customWidth="1"/>
    <col min="4861" max="4861" width="54.5703125" style="663" customWidth="1"/>
    <col min="4862" max="4863" width="22.85546875" style="663" customWidth="1"/>
    <col min="4864" max="4864" width="9.85546875" style="663" customWidth="1"/>
    <col min="4865" max="4865" width="13" style="663" customWidth="1"/>
    <col min="4866" max="4866" width="1" style="663" customWidth="1"/>
    <col min="4867" max="5111" width="9.140625" style="663"/>
    <col min="5112" max="5112" width="2.140625" style="663" customWidth="1"/>
    <col min="5113" max="5113" width="8.7109375" style="663" customWidth="1"/>
    <col min="5114" max="5114" width="9.85546875" style="663" customWidth="1"/>
    <col min="5115" max="5115" width="1" style="663" customWidth="1"/>
    <col min="5116" max="5116" width="10.85546875" style="663" customWidth="1"/>
    <col min="5117" max="5117" width="54.5703125" style="663" customWidth="1"/>
    <col min="5118" max="5119" width="22.85546875" style="663" customWidth="1"/>
    <col min="5120" max="5120" width="9.85546875" style="663" customWidth="1"/>
    <col min="5121" max="5121" width="13" style="663" customWidth="1"/>
    <col min="5122" max="5122" width="1" style="663" customWidth="1"/>
    <col min="5123" max="5367" width="9.140625" style="663"/>
    <col min="5368" max="5368" width="2.140625" style="663" customWidth="1"/>
    <col min="5369" max="5369" width="8.7109375" style="663" customWidth="1"/>
    <col min="5370" max="5370" width="9.85546875" style="663" customWidth="1"/>
    <col min="5371" max="5371" width="1" style="663" customWidth="1"/>
    <col min="5372" max="5372" width="10.85546875" style="663" customWidth="1"/>
    <col min="5373" max="5373" width="54.5703125" style="663" customWidth="1"/>
    <col min="5374" max="5375" width="22.85546875" style="663" customWidth="1"/>
    <col min="5376" max="5376" width="9.85546875" style="663" customWidth="1"/>
    <col min="5377" max="5377" width="13" style="663" customWidth="1"/>
    <col min="5378" max="5378" width="1" style="663" customWidth="1"/>
    <col min="5379" max="5623" width="9.140625" style="663"/>
    <col min="5624" max="5624" width="2.140625" style="663" customWidth="1"/>
    <col min="5625" max="5625" width="8.7109375" style="663" customWidth="1"/>
    <col min="5626" max="5626" width="9.85546875" style="663" customWidth="1"/>
    <col min="5627" max="5627" width="1" style="663" customWidth="1"/>
    <col min="5628" max="5628" width="10.85546875" style="663" customWidth="1"/>
    <col min="5629" max="5629" width="54.5703125" style="663" customWidth="1"/>
    <col min="5630" max="5631" width="22.85546875" style="663" customWidth="1"/>
    <col min="5632" max="5632" width="9.85546875" style="663" customWidth="1"/>
    <col min="5633" max="5633" width="13" style="663" customWidth="1"/>
    <col min="5634" max="5634" width="1" style="663" customWidth="1"/>
    <col min="5635" max="5879" width="9.140625" style="663"/>
    <col min="5880" max="5880" width="2.140625" style="663" customWidth="1"/>
    <col min="5881" max="5881" width="8.7109375" style="663" customWidth="1"/>
    <col min="5882" max="5882" width="9.85546875" style="663" customWidth="1"/>
    <col min="5883" max="5883" width="1" style="663" customWidth="1"/>
    <col min="5884" max="5884" width="10.85546875" style="663" customWidth="1"/>
    <col min="5885" max="5885" width="54.5703125" style="663" customWidth="1"/>
    <col min="5886" max="5887" width="22.85546875" style="663" customWidth="1"/>
    <col min="5888" max="5888" width="9.85546875" style="663" customWidth="1"/>
    <col min="5889" max="5889" width="13" style="663" customWidth="1"/>
    <col min="5890" max="5890" width="1" style="663" customWidth="1"/>
    <col min="5891" max="6135" width="9.140625" style="663"/>
    <col min="6136" max="6136" width="2.140625" style="663" customWidth="1"/>
    <col min="6137" max="6137" width="8.7109375" style="663" customWidth="1"/>
    <col min="6138" max="6138" width="9.85546875" style="663" customWidth="1"/>
    <col min="6139" max="6139" width="1" style="663" customWidth="1"/>
    <col min="6140" max="6140" width="10.85546875" style="663" customWidth="1"/>
    <col min="6141" max="6141" width="54.5703125" style="663" customWidth="1"/>
    <col min="6142" max="6143" width="22.85546875" style="663" customWidth="1"/>
    <col min="6144" max="6144" width="9.85546875" style="663" customWidth="1"/>
    <col min="6145" max="6145" width="13" style="663" customWidth="1"/>
    <col min="6146" max="6146" width="1" style="663" customWidth="1"/>
    <col min="6147" max="6391" width="9.140625" style="663"/>
    <col min="6392" max="6392" width="2.140625" style="663" customWidth="1"/>
    <col min="6393" max="6393" width="8.7109375" style="663" customWidth="1"/>
    <col min="6394" max="6394" width="9.85546875" style="663" customWidth="1"/>
    <col min="6395" max="6395" width="1" style="663" customWidth="1"/>
    <col min="6396" max="6396" width="10.85546875" style="663" customWidth="1"/>
    <col min="6397" max="6397" width="54.5703125" style="663" customWidth="1"/>
    <col min="6398" max="6399" width="22.85546875" style="663" customWidth="1"/>
    <col min="6400" max="6400" width="9.85546875" style="663" customWidth="1"/>
    <col min="6401" max="6401" width="13" style="663" customWidth="1"/>
    <col min="6402" max="6402" width="1" style="663" customWidth="1"/>
    <col min="6403" max="6647" width="9.140625" style="663"/>
    <col min="6648" max="6648" width="2.140625" style="663" customWidth="1"/>
    <col min="6649" max="6649" width="8.7109375" style="663" customWidth="1"/>
    <col min="6650" max="6650" width="9.85546875" style="663" customWidth="1"/>
    <col min="6651" max="6651" width="1" style="663" customWidth="1"/>
    <col min="6652" max="6652" width="10.85546875" style="663" customWidth="1"/>
    <col min="6653" max="6653" width="54.5703125" style="663" customWidth="1"/>
    <col min="6654" max="6655" width="22.85546875" style="663" customWidth="1"/>
    <col min="6656" max="6656" width="9.85546875" style="663" customWidth="1"/>
    <col min="6657" max="6657" width="13" style="663" customWidth="1"/>
    <col min="6658" max="6658" width="1" style="663" customWidth="1"/>
    <col min="6659" max="6903" width="9.140625" style="663"/>
    <col min="6904" max="6904" width="2.140625" style="663" customWidth="1"/>
    <col min="6905" max="6905" width="8.7109375" style="663" customWidth="1"/>
    <col min="6906" max="6906" width="9.85546875" style="663" customWidth="1"/>
    <col min="6907" max="6907" width="1" style="663" customWidth="1"/>
    <col min="6908" max="6908" width="10.85546875" style="663" customWidth="1"/>
    <col min="6909" max="6909" width="54.5703125" style="663" customWidth="1"/>
    <col min="6910" max="6911" width="22.85546875" style="663" customWidth="1"/>
    <col min="6912" max="6912" width="9.85546875" style="663" customWidth="1"/>
    <col min="6913" max="6913" width="13" style="663" customWidth="1"/>
    <col min="6914" max="6914" width="1" style="663" customWidth="1"/>
    <col min="6915" max="7159" width="9.140625" style="663"/>
    <col min="7160" max="7160" width="2.140625" style="663" customWidth="1"/>
    <col min="7161" max="7161" width="8.7109375" style="663" customWidth="1"/>
    <col min="7162" max="7162" width="9.85546875" style="663" customWidth="1"/>
    <col min="7163" max="7163" width="1" style="663" customWidth="1"/>
    <col min="7164" max="7164" width="10.85546875" style="663" customWidth="1"/>
    <col min="7165" max="7165" width="54.5703125" style="663" customWidth="1"/>
    <col min="7166" max="7167" width="22.85546875" style="663" customWidth="1"/>
    <col min="7168" max="7168" width="9.85546875" style="663" customWidth="1"/>
    <col min="7169" max="7169" width="13" style="663" customWidth="1"/>
    <col min="7170" max="7170" width="1" style="663" customWidth="1"/>
    <col min="7171" max="7415" width="9.140625" style="663"/>
    <col min="7416" max="7416" width="2.140625" style="663" customWidth="1"/>
    <col min="7417" max="7417" width="8.7109375" style="663" customWidth="1"/>
    <col min="7418" max="7418" width="9.85546875" style="663" customWidth="1"/>
    <col min="7419" max="7419" width="1" style="663" customWidth="1"/>
    <col min="7420" max="7420" width="10.85546875" style="663" customWidth="1"/>
    <col min="7421" max="7421" width="54.5703125" style="663" customWidth="1"/>
    <col min="7422" max="7423" width="22.85546875" style="663" customWidth="1"/>
    <col min="7424" max="7424" width="9.85546875" style="663" customWidth="1"/>
    <col min="7425" max="7425" width="13" style="663" customWidth="1"/>
    <col min="7426" max="7426" width="1" style="663" customWidth="1"/>
    <col min="7427" max="7671" width="9.140625" style="663"/>
    <col min="7672" max="7672" width="2.140625" style="663" customWidth="1"/>
    <col min="7673" max="7673" width="8.7109375" style="663" customWidth="1"/>
    <col min="7674" max="7674" width="9.85546875" style="663" customWidth="1"/>
    <col min="7675" max="7675" width="1" style="663" customWidth="1"/>
    <col min="7676" max="7676" width="10.85546875" style="663" customWidth="1"/>
    <col min="7677" max="7677" width="54.5703125" style="663" customWidth="1"/>
    <col min="7678" max="7679" width="22.85546875" style="663" customWidth="1"/>
    <col min="7680" max="7680" width="9.85546875" style="663" customWidth="1"/>
    <col min="7681" max="7681" width="13" style="663" customWidth="1"/>
    <col min="7682" max="7682" width="1" style="663" customWidth="1"/>
    <col min="7683" max="7927" width="9.140625" style="663"/>
    <col min="7928" max="7928" width="2.140625" style="663" customWidth="1"/>
    <col min="7929" max="7929" width="8.7109375" style="663" customWidth="1"/>
    <col min="7930" max="7930" width="9.85546875" style="663" customWidth="1"/>
    <col min="7931" max="7931" width="1" style="663" customWidth="1"/>
    <col min="7932" max="7932" width="10.85546875" style="663" customWidth="1"/>
    <col min="7933" max="7933" width="54.5703125" style="663" customWidth="1"/>
    <col min="7934" max="7935" width="22.85546875" style="663" customWidth="1"/>
    <col min="7936" max="7936" width="9.85546875" style="663" customWidth="1"/>
    <col min="7937" max="7937" width="13" style="663" customWidth="1"/>
    <col min="7938" max="7938" width="1" style="663" customWidth="1"/>
    <col min="7939" max="8183" width="9.140625" style="663"/>
    <col min="8184" max="8184" width="2.140625" style="663" customWidth="1"/>
    <col min="8185" max="8185" width="8.7109375" style="663" customWidth="1"/>
    <col min="8186" max="8186" width="9.85546875" style="663" customWidth="1"/>
    <col min="8187" max="8187" width="1" style="663" customWidth="1"/>
    <col min="8188" max="8188" width="10.85546875" style="663" customWidth="1"/>
    <col min="8189" max="8189" width="54.5703125" style="663" customWidth="1"/>
    <col min="8190" max="8191" width="22.85546875" style="663" customWidth="1"/>
    <col min="8192" max="8192" width="9.85546875" style="663" customWidth="1"/>
    <col min="8193" max="8193" width="13" style="663" customWidth="1"/>
    <col min="8194" max="8194" width="1" style="663" customWidth="1"/>
    <col min="8195" max="8439" width="9.140625" style="663"/>
    <col min="8440" max="8440" width="2.140625" style="663" customWidth="1"/>
    <col min="8441" max="8441" width="8.7109375" style="663" customWidth="1"/>
    <col min="8442" max="8442" width="9.85546875" style="663" customWidth="1"/>
    <col min="8443" max="8443" width="1" style="663" customWidth="1"/>
    <col min="8444" max="8444" width="10.85546875" style="663" customWidth="1"/>
    <col min="8445" max="8445" width="54.5703125" style="663" customWidth="1"/>
    <col min="8446" max="8447" width="22.85546875" style="663" customWidth="1"/>
    <col min="8448" max="8448" width="9.85546875" style="663" customWidth="1"/>
    <col min="8449" max="8449" width="13" style="663" customWidth="1"/>
    <col min="8450" max="8450" width="1" style="663" customWidth="1"/>
    <col min="8451" max="8695" width="9.140625" style="663"/>
    <col min="8696" max="8696" width="2.140625" style="663" customWidth="1"/>
    <col min="8697" max="8697" width="8.7109375" style="663" customWidth="1"/>
    <col min="8698" max="8698" width="9.85546875" style="663" customWidth="1"/>
    <col min="8699" max="8699" width="1" style="663" customWidth="1"/>
    <col min="8700" max="8700" width="10.85546875" style="663" customWidth="1"/>
    <col min="8701" max="8701" width="54.5703125" style="663" customWidth="1"/>
    <col min="8702" max="8703" width="22.85546875" style="663" customWidth="1"/>
    <col min="8704" max="8704" width="9.85546875" style="663" customWidth="1"/>
    <col min="8705" max="8705" width="13" style="663" customWidth="1"/>
    <col min="8706" max="8706" width="1" style="663" customWidth="1"/>
    <col min="8707" max="8951" width="9.140625" style="663"/>
    <col min="8952" max="8952" width="2.140625" style="663" customWidth="1"/>
    <col min="8953" max="8953" width="8.7109375" style="663" customWidth="1"/>
    <col min="8954" max="8954" width="9.85546875" style="663" customWidth="1"/>
    <col min="8955" max="8955" width="1" style="663" customWidth="1"/>
    <col min="8956" max="8956" width="10.85546875" style="663" customWidth="1"/>
    <col min="8957" max="8957" width="54.5703125" style="663" customWidth="1"/>
    <col min="8958" max="8959" width="22.85546875" style="663" customWidth="1"/>
    <col min="8960" max="8960" width="9.85546875" style="663" customWidth="1"/>
    <col min="8961" max="8961" width="13" style="663" customWidth="1"/>
    <col min="8962" max="8962" width="1" style="663" customWidth="1"/>
    <col min="8963" max="9207" width="9.140625" style="663"/>
    <col min="9208" max="9208" width="2.140625" style="663" customWidth="1"/>
    <col min="9209" max="9209" width="8.7109375" style="663" customWidth="1"/>
    <col min="9210" max="9210" width="9.85546875" style="663" customWidth="1"/>
    <col min="9211" max="9211" width="1" style="663" customWidth="1"/>
    <col min="9212" max="9212" width="10.85546875" style="663" customWidth="1"/>
    <col min="9213" max="9213" width="54.5703125" style="663" customWidth="1"/>
    <col min="9214" max="9215" width="22.85546875" style="663" customWidth="1"/>
    <col min="9216" max="9216" width="9.85546875" style="663" customWidth="1"/>
    <col min="9217" max="9217" width="13" style="663" customWidth="1"/>
    <col min="9218" max="9218" width="1" style="663" customWidth="1"/>
    <col min="9219" max="9463" width="9.140625" style="663"/>
    <col min="9464" max="9464" width="2.140625" style="663" customWidth="1"/>
    <col min="9465" max="9465" width="8.7109375" style="663" customWidth="1"/>
    <col min="9466" max="9466" width="9.85546875" style="663" customWidth="1"/>
    <col min="9467" max="9467" width="1" style="663" customWidth="1"/>
    <col min="9468" max="9468" width="10.85546875" style="663" customWidth="1"/>
    <col min="9469" max="9469" width="54.5703125" style="663" customWidth="1"/>
    <col min="9470" max="9471" width="22.85546875" style="663" customWidth="1"/>
    <col min="9472" max="9472" width="9.85546875" style="663" customWidth="1"/>
    <col min="9473" max="9473" width="13" style="663" customWidth="1"/>
    <col min="9474" max="9474" width="1" style="663" customWidth="1"/>
    <col min="9475" max="9719" width="9.140625" style="663"/>
    <col min="9720" max="9720" width="2.140625" style="663" customWidth="1"/>
    <col min="9721" max="9721" width="8.7109375" style="663" customWidth="1"/>
    <col min="9722" max="9722" width="9.85546875" style="663" customWidth="1"/>
    <col min="9723" max="9723" width="1" style="663" customWidth="1"/>
    <col min="9724" max="9724" width="10.85546875" style="663" customWidth="1"/>
    <col min="9725" max="9725" width="54.5703125" style="663" customWidth="1"/>
    <col min="9726" max="9727" width="22.85546875" style="663" customWidth="1"/>
    <col min="9728" max="9728" width="9.85546875" style="663" customWidth="1"/>
    <col min="9729" max="9729" width="13" style="663" customWidth="1"/>
    <col min="9730" max="9730" width="1" style="663" customWidth="1"/>
    <col min="9731" max="9975" width="9.140625" style="663"/>
    <col min="9976" max="9976" width="2.140625" style="663" customWidth="1"/>
    <col min="9977" max="9977" width="8.7109375" style="663" customWidth="1"/>
    <col min="9978" max="9978" width="9.85546875" style="663" customWidth="1"/>
    <col min="9979" max="9979" width="1" style="663" customWidth="1"/>
    <col min="9980" max="9980" width="10.85546875" style="663" customWidth="1"/>
    <col min="9981" max="9981" width="54.5703125" style="663" customWidth="1"/>
    <col min="9982" max="9983" width="22.85546875" style="663" customWidth="1"/>
    <col min="9984" max="9984" width="9.85546875" style="663" customWidth="1"/>
    <col min="9985" max="9985" width="13" style="663" customWidth="1"/>
    <col min="9986" max="9986" width="1" style="663" customWidth="1"/>
    <col min="9987" max="10231" width="9.140625" style="663"/>
    <col min="10232" max="10232" width="2.140625" style="663" customWidth="1"/>
    <col min="10233" max="10233" width="8.7109375" style="663" customWidth="1"/>
    <col min="10234" max="10234" width="9.85546875" style="663" customWidth="1"/>
    <col min="10235" max="10235" width="1" style="663" customWidth="1"/>
    <col min="10236" max="10236" width="10.85546875" style="663" customWidth="1"/>
    <col min="10237" max="10237" width="54.5703125" style="663" customWidth="1"/>
    <col min="10238" max="10239" width="22.85546875" style="663" customWidth="1"/>
    <col min="10240" max="10240" width="9.85546875" style="663" customWidth="1"/>
    <col min="10241" max="10241" width="13" style="663" customWidth="1"/>
    <col min="10242" max="10242" width="1" style="663" customWidth="1"/>
    <col min="10243" max="10487" width="9.140625" style="663"/>
    <col min="10488" max="10488" width="2.140625" style="663" customWidth="1"/>
    <col min="10489" max="10489" width="8.7109375" style="663" customWidth="1"/>
    <col min="10490" max="10490" width="9.85546875" style="663" customWidth="1"/>
    <col min="10491" max="10491" width="1" style="663" customWidth="1"/>
    <col min="10492" max="10492" width="10.85546875" style="663" customWidth="1"/>
    <col min="10493" max="10493" width="54.5703125" style="663" customWidth="1"/>
    <col min="10494" max="10495" width="22.85546875" style="663" customWidth="1"/>
    <col min="10496" max="10496" width="9.85546875" style="663" customWidth="1"/>
    <col min="10497" max="10497" width="13" style="663" customWidth="1"/>
    <col min="10498" max="10498" width="1" style="663" customWidth="1"/>
    <col min="10499" max="10743" width="9.140625" style="663"/>
    <col min="10744" max="10744" width="2.140625" style="663" customWidth="1"/>
    <col min="10745" max="10745" width="8.7109375" style="663" customWidth="1"/>
    <col min="10746" max="10746" width="9.85546875" style="663" customWidth="1"/>
    <col min="10747" max="10747" width="1" style="663" customWidth="1"/>
    <col min="10748" max="10748" width="10.85546875" style="663" customWidth="1"/>
    <col min="10749" max="10749" width="54.5703125" style="663" customWidth="1"/>
    <col min="10750" max="10751" width="22.85546875" style="663" customWidth="1"/>
    <col min="10752" max="10752" width="9.85546875" style="663" customWidth="1"/>
    <col min="10753" max="10753" width="13" style="663" customWidth="1"/>
    <col min="10754" max="10754" width="1" style="663" customWidth="1"/>
    <col min="10755" max="10999" width="9.140625" style="663"/>
    <col min="11000" max="11000" width="2.140625" style="663" customWidth="1"/>
    <col min="11001" max="11001" width="8.7109375" style="663" customWidth="1"/>
    <col min="11002" max="11002" width="9.85546875" style="663" customWidth="1"/>
    <col min="11003" max="11003" width="1" style="663" customWidth="1"/>
    <col min="11004" max="11004" width="10.85546875" style="663" customWidth="1"/>
    <col min="11005" max="11005" width="54.5703125" style="663" customWidth="1"/>
    <col min="11006" max="11007" width="22.85546875" style="663" customWidth="1"/>
    <col min="11008" max="11008" width="9.85546875" style="663" customWidth="1"/>
    <col min="11009" max="11009" width="13" style="663" customWidth="1"/>
    <col min="11010" max="11010" width="1" style="663" customWidth="1"/>
    <col min="11011" max="11255" width="9.140625" style="663"/>
    <col min="11256" max="11256" width="2.140625" style="663" customWidth="1"/>
    <col min="11257" max="11257" width="8.7109375" style="663" customWidth="1"/>
    <col min="11258" max="11258" width="9.85546875" style="663" customWidth="1"/>
    <col min="11259" max="11259" width="1" style="663" customWidth="1"/>
    <col min="11260" max="11260" width="10.85546875" style="663" customWidth="1"/>
    <col min="11261" max="11261" width="54.5703125" style="663" customWidth="1"/>
    <col min="11262" max="11263" width="22.85546875" style="663" customWidth="1"/>
    <col min="11264" max="11264" width="9.85546875" style="663" customWidth="1"/>
    <col min="11265" max="11265" width="13" style="663" customWidth="1"/>
    <col min="11266" max="11266" width="1" style="663" customWidth="1"/>
    <col min="11267" max="11511" width="9.140625" style="663"/>
    <col min="11512" max="11512" width="2.140625" style="663" customWidth="1"/>
    <col min="11513" max="11513" width="8.7109375" style="663" customWidth="1"/>
    <col min="11514" max="11514" width="9.85546875" style="663" customWidth="1"/>
    <col min="11515" max="11515" width="1" style="663" customWidth="1"/>
    <col min="11516" max="11516" width="10.85546875" style="663" customWidth="1"/>
    <col min="11517" max="11517" width="54.5703125" style="663" customWidth="1"/>
    <col min="11518" max="11519" width="22.85546875" style="663" customWidth="1"/>
    <col min="11520" max="11520" width="9.85546875" style="663" customWidth="1"/>
    <col min="11521" max="11521" width="13" style="663" customWidth="1"/>
    <col min="11522" max="11522" width="1" style="663" customWidth="1"/>
    <col min="11523" max="11767" width="9.140625" style="663"/>
    <col min="11768" max="11768" width="2.140625" style="663" customWidth="1"/>
    <col min="11769" max="11769" width="8.7109375" style="663" customWidth="1"/>
    <col min="11770" max="11770" width="9.85546875" style="663" customWidth="1"/>
    <col min="11771" max="11771" width="1" style="663" customWidth="1"/>
    <col min="11772" max="11772" width="10.85546875" style="663" customWidth="1"/>
    <col min="11773" max="11773" width="54.5703125" style="663" customWidth="1"/>
    <col min="11774" max="11775" width="22.85546875" style="663" customWidth="1"/>
    <col min="11776" max="11776" width="9.85546875" style="663" customWidth="1"/>
    <col min="11777" max="11777" width="13" style="663" customWidth="1"/>
    <col min="11778" max="11778" width="1" style="663" customWidth="1"/>
    <col min="11779" max="12023" width="9.140625" style="663"/>
    <col min="12024" max="12024" width="2.140625" style="663" customWidth="1"/>
    <col min="12025" max="12025" width="8.7109375" style="663" customWidth="1"/>
    <col min="12026" max="12026" width="9.85546875" style="663" customWidth="1"/>
    <col min="12027" max="12027" width="1" style="663" customWidth="1"/>
    <col min="12028" max="12028" width="10.85546875" style="663" customWidth="1"/>
    <col min="12029" max="12029" width="54.5703125" style="663" customWidth="1"/>
    <col min="12030" max="12031" width="22.85546875" style="663" customWidth="1"/>
    <col min="12032" max="12032" width="9.85546875" style="663" customWidth="1"/>
    <col min="12033" max="12033" width="13" style="663" customWidth="1"/>
    <col min="12034" max="12034" width="1" style="663" customWidth="1"/>
    <col min="12035" max="12279" width="9.140625" style="663"/>
    <col min="12280" max="12280" width="2.140625" style="663" customWidth="1"/>
    <col min="12281" max="12281" width="8.7109375" style="663" customWidth="1"/>
    <col min="12282" max="12282" width="9.85546875" style="663" customWidth="1"/>
    <col min="12283" max="12283" width="1" style="663" customWidth="1"/>
    <col min="12284" max="12284" width="10.85546875" style="663" customWidth="1"/>
    <col min="12285" max="12285" width="54.5703125" style="663" customWidth="1"/>
    <col min="12286" max="12287" width="22.85546875" style="663" customWidth="1"/>
    <col min="12288" max="12288" width="9.85546875" style="663" customWidth="1"/>
    <col min="12289" max="12289" width="13" style="663" customWidth="1"/>
    <col min="12290" max="12290" width="1" style="663" customWidth="1"/>
    <col min="12291" max="12535" width="9.140625" style="663"/>
    <col min="12536" max="12536" width="2.140625" style="663" customWidth="1"/>
    <col min="12537" max="12537" width="8.7109375" style="663" customWidth="1"/>
    <col min="12538" max="12538" width="9.85546875" style="663" customWidth="1"/>
    <col min="12539" max="12539" width="1" style="663" customWidth="1"/>
    <col min="12540" max="12540" width="10.85546875" style="663" customWidth="1"/>
    <col min="12541" max="12541" width="54.5703125" style="663" customWidth="1"/>
    <col min="12542" max="12543" width="22.85546875" style="663" customWidth="1"/>
    <col min="12544" max="12544" width="9.85546875" style="663" customWidth="1"/>
    <col min="12545" max="12545" width="13" style="663" customWidth="1"/>
    <col min="12546" max="12546" width="1" style="663" customWidth="1"/>
    <col min="12547" max="12791" width="9.140625" style="663"/>
    <col min="12792" max="12792" width="2.140625" style="663" customWidth="1"/>
    <col min="12793" max="12793" width="8.7109375" style="663" customWidth="1"/>
    <col min="12794" max="12794" width="9.85546875" style="663" customWidth="1"/>
    <col min="12795" max="12795" width="1" style="663" customWidth="1"/>
    <col min="12796" max="12796" width="10.85546875" style="663" customWidth="1"/>
    <col min="12797" max="12797" width="54.5703125" style="663" customWidth="1"/>
    <col min="12798" max="12799" width="22.85546875" style="663" customWidth="1"/>
    <col min="12800" max="12800" width="9.85546875" style="663" customWidth="1"/>
    <col min="12801" max="12801" width="13" style="663" customWidth="1"/>
    <col min="12802" max="12802" width="1" style="663" customWidth="1"/>
    <col min="12803" max="13047" width="9.140625" style="663"/>
    <col min="13048" max="13048" width="2.140625" style="663" customWidth="1"/>
    <col min="13049" max="13049" width="8.7109375" style="663" customWidth="1"/>
    <col min="13050" max="13050" width="9.85546875" style="663" customWidth="1"/>
    <col min="13051" max="13051" width="1" style="663" customWidth="1"/>
    <col min="13052" max="13052" width="10.85546875" style="663" customWidth="1"/>
    <col min="13053" max="13053" width="54.5703125" style="663" customWidth="1"/>
    <col min="13054" max="13055" width="22.85546875" style="663" customWidth="1"/>
    <col min="13056" max="13056" width="9.85546875" style="663" customWidth="1"/>
    <col min="13057" max="13057" width="13" style="663" customWidth="1"/>
    <col min="13058" max="13058" width="1" style="663" customWidth="1"/>
    <col min="13059" max="13303" width="9.140625" style="663"/>
    <col min="13304" max="13304" width="2.140625" style="663" customWidth="1"/>
    <col min="13305" max="13305" width="8.7109375" style="663" customWidth="1"/>
    <col min="13306" max="13306" width="9.85546875" style="663" customWidth="1"/>
    <col min="13307" max="13307" width="1" style="663" customWidth="1"/>
    <col min="13308" max="13308" width="10.85546875" style="663" customWidth="1"/>
    <col min="13309" max="13309" width="54.5703125" style="663" customWidth="1"/>
    <col min="13310" max="13311" width="22.85546875" style="663" customWidth="1"/>
    <col min="13312" max="13312" width="9.85546875" style="663" customWidth="1"/>
    <col min="13313" max="13313" width="13" style="663" customWidth="1"/>
    <col min="13314" max="13314" width="1" style="663" customWidth="1"/>
    <col min="13315" max="13559" width="9.140625" style="663"/>
    <col min="13560" max="13560" width="2.140625" style="663" customWidth="1"/>
    <col min="13561" max="13561" width="8.7109375" style="663" customWidth="1"/>
    <col min="13562" max="13562" width="9.85546875" style="663" customWidth="1"/>
    <col min="13563" max="13563" width="1" style="663" customWidth="1"/>
    <col min="13564" max="13564" width="10.85546875" style="663" customWidth="1"/>
    <col min="13565" max="13565" width="54.5703125" style="663" customWidth="1"/>
    <col min="13566" max="13567" width="22.85546875" style="663" customWidth="1"/>
    <col min="13568" max="13568" width="9.85546875" style="663" customWidth="1"/>
    <col min="13569" max="13569" width="13" style="663" customWidth="1"/>
    <col min="13570" max="13570" width="1" style="663" customWidth="1"/>
    <col min="13571" max="13815" width="9.140625" style="663"/>
    <col min="13816" max="13816" width="2.140625" style="663" customWidth="1"/>
    <col min="13817" max="13817" width="8.7109375" style="663" customWidth="1"/>
    <col min="13818" max="13818" width="9.85546875" style="663" customWidth="1"/>
    <col min="13819" max="13819" width="1" style="663" customWidth="1"/>
    <col min="13820" max="13820" width="10.85546875" style="663" customWidth="1"/>
    <col min="13821" max="13821" width="54.5703125" style="663" customWidth="1"/>
    <col min="13822" max="13823" width="22.85546875" style="663" customWidth="1"/>
    <col min="13824" max="13824" width="9.85546875" style="663" customWidth="1"/>
    <col min="13825" max="13825" width="13" style="663" customWidth="1"/>
    <col min="13826" max="13826" width="1" style="663" customWidth="1"/>
    <col min="13827" max="14071" width="9.140625" style="663"/>
    <col min="14072" max="14072" width="2.140625" style="663" customWidth="1"/>
    <col min="14073" max="14073" width="8.7109375" style="663" customWidth="1"/>
    <col min="14074" max="14074" width="9.85546875" style="663" customWidth="1"/>
    <col min="14075" max="14075" width="1" style="663" customWidth="1"/>
    <col min="14076" max="14076" width="10.85546875" style="663" customWidth="1"/>
    <col min="14077" max="14077" width="54.5703125" style="663" customWidth="1"/>
    <col min="14078" max="14079" width="22.85546875" style="663" customWidth="1"/>
    <col min="14080" max="14080" width="9.85546875" style="663" customWidth="1"/>
    <col min="14081" max="14081" width="13" style="663" customWidth="1"/>
    <col min="14082" max="14082" width="1" style="663" customWidth="1"/>
    <col min="14083" max="14327" width="9.140625" style="663"/>
    <col min="14328" max="14328" width="2.140625" style="663" customWidth="1"/>
    <col min="14329" max="14329" width="8.7109375" style="663" customWidth="1"/>
    <col min="14330" max="14330" width="9.85546875" style="663" customWidth="1"/>
    <col min="14331" max="14331" width="1" style="663" customWidth="1"/>
    <col min="14332" max="14332" width="10.85546875" style="663" customWidth="1"/>
    <col min="14333" max="14333" width="54.5703125" style="663" customWidth="1"/>
    <col min="14334" max="14335" width="22.85546875" style="663" customWidth="1"/>
    <col min="14336" max="14336" width="9.85546875" style="663" customWidth="1"/>
    <col min="14337" max="14337" width="13" style="663" customWidth="1"/>
    <col min="14338" max="14338" width="1" style="663" customWidth="1"/>
    <col min="14339" max="14583" width="9.140625" style="663"/>
    <col min="14584" max="14584" width="2.140625" style="663" customWidth="1"/>
    <col min="14585" max="14585" width="8.7109375" style="663" customWidth="1"/>
    <col min="14586" max="14586" width="9.85546875" style="663" customWidth="1"/>
    <col min="14587" max="14587" width="1" style="663" customWidth="1"/>
    <col min="14588" max="14588" width="10.85546875" style="663" customWidth="1"/>
    <col min="14589" max="14589" width="54.5703125" style="663" customWidth="1"/>
    <col min="14590" max="14591" width="22.85546875" style="663" customWidth="1"/>
    <col min="14592" max="14592" width="9.85546875" style="663" customWidth="1"/>
    <col min="14593" max="14593" width="13" style="663" customWidth="1"/>
    <col min="14594" max="14594" width="1" style="663" customWidth="1"/>
    <col min="14595" max="14839" width="9.140625" style="663"/>
    <col min="14840" max="14840" width="2.140625" style="663" customWidth="1"/>
    <col min="14841" max="14841" width="8.7109375" style="663" customWidth="1"/>
    <col min="14842" max="14842" width="9.85546875" style="663" customWidth="1"/>
    <col min="14843" max="14843" width="1" style="663" customWidth="1"/>
    <col min="14844" max="14844" width="10.85546875" style="663" customWidth="1"/>
    <col min="14845" max="14845" width="54.5703125" style="663" customWidth="1"/>
    <col min="14846" max="14847" width="22.85546875" style="663" customWidth="1"/>
    <col min="14848" max="14848" width="9.85546875" style="663" customWidth="1"/>
    <col min="14849" max="14849" width="13" style="663" customWidth="1"/>
    <col min="14850" max="14850" width="1" style="663" customWidth="1"/>
    <col min="14851" max="15095" width="9.140625" style="663"/>
    <col min="15096" max="15096" width="2.140625" style="663" customWidth="1"/>
    <col min="15097" max="15097" width="8.7109375" style="663" customWidth="1"/>
    <col min="15098" max="15098" width="9.85546875" style="663" customWidth="1"/>
    <col min="15099" max="15099" width="1" style="663" customWidth="1"/>
    <col min="15100" max="15100" width="10.85546875" style="663" customWidth="1"/>
    <col min="15101" max="15101" width="54.5703125" style="663" customWidth="1"/>
    <col min="15102" max="15103" width="22.85546875" style="663" customWidth="1"/>
    <col min="15104" max="15104" width="9.85546875" style="663" customWidth="1"/>
    <col min="15105" max="15105" width="13" style="663" customWidth="1"/>
    <col min="15106" max="15106" width="1" style="663" customWidth="1"/>
    <col min="15107" max="15351" width="9.140625" style="663"/>
    <col min="15352" max="15352" width="2.140625" style="663" customWidth="1"/>
    <col min="15353" max="15353" width="8.7109375" style="663" customWidth="1"/>
    <col min="15354" max="15354" width="9.85546875" style="663" customWidth="1"/>
    <col min="15355" max="15355" width="1" style="663" customWidth="1"/>
    <col min="15356" max="15356" width="10.85546875" style="663" customWidth="1"/>
    <col min="15357" max="15357" width="54.5703125" style="663" customWidth="1"/>
    <col min="15358" max="15359" width="22.85546875" style="663" customWidth="1"/>
    <col min="15360" max="15360" width="9.85546875" style="663" customWidth="1"/>
    <col min="15361" max="15361" width="13" style="663" customWidth="1"/>
    <col min="15362" max="15362" width="1" style="663" customWidth="1"/>
    <col min="15363" max="15607" width="9.140625" style="663"/>
    <col min="15608" max="15608" width="2.140625" style="663" customWidth="1"/>
    <col min="15609" max="15609" width="8.7109375" style="663" customWidth="1"/>
    <col min="15610" max="15610" width="9.85546875" style="663" customWidth="1"/>
    <col min="15611" max="15611" width="1" style="663" customWidth="1"/>
    <col min="15612" max="15612" width="10.85546875" style="663" customWidth="1"/>
    <col min="15613" max="15613" width="54.5703125" style="663" customWidth="1"/>
    <col min="15614" max="15615" width="22.85546875" style="663" customWidth="1"/>
    <col min="15616" max="15616" width="9.85546875" style="663" customWidth="1"/>
    <col min="15617" max="15617" width="13" style="663" customWidth="1"/>
    <col min="15618" max="15618" width="1" style="663" customWidth="1"/>
    <col min="15619" max="15863" width="9.140625" style="663"/>
    <col min="15864" max="15864" width="2.140625" style="663" customWidth="1"/>
    <col min="15865" max="15865" width="8.7109375" style="663" customWidth="1"/>
    <col min="15866" max="15866" width="9.85546875" style="663" customWidth="1"/>
    <col min="15867" max="15867" width="1" style="663" customWidth="1"/>
    <col min="15868" max="15868" width="10.85546875" style="663" customWidth="1"/>
    <col min="15869" max="15869" width="54.5703125" style="663" customWidth="1"/>
    <col min="15870" max="15871" width="22.85546875" style="663" customWidth="1"/>
    <col min="15872" max="15872" width="9.85546875" style="663" customWidth="1"/>
    <col min="15873" max="15873" width="13" style="663" customWidth="1"/>
    <col min="15874" max="15874" width="1" style="663" customWidth="1"/>
    <col min="15875" max="16119" width="9.140625" style="663"/>
    <col min="16120" max="16120" width="2.140625" style="663" customWidth="1"/>
    <col min="16121" max="16121" width="8.7109375" style="663" customWidth="1"/>
    <col min="16122" max="16122" width="9.85546875" style="663" customWidth="1"/>
    <col min="16123" max="16123" width="1" style="663" customWidth="1"/>
    <col min="16124" max="16124" width="10.85546875" style="663" customWidth="1"/>
    <col min="16125" max="16125" width="54.5703125" style="663" customWidth="1"/>
    <col min="16126" max="16127" width="22.85546875" style="663" customWidth="1"/>
    <col min="16128" max="16128" width="9.85546875" style="663" customWidth="1"/>
    <col min="16129" max="16129" width="13" style="663" customWidth="1"/>
    <col min="16130" max="16130" width="1" style="663" customWidth="1"/>
    <col min="16131" max="16384" width="9.140625" style="663"/>
  </cols>
  <sheetData>
    <row r="1" spans="1:7" ht="26.25" customHeight="1" x14ac:dyDescent="0.2">
      <c r="A1" s="664" t="s">
        <v>1231</v>
      </c>
      <c r="B1" s="664"/>
      <c r="C1" s="664"/>
      <c r="D1" s="664"/>
      <c r="E1" s="664"/>
      <c r="F1" s="664"/>
      <c r="G1" s="664"/>
    </row>
    <row r="2" spans="1:7" ht="45" customHeight="1" x14ac:dyDescent="0.2">
      <c r="A2" s="665" t="s">
        <v>1162</v>
      </c>
      <c r="B2" s="665"/>
      <c r="C2" s="665"/>
      <c r="D2" s="665"/>
      <c r="E2" s="665"/>
      <c r="F2" s="666"/>
      <c r="G2" s="666"/>
    </row>
    <row r="3" spans="1:7" ht="17.100000000000001" customHeight="1" x14ac:dyDescent="0.2">
      <c r="A3" s="625" t="s">
        <v>95</v>
      </c>
      <c r="B3" s="625" t="s">
        <v>5</v>
      </c>
      <c r="C3" s="625" t="s">
        <v>6</v>
      </c>
      <c r="D3" s="625" t="s">
        <v>97</v>
      </c>
      <c r="E3" s="625" t="s">
        <v>409</v>
      </c>
      <c r="F3" s="625" t="s">
        <v>98</v>
      </c>
      <c r="G3" s="625" t="s">
        <v>410</v>
      </c>
    </row>
    <row r="4" spans="1:7" x14ac:dyDescent="0.2">
      <c r="A4" s="746" t="s">
        <v>130</v>
      </c>
      <c r="B4" s="746"/>
      <c r="C4" s="746"/>
      <c r="D4" s="747" t="s">
        <v>131</v>
      </c>
      <c r="E4" s="748" t="s">
        <v>411</v>
      </c>
      <c r="F4" s="748" t="s">
        <v>412</v>
      </c>
      <c r="G4" s="748" t="s">
        <v>413</v>
      </c>
    </row>
    <row r="5" spans="1:7" ht="15" x14ac:dyDescent="0.2">
      <c r="A5" s="620"/>
      <c r="B5" s="755" t="s">
        <v>414</v>
      </c>
      <c r="C5" s="749"/>
      <c r="D5" s="750" t="s">
        <v>415</v>
      </c>
      <c r="E5" s="751" t="s">
        <v>416</v>
      </c>
      <c r="F5" s="751" t="s">
        <v>412</v>
      </c>
      <c r="G5" s="751" t="s">
        <v>412</v>
      </c>
    </row>
    <row r="6" spans="1:7" ht="56.25" x14ac:dyDescent="0.2">
      <c r="A6" s="621"/>
      <c r="B6" s="621"/>
      <c r="C6" s="622" t="s">
        <v>16</v>
      </c>
      <c r="D6" s="623" t="s">
        <v>417</v>
      </c>
      <c r="E6" s="624" t="s">
        <v>416</v>
      </c>
      <c r="F6" s="624" t="s">
        <v>412</v>
      </c>
      <c r="G6" s="624" t="s">
        <v>412</v>
      </c>
    </row>
    <row r="7" spans="1:7" ht="15" x14ac:dyDescent="0.2">
      <c r="A7" s="620"/>
      <c r="B7" s="755" t="s">
        <v>418</v>
      </c>
      <c r="C7" s="749"/>
      <c r="D7" s="750" t="s">
        <v>141</v>
      </c>
      <c r="E7" s="751" t="s">
        <v>411</v>
      </c>
      <c r="F7" s="751" t="s">
        <v>416</v>
      </c>
      <c r="G7" s="751" t="s">
        <v>411</v>
      </c>
    </row>
    <row r="8" spans="1:7" ht="67.5" x14ac:dyDescent="0.2">
      <c r="A8" s="621"/>
      <c r="B8" s="621"/>
      <c r="C8" s="622" t="s">
        <v>419</v>
      </c>
      <c r="D8" s="623" t="s">
        <v>420</v>
      </c>
      <c r="E8" s="624" t="s">
        <v>421</v>
      </c>
      <c r="F8" s="624" t="s">
        <v>416</v>
      </c>
      <c r="G8" s="624" t="s">
        <v>421</v>
      </c>
    </row>
    <row r="9" spans="1:7" ht="56.25" x14ac:dyDescent="0.2">
      <c r="A9" s="621"/>
      <c r="B9" s="621"/>
      <c r="C9" s="622" t="s">
        <v>422</v>
      </c>
      <c r="D9" s="623" t="s">
        <v>423</v>
      </c>
      <c r="E9" s="624" t="s">
        <v>424</v>
      </c>
      <c r="F9" s="624" t="s">
        <v>416</v>
      </c>
      <c r="G9" s="624" t="s">
        <v>424</v>
      </c>
    </row>
    <row r="10" spans="1:7" x14ac:dyDescent="0.2">
      <c r="A10" s="746" t="s">
        <v>425</v>
      </c>
      <c r="B10" s="746"/>
      <c r="C10" s="746"/>
      <c r="D10" s="747" t="s">
        <v>426</v>
      </c>
      <c r="E10" s="748" t="s">
        <v>427</v>
      </c>
      <c r="F10" s="748" t="s">
        <v>416</v>
      </c>
      <c r="G10" s="748" t="s">
        <v>427</v>
      </c>
    </row>
    <row r="11" spans="1:7" ht="15" x14ac:dyDescent="0.2">
      <c r="A11" s="620"/>
      <c r="B11" s="755" t="s">
        <v>428</v>
      </c>
      <c r="C11" s="749"/>
      <c r="D11" s="750" t="s">
        <v>141</v>
      </c>
      <c r="E11" s="751" t="s">
        <v>427</v>
      </c>
      <c r="F11" s="751" t="s">
        <v>416</v>
      </c>
      <c r="G11" s="751" t="s">
        <v>427</v>
      </c>
    </row>
    <row r="12" spans="1:7" x14ac:dyDescent="0.2">
      <c r="A12" s="621"/>
      <c r="B12" s="621"/>
      <c r="C12" s="622" t="s">
        <v>352</v>
      </c>
      <c r="D12" s="623" t="s">
        <v>353</v>
      </c>
      <c r="E12" s="624" t="s">
        <v>427</v>
      </c>
      <c r="F12" s="624" t="s">
        <v>416</v>
      </c>
      <c r="G12" s="624" t="s">
        <v>427</v>
      </c>
    </row>
    <row r="13" spans="1:7" x14ac:dyDescent="0.2">
      <c r="A13" s="746" t="s">
        <v>14</v>
      </c>
      <c r="B13" s="746"/>
      <c r="C13" s="746"/>
      <c r="D13" s="747" t="s">
        <v>429</v>
      </c>
      <c r="E13" s="748" t="s">
        <v>430</v>
      </c>
      <c r="F13" s="748" t="s">
        <v>416</v>
      </c>
      <c r="G13" s="748" t="s">
        <v>430</v>
      </c>
    </row>
    <row r="14" spans="1:7" ht="15" x14ac:dyDescent="0.2">
      <c r="A14" s="620"/>
      <c r="B14" s="755" t="s">
        <v>23</v>
      </c>
      <c r="C14" s="749"/>
      <c r="D14" s="750" t="s">
        <v>178</v>
      </c>
      <c r="E14" s="751" t="s">
        <v>430</v>
      </c>
      <c r="F14" s="751" t="s">
        <v>416</v>
      </c>
      <c r="G14" s="751" t="s">
        <v>430</v>
      </c>
    </row>
    <row r="15" spans="1:7" ht="33.75" x14ac:dyDescent="0.2">
      <c r="A15" s="621"/>
      <c r="B15" s="621"/>
      <c r="C15" s="622" t="s">
        <v>431</v>
      </c>
      <c r="D15" s="623" t="s">
        <v>432</v>
      </c>
      <c r="E15" s="624" t="s">
        <v>430</v>
      </c>
      <c r="F15" s="624" t="s">
        <v>416</v>
      </c>
      <c r="G15" s="624" t="s">
        <v>430</v>
      </c>
    </row>
    <row r="16" spans="1:7" x14ac:dyDescent="0.2">
      <c r="A16" s="746" t="s">
        <v>29</v>
      </c>
      <c r="B16" s="746"/>
      <c r="C16" s="746"/>
      <c r="D16" s="747" t="s">
        <v>202</v>
      </c>
      <c r="E16" s="748" t="s">
        <v>433</v>
      </c>
      <c r="F16" s="748" t="s">
        <v>434</v>
      </c>
      <c r="G16" s="748" t="s">
        <v>435</v>
      </c>
    </row>
    <row r="17" spans="1:7" ht="15" x14ac:dyDescent="0.2">
      <c r="A17" s="620"/>
      <c r="B17" s="755" t="s">
        <v>30</v>
      </c>
      <c r="C17" s="749"/>
      <c r="D17" s="750" t="s">
        <v>141</v>
      </c>
      <c r="E17" s="751" t="s">
        <v>433</v>
      </c>
      <c r="F17" s="751" t="s">
        <v>434</v>
      </c>
      <c r="G17" s="751" t="s">
        <v>435</v>
      </c>
    </row>
    <row r="18" spans="1:7" ht="45" x14ac:dyDescent="0.2">
      <c r="A18" s="621"/>
      <c r="B18" s="621"/>
      <c r="C18" s="622" t="s">
        <v>436</v>
      </c>
      <c r="D18" s="623" t="s">
        <v>437</v>
      </c>
      <c r="E18" s="624" t="s">
        <v>433</v>
      </c>
      <c r="F18" s="624" t="s">
        <v>1163</v>
      </c>
      <c r="G18" s="624" t="s">
        <v>1164</v>
      </c>
    </row>
    <row r="19" spans="1:7" ht="45" x14ac:dyDescent="0.2">
      <c r="A19" s="621"/>
      <c r="B19" s="621"/>
      <c r="C19" s="622" t="s">
        <v>1152</v>
      </c>
      <c r="D19" s="623" t="s">
        <v>437</v>
      </c>
      <c r="E19" s="624" t="s">
        <v>416</v>
      </c>
      <c r="F19" s="624" t="s">
        <v>1153</v>
      </c>
      <c r="G19" s="624" t="s">
        <v>1153</v>
      </c>
    </row>
    <row r="20" spans="1:7" x14ac:dyDescent="0.2">
      <c r="A20" s="746" t="s">
        <v>40</v>
      </c>
      <c r="B20" s="746"/>
      <c r="C20" s="746"/>
      <c r="D20" s="747" t="s">
        <v>407</v>
      </c>
      <c r="E20" s="748" t="s">
        <v>438</v>
      </c>
      <c r="F20" s="748" t="s">
        <v>439</v>
      </c>
      <c r="G20" s="748" t="s">
        <v>440</v>
      </c>
    </row>
    <row r="21" spans="1:7" ht="15" x14ac:dyDescent="0.2">
      <c r="A21" s="620"/>
      <c r="B21" s="755" t="s">
        <v>41</v>
      </c>
      <c r="C21" s="749"/>
      <c r="D21" s="750" t="s">
        <v>441</v>
      </c>
      <c r="E21" s="751" t="s">
        <v>438</v>
      </c>
      <c r="F21" s="751" t="s">
        <v>439</v>
      </c>
      <c r="G21" s="751" t="s">
        <v>440</v>
      </c>
    </row>
    <row r="22" spans="1:7" ht="33.75" x14ac:dyDescent="0.2">
      <c r="A22" s="621"/>
      <c r="B22" s="621"/>
      <c r="C22" s="622" t="s">
        <v>442</v>
      </c>
      <c r="D22" s="623" t="s">
        <v>443</v>
      </c>
      <c r="E22" s="624" t="s">
        <v>444</v>
      </c>
      <c r="F22" s="624" t="s">
        <v>416</v>
      </c>
      <c r="G22" s="624" t="s">
        <v>444</v>
      </c>
    </row>
    <row r="23" spans="1:7" ht="45" x14ac:dyDescent="0.2">
      <c r="A23" s="621"/>
      <c r="B23" s="621"/>
      <c r="C23" s="622" t="s">
        <v>445</v>
      </c>
      <c r="D23" s="623" t="s">
        <v>446</v>
      </c>
      <c r="E23" s="624" t="s">
        <v>416</v>
      </c>
      <c r="F23" s="624" t="s">
        <v>439</v>
      </c>
      <c r="G23" s="624" t="s">
        <v>439</v>
      </c>
    </row>
    <row r="24" spans="1:7" ht="67.5" x14ac:dyDescent="0.2">
      <c r="A24" s="621"/>
      <c r="B24" s="621"/>
      <c r="C24" s="622" t="s">
        <v>419</v>
      </c>
      <c r="D24" s="623" t="s">
        <v>420</v>
      </c>
      <c r="E24" s="624" t="s">
        <v>447</v>
      </c>
      <c r="F24" s="624" t="s">
        <v>416</v>
      </c>
      <c r="G24" s="624" t="s">
        <v>447</v>
      </c>
    </row>
    <row r="25" spans="1:7" ht="33.75" x14ac:dyDescent="0.2">
      <c r="A25" s="621"/>
      <c r="B25" s="621"/>
      <c r="C25" s="622" t="s">
        <v>448</v>
      </c>
      <c r="D25" s="623" t="s">
        <v>449</v>
      </c>
      <c r="E25" s="624" t="s">
        <v>450</v>
      </c>
      <c r="F25" s="624" t="s">
        <v>416</v>
      </c>
      <c r="G25" s="624" t="s">
        <v>450</v>
      </c>
    </row>
    <row r="26" spans="1:7" ht="33.75" x14ac:dyDescent="0.2">
      <c r="A26" s="621"/>
      <c r="B26" s="621"/>
      <c r="C26" s="622" t="s">
        <v>451</v>
      </c>
      <c r="D26" s="623" t="s">
        <v>452</v>
      </c>
      <c r="E26" s="624" t="s">
        <v>453</v>
      </c>
      <c r="F26" s="624" t="s">
        <v>416</v>
      </c>
      <c r="G26" s="624" t="s">
        <v>453</v>
      </c>
    </row>
    <row r="27" spans="1:7" ht="22.5" x14ac:dyDescent="0.2">
      <c r="A27" s="621"/>
      <c r="B27" s="621"/>
      <c r="C27" s="622" t="s">
        <v>454</v>
      </c>
      <c r="D27" s="623" t="s">
        <v>455</v>
      </c>
      <c r="E27" s="624" t="s">
        <v>456</v>
      </c>
      <c r="F27" s="624" t="s">
        <v>416</v>
      </c>
      <c r="G27" s="624" t="s">
        <v>456</v>
      </c>
    </row>
    <row r="28" spans="1:7" x14ac:dyDescent="0.2">
      <c r="A28" s="621"/>
      <c r="B28" s="621"/>
      <c r="C28" s="622" t="s">
        <v>457</v>
      </c>
      <c r="D28" s="623" t="s">
        <v>458</v>
      </c>
      <c r="E28" s="624" t="s">
        <v>459</v>
      </c>
      <c r="F28" s="624" t="s">
        <v>416</v>
      </c>
      <c r="G28" s="624" t="s">
        <v>459</v>
      </c>
    </row>
    <row r="29" spans="1:7" x14ac:dyDescent="0.2">
      <c r="A29" s="621"/>
      <c r="B29" s="621"/>
      <c r="C29" s="622" t="s">
        <v>460</v>
      </c>
      <c r="D29" s="623" t="s">
        <v>461</v>
      </c>
      <c r="E29" s="624" t="s">
        <v>462</v>
      </c>
      <c r="F29" s="624" t="s">
        <v>416</v>
      </c>
      <c r="G29" s="624" t="s">
        <v>462</v>
      </c>
    </row>
    <row r="30" spans="1:7" ht="45" x14ac:dyDescent="0.2">
      <c r="A30" s="621"/>
      <c r="B30" s="621"/>
      <c r="C30" s="622" t="s">
        <v>463</v>
      </c>
      <c r="D30" s="623" t="s">
        <v>464</v>
      </c>
      <c r="E30" s="624" t="s">
        <v>465</v>
      </c>
      <c r="F30" s="624" t="s">
        <v>416</v>
      </c>
      <c r="G30" s="624" t="s">
        <v>465</v>
      </c>
    </row>
    <row r="31" spans="1:7" x14ac:dyDescent="0.2">
      <c r="A31" s="746" t="s">
        <v>46</v>
      </c>
      <c r="B31" s="746"/>
      <c r="C31" s="746"/>
      <c r="D31" s="747" t="s">
        <v>466</v>
      </c>
      <c r="E31" s="748" t="s">
        <v>467</v>
      </c>
      <c r="F31" s="748" t="s">
        <v>416</v>
      </c>
      <c r="G31" s="748" t="s">
        <v>467</v>
      </c>
    </row>
    <row r="32" spans="1:7" ht="15" x14ac:dyDescent="0.2">
      <c r="A32" s="620"/>
      <c r="B32" s="755" t="s">
        <v>468</v>
      </c>
      <c r="C32" s="749"/>
      <c r="D32" s="750" t="s">
        <v>469</v>
      </c>
      <c r="E32" s="751" t="s">
        <v>470</v>
      </c>
      <c r="F32" s="751" t="s">
        <v>416</v>
      </c>
      <c r="G32" s="751" t="s">
        <v>470</v>
      </c>
    </row>
    <row r="33" spans="1:7" ht="56.25" x14ac:dyDescent="0.2">
      <c r="A33" s="621"/>
      <c r="B33" s="621"/>
      <c r="C33" s="622" t="s">
        <v>422</v>
      </c>
      <c r="D33" s="623" t="s">
        <v>423</v>
      </c>
      <c r="E33" s="624" t="s">
        <v>470</v>
      </c>
      <c r="F33" s="624" t="s">
        <v>416</v>
      </c>
      <c r="G33" s="624" t="s">
        <v>470</v>
      </c>
    </row>
    <row r="34" spans="1:7" ht="22.5" x14ac:dyDescent="0.2">
      <c r="A34" s="620"/>
      <c r="B34" s="755" t="s">
        <v>47</v>
      </c>
      <c r="C34" s="749"/>
      <c r="D34" s="750" t="s">
        <v>471</v>
      </c>
      <c r="E34" s="751" t="s">
        <v>472</v>
      </c>
      <c r="F34" s="751" t="s">
        <v>416</v>
      </c>
      <c r="G34" s="751" t="s">
        <v>472</v>
      </c>
    </row>
    <row r="35" spans="1:7" ht="22.5" x14ac:dyDescent="0.2">
      <c r="A35" s="621"/>
      <c r="B35" s="621"/>
      <c r="C35" s="622" t="s">
        <v>473</v>
      </c>
      <c r="D35" s="623" t="s">
        <v>474</v>
      </c>
      <c r="E35" s="624" t="s">
        <v>456</v>
      </c>
      <c r="F35" s="624" t="s">
        <v>416</v>
      </c>
      <c r="G35" s="624" t="s">
        <v>456</v>
      </c>
    </row>
    <row r="36" spans="1:7" x14ac:dyDescent="0.2">
      <c r="A36" s="621"/>
      <c r="B36" s="621"/>
      <c r="C36" s="622" t="s">
        <v>352</v>
      </c>
      <c r="D36" s="623" t="s">
        <v>353</v>
      </c>
      <c r="E36" s="624" t="s">
        <v>475</v>
      </c>
      <c r="F36" s="624" t="s">
        <v>416</v>
      </c>
      <c r="G36" s="624" t="s">
        <v>475</v>
      </c>
    </row>
    <row r="37" spans="1:7" x14ac:dyDescent="0.2">
      <c r="A37" s="621"/>
      <c r="B37" s="621"/>
      <c r="C37" s="622" t="s">
        <v>460</v>
      </c>
      <c r="D37" s="623" t="s">
        <v>461</v>
      </c>
      <c r="E37" s="624" t="s">
        <v>476</v>
      </c>
      <c r="F37" s="624" t="s">
        <v>416</v>
      </c>
      <c r="G37" s="624" t="s">
        <v>476</v>
      </c>
    </row>
    <row r="38" spans="1:7" ht="33.75" x14ac:dyDescent="0.2">
      <c r="A38" s="746" t="s">
        <v>477</v>
      </c>
      <c r="B38" s="746"/>
      <c r="C38" s="746"/>
      <c r="D38" s="747" t="s">
        <v>478</v>
      </c>
      <c r="E38" s="748" t="s">
        <v>1158</v>
      </c>
      <c r="F38" s="748" t="s">
        <v>416</v>
      </c>
      <c r="G38" s="748" t="s">
        <v>1158</v>
      </c>
    </row>
    <row r="39" spans="1:7" ht="22.5" x14ac:dyDescent="0.2">
      <c r="A39" s="620"/>
      <c r="B39" s="755" t="s">
        <v>479</v>
      </c>
      <c r="C39" s="749"/>
      <c r="D39" s="750" t="s">
        <v>480</v>
      </c>
      <c r="E39" s="751" t="s">
        <v>481</v>
      </c>
      <c r="F39" s="751" t="s">
        <v>416</v>
      </c>
      <c r="G39" s="751" t="s">
        <v>481</v>
      </c>
    </row>
    <row r="40" spans="1:7" ht="56.25" x14ac:dyDescent="0.2">
      <c r="A40" s="621"/>
      <c r="B40" s="621"/>
      <c r="C40" s="622" t="s">
        <v>422</v>
      </c>
      <c r="D40" s="623" t="s">
        <v>423</v>
      </c>
      <c r="E40" s="624" t="s">
        <v>481</v>
      </c>
      <c r="F40" s="624" t="s">
        <v>416</v>
      </c>
      <c r="G40" s="624" t="s">
        <v>481</v>
      </c>
    </row>
    <row r="41" spans="1:7" ht="15" x14ac:dyDescent="0.2">
      <c r="A41" s="620"/>
      <c r="B41" s="755" t="s">
        <v>482</v>
      </c>
      <c r="C41" s="749"/>
      <c r="D41" s="750" t="s">
        <v>483</v>
      </c>
      <c r="E41" s="751" t="s">
        <v>1157</v>
      </c>
      <c r="F41" s="751" t="s">
        <v>416</v>
      </c>
      <c r="G41" s="751" t="s">
        <v>1157</v>
      </c>
    </row>
    <row r="42" spans="1:7" ht="56.25" x14ac:dyDescent="0.2">
      <c r="A42" s="621"/>
      <c r="B42" s="621"/>
      <c r="C42" s="622" t="s">
        <v>422</v>
      </c>
      <c r="D42" s="623" t="s">
        <v>423</v>
      </c>
      <c r="E42" s="624" t="s">
        <v>1157</v>
      </c>
      <c r="F42" s="624" t="s">
        <v>416</v>
      </c>
      <c r="G42" s="624" t="s">
        <v>1157</v>
      </c>
    </row>
    <row r="43" spans="1:7" ht="45" x14ac:dyDescent="0.2">
      <c r="A43" s="746" t="s">
        <v>484</v>
      </c>
      <c r="B43" s="746"/>
      <c r="C43" s="746"/>
      <c r="D43" s="747" t="s">
        <v>485</v>
      </c>
      <c r="E43" s="748" t="s">
        <v>486</v>
      </c>
      <c r="F43" s="748" t="s">
        <v>416</v>
      </c>
      <c r="G43" s="748" t="s">
        <v>486</v>
      </c>
    </row>
    <row r="44" spans="1:7" ht="22.5" x14ac:dyDescent="0.2">
      <c r="A44" s="620"/>
      <c r="B44" s="755" t="s">
        <v>487</v>
      </c>
      <c r="C44" s="749"/>
      <c r="D44" s="750" t="s">
        <v>488</v>
      </c>
      <c r="E44" s="751" t="s">
        <v>489</v>
      </c>
      <c r="F44" s="751" t="s">
        <v>416</v>
      </c>
      <c r="G44" s="751" t="s">
        <v>489</v>
      </c>
    </row>
    <row r="45" spans="1:7" ht="33.75" x14ac:dyDescent="0.2">
      <c r="A45" s="621"/>
      <c r="B45" s="621"/>
      <c r="C45" s="622" t="s">
        <v>490</v>
      </c>
      <c r="D45" s="623" t="s">
        <v>491</v>
      </c>
      <c r="E45" s="624" t="s">
        <v>489</v>
      </c>
      <c r="F45" s="624" t="s">
        <v>416</v>
      </c>
      <c r="G45" s="624" t="s">
        <v>489</v>
      </c>
    </row>
    <row r="46" spans="1:7" ht="45" x14ac:dyDescent="0.2">
      <c r="A46" s="620"/>
      <c r="B46" s="755" t="s">
        <v>492</v>
      </c>
      <c r="C46" s="749"/>
      <c r="D46" s="750" t="s">
        <v>493</v>
      </c>
      <c r="E46" s="751" t="s">
        <v>494</v>
      </c>
      <c r="F46" s="751" t="s">
        <v>416</v>
      </c>
      <c r="G46" s="751" t="s">
        <v>494</v>
      </c>
    </row>
    <row r="47" spans="1:7" x14ac:dyDescent="0.2">
      <c r="A47" s="621"/>
      <c r="B47" s="621"/>
      <c r="C47" s="622" t="s">
        <v>495</v>
      </c>
      <c r="D47" s="623" t="s">
        <v>496</v>
      </c>
      <c r="E47" s="624" t="s">
        <v>497</v>
      </c>
      <c r="F47" s="624" t="s">
        <v>416</v>
      </c>
      <c r="G47" s="624" t="s">
        <v>497</v>
      </c>
    </row>
    <row r="48" spans="1:7" x14ac:dyDescent="0.2">
      <c r="A48" s="666"/>
      <c r="B48" s="666"/>
      <c r="C48" s="666"/>
      <c r="D48" s="666"/>
      <c r="E48" s="666"/>
      <c r="F48" s="666"/>
      <c r="G48" s="666"/>
    </row>
    <row r="49" spans="1:7" x14ac:dyDescent="0.2">
      <c r="A49" s="621"/>
      <c r="B49" s="621"/>
      <c r="C49" s="622" t="s">
        <v>498</v>
      </c>
      <c r="D49" s="623" t="s">
        <v>499</v>
      </c>
      <c r="E49" s="624" t="s">
        <v>500</v>
      </c>
      <c r="F49" s="624" t="s">
        <v>416</v>
      </c>
      <c r="G49" s="624" t="s">
        <v>500</v>
      </c>
    </row>
    <row r="50" spans="1:7" x14ac:dyDescent="0.2">
      <c r="A50" s="621"/>
      <c r="B50" s="621"/>
      <c r="C50" s="622" t="s">
        <v>501</v>
      </c>
      <c r="D50" s="623" t="s">
        <v>502</v>
      </c>
      <c r="E50" s="624" t="s">
        <v>503</v>
      </c>
      <c r="F50" s="624" t="s">
        <v>416</v>
      </c>
      <c r="G50" s="624" t="s">
        <v>503</v>
      </c>
    </row>
    <row r="51" spans="1:7" x14ac:dyDescent="0.2">
      <c r="A51" s="621"/>
      <c r="B51" s="621"/>
      <c r="C51" s="622" t="s">
        <v>504</v>
      </c>
      <c r="D51" s="623" t="s">
        <v>505</v>
      </c>
      <c r="E51" s="624" t="s">
        <v>506</v>
      </c>
      <c r="F51" s="624" t="s">
        <v>416</v>
      </c>
      <c r="G51" s="624" t="s">
        <v>506</v>
      </c>
    </row>
    <row r="52" spans="1:7" x14ac:dyDescent="0.2">
      <c r="A52" s="621"/>
      <c r="B52" s="621"/>
      <c r="C52" s="622" t="s">
        <v>507</v>
      </c>
      <c r="D52" s="623" t="s">
        <v>508</v>
      </c>
      <c r="E52" s="624" t="s">
        <v>509</v>
      </c>
      <c r="F52" s="624" t="s">
        <v>416</v>
      </c>
      <c r="G52" s="624" t="s">
        <v>509</v>
      </c>
    </row>
    <row r="53" spans="1:7" x14ac:dyDescent="0.2">
      <c r="A53" s="621"/>
      <c r="B53" s="621"/>
      <c r="C53" s="622" t="s">
        <v>352</v>
      </c>
      <c r="D53" s="623" t="s">
        <v>353</v>
      </c>
      <c r="E53" s="624" t="s">
        <v>510</v>
      </c>
      <c r="F53" s="624" t="s">
        <v>416</v>
      </c>
      <c r="G53" s="624" t="s">
        <v>510</v>
      </c>
    </row>
    <row r="54" spans="1:7" ht="22.5" x14ac:dyDescent="0.2">
      <c r="A54" s="621"/>
      <c r="B54" s="621"/>
      <c r="C54" s="622" t="s">
        <v>454</v>
      </c>
      <c r="D54" s="623" t="s">
        <v>455</v>
      </c>
      <c r="E54" s="624" t="s">
        <v>511</v>
      </c>
      <c r="F54" s="624" t="s">
        <v>416</v>
      </c>
      <c r="G54" s="624" t="s">
        <v>511</v>
      </c>
    </row>
    <row r="55" spans="1:7" ht="22.5" x14ac:dyDescent="0.2">
      <c r="A55" s="621"/>
      <c r="B55" s="621"/>
      <c r="C55" s="622" t="s">
        <v>512</v>
      </c>
      <c r="D55" s="623" t="s">
        <v>513</v>
      </c>
      <c r="E55" s="624" t="s">
        <v>514</v>
      </c>
      <c r="F55" s="624" t="s">
        <v>416</v>
      </c>
      <c r="G55" s="624" t="s">
        <v>514</v>
      </c>
    </row>
    <row r="56" spans="1:7" ht="45" x14ac:dyDescent="0.2">
      <c r="A56" s="620"/>
      <c r="B56" s="755" t="s">
        <v>515</v>
      </c>
      <c r="C56" s="749"/>
      <c r="D56" s="750" t="s">
        <v>516</v>
      </c>
      <c r="E56" s="751" t="s">
        <v>517</v>
      </c>
      <c r="F56" s="751" t="s">
        <v>416</v>
      </c>
      <c r="G56" s="751" t="s">
        <v>517</v>
      </c>
    </row>
    <row r="57" spans="1:7" x14ac:dyDescent="0.2">
      <c r="A57" s="621"/>
      <c r="B57" s="621"/>
      <c r="C57" s="622" t="s">
        <v>495</v>
      </c>
      <c r="D57" s="623" t="s">
        <v>496</v>
      </c>
      <c r="E57" s="624" t="s">
        <v>518</v>
      </c>
      <c r="F57" s="624" t="s">
        <v>416</v>
      </c>
      <c r="G57" s="624" t="s">
        <v>518</v>
      </c>
    </row>
    <row r="58" spans="1:7" x14ac:dyDescent="0.2">
      <c r="A58" s="621"/>
      <c r="B58" s="621"/>
      <c r="C58" s="622" t="s">
        <v>498</v>
      </c>
      <c r="D58" s="623" t="s">
        <v>499</v>
      </c>
      <c r="E58" s="624" t="s">
        <v>519</v>
      </c>
      <c r="F58" s="624" t="s">
        <v>416</v>
      </c>
      <c r="G58" s="624" t="s">
        <v>519</v>
      </c>
    </row>
    <row r="59" spans="1:7" x14ac:dyDescent="0.2">
      <c r="A59" s="621"/>
      <c r="B59" s="621"/>
      <c r="C59" s="622" t="s">
        <v>501</v>
      </c>
      <c r="D59" s="623" t="s">
        <v>502</v>
      </c>
      <c r="E59" s="624" t="s">
        <v>520</v>
      </c>
      <c r="F59" s="624" t="s">
        <v>416</v>
      </c>
      <c r="G59" s="624" t="s">
        <v>520</v>
      </c>
    </row>
    <row r="60" spans="1:7" x14ac:dyDescent="0.2">
      <c r="A60" s="621"/>
      <c r="B60" s="621"/>
      <c r="C60" s="622" t="s">
        <v>504</v>
      </c>
      <c r="D60" s="623" t="s">
        <v>505</v>
      </c>
      <c r="E60" s="624" t="s">
        <v>521</v>
      </c>
      <c r="F60" s="624" t="s">
        <v>416</v>
      </c>
      <c r="G60" s="624" t="s">
        <v>521</v>
      </c>
    </row>
    <row r="61" spans="1:7" x14ac:dyDescent="0.2">
      <c r="A61" s="621"/>
      <c r="B61" s="621"/>
      <c r="C61" s="622" t="s">
        <v>522</v>
      </c>
      <c r="D61" s="623" t="s">
        <v>523</v>
      </c>
      <c r="E61" s="624" t="s">
        <v>524</v>
      </c>
      <c r="F61" s="624" t="s">
        <v>416</v>
      </c>
      <c r="G61" s="624" t="s">
        <v>524</v>
      </c>
    </row>
    <row r="62" spans="1:7" x14ac:dyDescent="0.2">
      <c r="A62" s="621"/>
      <c r="B62" s="621"/>
      <c r="C62" s="622" t="s">
        <v>525</v>
      </c>
      <c r="D62" s="623" t="s">
        <v>526</v>
      </c>
      <c r="E62" s="624" t="s">
        <v>527</v>
      </c>
      <c r="F62" s="624" t="s">
        <v>416</v>
      </c>
      <c r="G62" s="624" t="s">
        <v>527</v>
      </c>
    </row>
    <row r="63" spans="1:7" x14ac:dyDescent="0.2">
      <c r="A63" s="621"/>
      <c r="B63" s="621"/>
      <c r="C63" s="622" t="s">
        <v>507</v>
      </c>
      <c r="D63" s="623" t="s">
        <v>508</v>
      </c>
      <c r="E63" s="624" t="s">
        <v>528</v>
      </c>
      <c r="F63" s="624" t="s">
        <v>416</v>
      </c>
      <c r="G63" s="624" t="s">
        <v>528</v>
      </c>
    </row>
    <row r="64" spans="1:7" x14ac:dyDescent="0.2">
      <c r="A64" s="621"/>
      <c r="B64" s="621"/>
      <c r="C64" s="622" t="s">
        <v>352</v>
      </c>
      <c r="D64" s="623" t="s">
        <v>353</v>
      </c>
      <c r="E64" s="624" t="s">
        <v>529</v>
      </c>
      <c r="F64" s="624" t="s">
        <v>416</v>
      </c>
      <c r="G64" s="624" t="s">
        <v>529</v>
      </c>
    </row>
    <row r="65" spans="1:7" ht="22.5" x14ac:dyDescent="0.2">
      <c r="A65" s="621"/>
      <c r="B65" s="621"/>
      <c r="C65" s="622" t="s">
        <v>454</v>
      </c>
      <c r="D65" s="623" t="s">
        <v>455</v>
      </c>
      <c r="E65" s="624" t="s">
        <v>530</v>
      </c>
      <c r="F65" s="624" t="s">
        <v>416</v>
      </c>
      <c r="G65" s="624" t="s">
        <v>530</v>
      </c>
    </row>
    <row r="66" spans="1:7" ht="33.75" x14ac:dyDescent="0.2">
      <c r="A66" s="620"/>
      <c r="B66" s="755" t="s">
        <v>531</v>
      </c>
      <c r="C66" s="749"/>
      <c r="D66" s="750" t="s">
        <v>157</v>
      </c>
      <c r="E66" s="751" t="s">
        <v>532</v>
      </c>
      <c r="F66" s="751" t="s">
        <v>416</v>
      </c>
      <c r="G66" s="751" t="s">
        <v>532</v>
      </c>
    </row>
    <row r="67" spans="1:7" x14ac:dyDescent="0.2">
      <c r="A67" s="621"/>
      <c r="B67" s="621"/>
      <c r="C67" s="622" t="s">
        <v>533</v>
      </c>
      <c r="D67" s="623" t="s">
        <v>534</v>
      </c>
      <c r="E67" s="624" t="s">
        <v>535</v>
      </c>
      <c r="F67" s="624" t="s">
        <v>416</v>
      </c>
      <c r="G67" s="624" t="s">
        <v>535</v>
      </c>
    </row>
    <row r="68" spans="1:7" ht="22.5" x14ac:dyDescent="0.2">
      <c r="A68" s="621"/>
      <c r="B68" s="621"/>
      <c r="C68" s="622" t="s">
        <v>536</v>
      </c>
      <c r="D68" s="623" t="s">
        <v>537</v>
      </c>
      <c r="E68" s="624" t="s">
        <v>538</v>
      </c>
      <c r="F68" s="624" t="s">
        <v>416</v>
      </c>
      <c r="G68" s="624" t="s">
        <v>538</v>
      </c>
    </row>
    <row r="69" spans="1:7" ht="33.75" x14ac:dyDescent="0.2">
      <c r="A69" s="621"/>
      <c r="B69" s="621"/>
      <c r="C69" s="622" t="s">
        <v>431</v>
      </c>
      <c r="D69" s="623" t="s">
        <v>432</v>
      </c>
      <c r="E69" s="624" t="s">
        <v>427</v>
      </c>
      <c r="F69" s="624" t="s">
        <v>416</v>
      </c>
      <c r="G69" s="624" t="s">
        <v>427</v>
      </c>
    </row>
    <row r="70" spans="1:7" ht="22.5" x14ac:dyDescent="0.2">
      <c r="A70" s="620"/>
      <c r="B70" s="755" t="s">
        <v>539</v>
      </c>
      <c r="C70" s="749"/>
      <c r="D70" s="750" t="s">
        <v>540</v>
      </c>
      <c r="E70" s="751" t="s">
        <v>541</v>
      </c>
      <c r="F70" s="751" t="s">
        <v>416</v>
      </c>
      <c r="G70" s="751" t="s">
        <v>541</v>
      </c>
    </row>
    <row r="71" spans="1:7" x14ac:dyDescent="0.2">
      <c r="A71" s="621"/>
      <c r="B71" s="621"/>
      <c r="C71" s="622" t="s">
        <v>542</v>
      </c>
      <c r="D71" s="623" t="s">
        <v>543</v>
      </c>
      <c r="E71" s="624" t="s">
        <v>544</v>
      </c>
      <c r="F71" s="624" t="s">
        <v>416</v>
      </c>
      <c r="G71" s="624" t="s">
        <v>544</v>
      </c>
    </row>
    <row r="72" spans="1:7" x14ac:dyDescent="0.2">
      <c r="A72" s="621"/>
      <c r="B72" s="621"/>
      <c r="C72" s="622" t="s">
        <v>545</v>
      </c>
      <c r="D72" s="623" t="s">
        <v>546</v>
      </c>
      <c r="E72" s="624" t="s">
        <v>547</v>
      </c>
      <c r="F72" s="624" t="s">
        <v>416</v>
      </c>
      <c r="G72" s="624" t="s">
        <v>547</v>
      </c>
    </row>
    <row r="73" spans="1:7" x14ac:dyDescent="0.2">
      <c r="A73" s="746" t="s">
        <v>548</v>
      </c>
      <c r="B73" s="746"/>
      <c r="C73" s="746"/>
      <c r="D73" s="747" t="s">
        <v>549</v>
      </c>
      <c r="E73" s="748" t="s">
        <v>550</v>
      </c>
      <c r="F73" s="748" t="s">
        <v>416</v>
      </c>
      <c r="G73" s="748" t="s">
        <v>550</v>
      </c>
    </row>
    <row r="74" spans="1:7" ht="22.5" x14ac:dyDescent="0.2">
      <c r="A74" s="620"/>
      <c r="B74" s="755" t="s">
        <v>551</v>
      </c>
      <c r="C74" s="749"/>
      <c r="D74" s="750" t="s">
        <v>552</v>
      </c>
      <c r="E74" s="751" t="s">
        <v>553</v>
      </c>
      <c r="F74" s="751" t="s">
        <v>416</v>
      </c>
      <c r="G74" s="751" t="s">
        <v>553</v>
      </c>
    </row>
    <row r="75" spans="1:7" x14ac:dyDescent="0.2">
      <c r="A75" s="621"/>
      <c r="B75" s="621"/>
      <c r="C75" s="622" t="s">
        <v>554</v>
      </c>
      <c r="D75" s="623" t="s">
        <v>555</v>
      </c>
      <c r="E75" s="624" t="s">
        <v>553</v>
      </c>
      <c r="F75" s="624" t="s">
        <v>416</v>
      </c>
      <c r="G75" s="624" t="s">
        <v>553</v>
      </c>
    </row>
    <row r="76" spans="1:7" ht="22.5" x14ac:dyDescent="0.2">
      <c r="A76" s="620"/>
      <c r="B76" s="755" t="s">
        <v>556</v>
      </c>
      <c r="C76" s="749"/>
      <c r="D76" s="750" t="s">
        <v>557</v>
      </c>
      <c r="E76" s="751" t="s">
        <v>558</v>
      </c>
      <c r="F76" s="751" t="s">
        <v>416</v>
      </c>
      <c r="G76" s="751" t="s">
        <v>558</v>
      </c>
    </row>
    <row r="77" spans="1:7" x14ac:dyDescent="0.2">
      <c r="A77" s="621"/>
      <c r="B77" s="621"/>
      <c r="C77" s="622" t="s">
        <v>554</v>
      </c>
      <c r="D77" s="623" t="s">
        <v>555</v>
      </c>
      <c r="E77" s="624" t="s">
        <v>558</v>
      </c>
      <c r="F77" s="624" t="s">
        <v>416</v>
      </c>
      <c r="G77" s="624" t="s">
        <v>558</v>
      </c>
    </row>
    <row r="78" spans="1:7" ht="15" x14ac:dyDescent="0.2">
      <c r="A78" s="620"/>
      <c r="B78" s="755" t="s">
        <v>559</v>
      </c>
      <c r="C78" s="749"/>
      <c r="D78" s="750" t="s">
        <v>560</v>
      </c>
      <c r="E78" s="751" t="s">
        <v>561</v>
      </c>
      <c r="F78" s="751" t="s">
        <v>416</v>
      </c>
      <c r="G78" s="751" t="s">
        <v>561</v>
      </c>
    </row>
    <row r="79" spans="1:7" x14ac:dyDescent="0.2">
      <c r="A79" s="621"/>
      <c r="B79" s="621"/>
      <c r="C79" s="622" t="s">
        <v>457</v>
      </c>
      <c r="D79" s="623" t="s">
        <v>458</v>
      </c>
      <c r="E79" s="624" t="s">
        <v>562</v>
      </c>
      <c r="F79" s="624" t="s">
        <v>416</v>
      </c>
      <c r="G79" s="624" t="s">
        <v>562</v>
      </c>
    </row>
    <row r="80" spans="1:7" x14ac:dyDescent="0.2">
      <c r="A80" s="621"/>
      <c r="B80" s="621"/>
      <c r="C80" s="622" t="s">
        <v>460</v>
      </c>
      <c r="D80" s="623" t="s">
        <v>461</v>
      </c>
      <c r="E80" s="624" t="s">
        <v>563</v>
      </c>
      <c r="F80" s="624" t="s">
        <v>416</v>
      </c>
      <c r="G80" s="624" t="s">
        <v>563</v>
      </c>
    </row>
    <row r="81" spans="1:7" ht="22.5" x14ac:dyDescent="0.2">
      <c r="A81" s="620"/>
      <c r="B81" s="755" t="s">
        <v>564</v>
      </c>
      <c r="C81" s="749"/>
      <c r="D81" s="750" t="s">
        <v>565</v>
      </c>
      <c r="E81" s="751" t="s">
        <v>566</v>
      </c>
      <c r="F81" s="751" t="s">
        <v>416</v>
      </c>
      <c r="G81" s="751" t="s">
        <v>566</v>
      </c>
    </row>
    <row r="82" spans="1:7" x14ac:dyDescent="0.2">
      <c r="A82" s="621"/>
      <c r="B82" s="621"/>
      <c r="C82" s="622" t="s">
        <v>554</v>
      </c>
      <c r="D82" s="623" t="s">
        <v>555</v>
      </c>
      <c r="E82" s="624" t="s">
        <v>566</v>
      </c>
      <c r="F82" s="624" t="s">
        <v>416</v>
      </c>
      <c r="G82" s="624" t="s">
        <v>566</v>
      </c>
    </row>
    <row r="83" spans="1:7" x14ac:dyDescent="0.2">
      <c r="A83" s="746" t="s">
        <v>60</v>
      </c>
      <c r="B83" s="746"/>
      <c r="C83" s="746"/>
      <c r="D83" s="747" t="s">
        <v>112</v>
      </c>
      <c r="E83" s="748" t="s">
        <v>567</v>
      </c>
      <c r="F83" s="748" t="s">
        <v>509</v>
      </c>
      <c r="G83" s="748" t="s">
        <v>568</v>
      </c>
    </row>
    <row r="84" spans="1:7" ht="15" x14ac:dyDescent="0.2">
      <c r="A84" s="620"/>
      <c r="B84" s="755" t="s">
        <v>569</v>
      </c>
      <c r="C84" s="749"/>
      <c r="D84" s="750" t="s">
        <v>570</v>
      </c>
      <c r="E84" s="751" t="s">
        <v>571</v>
      </c>
      <c r="F84" s="751" t="s">
        <v>416</v>
      </c>
      <c r="G84" s="751" t="s">
        <v>571</v>
      </c>
    </row>
    <row r="85" spans="1:7" ht="67.5" x14ac:dyDescent="0.2">
      <c r="A85" s="621"/>
      <c r="B85" s="621"/>
      <c r="C85" s="622" t="s">
        <v>419</v>
      </c>
      <c r="D85" s="623" t="s">
        <v>420</v>
      </c>
      <c r="E85" s="624" t="s">
        <v>572</v>
      </c>
      <c r="F85" s="624" t="s">
        <v>416</v>
      </c>
      <c r="G85" s="624" t="s">
        <v>572</v>
      </c>
    </row>
    <row r="86" spans="1:7" ht="45" x14ac:dyDescent="0.2">
      <c r="A86" s="621"/>
      <c r="B86" s="621"/>
      <c r="C86" s="622" t="s">
        <v>463</v>
      </c>
      <c r="D86" s="623" t="s">
        <v>464</v>
      </c>
      <c r="E86" s="624" t="s">
        <v>573</v>
      </c>
      <c r="F86" s="624" t="s">
        <v>416</v>
      </c>
      <c r="G86" s="624" t="s">
        <v>573</v>
      </c>
    </row>
    <row r="87" spans="1:7" ht="22.5" x14ac:dyDescent="0.2">
      <c r="A87" s="620"/>
      <c r="B87" s="755" t="s">
        <v>574</v>
      </c>
      <c r="C87" s="749"/>
      <c r="D87" s="750" t="s">
        <v>113</v>
      </c>
      <c r="E87" s="751" t="s">
        <v>575</v>
      </c>
      <c r="F87" s="751" t="s">
        <v>416</v>
      </c>
      <c r="G87" s="751" t="s">
        <v>575</v>
      </c>
    </row>
    <row r="88" spans="1:7" ht="33.75" x14ac:dyDescent="0.2">
      <c r="A88" s="621"/>
      <c r="B88" s="621"/>
      <c r="C88" s="622" t="s">
        <v>576</v>
      </c>
      <c r="D88" s="623" t="s">
        <v>577</v>
      </c>
      <c r="E88" s="624" t="s">
        <v>575</v>
      </c>
      <c r="F88" s="624" t="s">
        <v>416</v>
      </c>
      <c r="G88" s="624" t="s">
        <v>575</v>
      </c>
    </row>
    <row r="89" spans="1:7" ht="15" x14ac:dyDescent="0.2">
      <c r="A89" s="620"/>
      <c r="B89" s="755" t="s">
        <v>578</v>
      </c>
      <c r="C89" s="749"/>
      <c r="D89" s="750" t="s">
        <v>579</v>
      </c>
      <c r="E89" s="751" t="s">
        <v>580</v>
      </c>
      <c r="F89" s="751" t="s">
        <v>509</v>
      </c>
      <c r="G89" s="751" t="s">
        <v>581</v>
      </c>
    </row>
    <row r="90" spans="1:7" x14ac:dyDescent="0.2">
      <c r="A90" s="621"/>
      <c r="B90" s="621"/>
      <c r="C90" s="622" t="s">
        <v>352</v>
      </c>
      <c r="D90" s="623" t="s">
        <v>353</v>
      </c>
      <c r="E90" s="624" t="s">
        <v>582</v>
      </c>
      <c r="F90" s="624" t="s">
        <v>416</v>
      </c>
      <c r="G90" s="624" t="s">
        <v>582</v>
      </c>
    </row>
    <row r="91" spans="1:7" ht="67.5" x14ac:dyDescent="0.2">
      <c r="A91" s="621"/>
      <c r="B91" s="621"/>
      <c r="C91" s="622" t="s">
        <v>419</v>
      </c>
      <c r="D91" s="623" t="s">
        <v>420</v>
      </c>
      <c r="E91" s="624" t="s">
        <v>583</v>
      </c>
      <c r="F91" s="624" t="s">
        <v>416</v>
      </c>
      <c r="G91" s="624" t="s">
        <v>583</v>
      </c>
    </row>
    <row r="92" spans="1:7" x14ac:dyDescent="0.2">
      <c r="A92" s="621"/>
      <c r="B92" s="621"/>
      <c r="C92" s="622" t="s">
        <v>584</v>
      </c>
      <c r="D92" s="623" t="s">
        <v>585</v>
      </c>
      <c r="E92" s="624" t="s">
        <v>586</v>
      </c>
      <c r="F92" s="624" t="s">
        <v>416</v>
      </c>
      <c r="G92" s="624" t="s">
        <v>586</v>
      </c>
    </row>
    <row r="93" spans="1:7" ht="33.75" x14ac:dyDescent="0.2">
      <c r="A93" s="621"/>
      <c r="B93" s="621"/>
      <c r="C93" s="622" t="s">
        <v>576</v>
      </c>
      <c r="D93" s="623" t="s">
        <v>577</v>
      </c>
      <c r="E93" s="624" t="s">
        <v>587</v>
      </c>
      <c r="F93" s="624" t="s">
        <v>416</v>
      </c>
      <c r="G93" s="624" t="s">
        <v>587</v>
      </c>
    </row>
    <row r="94" spans="1:7" ht="45" x14ac:dyDescent="0.2">
      <c r="A94" s="621"/>
      <c r="B94" s="621"/>
      <c r="C94" s="622" t="s">
        <v>588</v>
      </c>
      <c r="D94" s="623" t="s">
        <v>589</v>
      </c>
      <c r="E94" s="624" t="s">
        <v>416</v>
      </c>
      <c r="F94" s="624" t="s">
        <v>509</v>
      </c>
      <c r="G94" s="624" t="s">
        <v>509</v>
      </c>
    </row>
    <row r="95" spans="1:7" ht="15" x14ac:dyDescent="0.2">
      <c r="A95" s="620"/>
      <c r="B95" s="755" t="s">
        <v>590</v>
      </c>
      <c r="C95" s="749"/>
      <c r="D95" s="750" t="s">
        <v>115</v>
      </c>
      <c r="E95" s="751" t="s">
        <v>511</v>
      </c>
      <c r="F95" s="751" t="s">
        <v>416</v>
      </c>
      <c r="G95" s="751" t="s">
        <v>511</v>
      </c>
    </row>
    <row r="96" spans="1:7" ht="67.5" x14ac:dyDescent="0.2">
      <c r="A96" s="621"/>
      <c r="B96" s="621"/>
      <c r="C96" s="622" t="s">
        <v>419</v>
      </c>
      <c r="D96" s="623" t="s">
        <v>420</v>
      </c>
      <c r="E96" s="624" t="s">
        <v>511</v>
      </c>
      <c r="F96" s="624" t="s">
        <v>416</v>
      </c>
      <c r="G96" s="624" t="s">
        <v>511</v>
      </c>
    </row>
    <row r="97" spans="1:7" ht="15" x14ac:dyDescent="0.2">
      <c r="A97" s="620"/>
      <c r="B97" s="755" t="s">
        <v>61</v>
      </c>
      <c r="C97" s="749"/>
      <c r="D97" s="750" t="s">
        <v>591</v>
      </c>
      <c r="E97" s="751" t="s">
        <v>592</v>
      </c>
      <c r="F97" s="751" t="s">
        <v>416</v>
      </c>
      <c r="G97" s="751" t="s">
        <v>592</v>
      </c>
    </row>
    <row r="98" spans="1:7" x14ac:dyDescent="0.2">
      <c r="A98" s="621"/>
      <c r="B98" s="621"/>
      <c r="C98" s="622" t="s">
        <v>584</v>
      </c>
      <c r="D98" s="623" t="s">
        <v>585</v>
      </c>
      <c r="E98" s="624" t="s">
        <v>593</v>
      </c>
      <c r="F98" s="624" t="s">
        <v>416</v>
      </c>
      <c r="G98" s="624" t="s">
        <v>593</v>
      </c>
    </row>
    <row r="99" spans="1:7" x14ac:dyDescent="0.2">
      <c r="A99" s="621"/>
      <c r="B99" s="621"/>
      <c r="C99" s="622" t="s">
        <v>460</v>
      </c>
      <c r="D99" s="623" t="s">
        <v>461</v>
      </c>
      <c r="E99" s="624" t="s">
        <v>594</v>
      </c>
      <c r="F99" s="624" t="s">
        <v>416</v>
      </c>
      <c r="G99" s="624" t="s">
        <v>594</v>
      </c>
    </row>
    <row r="100" spans="1:7" ht="45" x14ac:dyDescent="0.2">
      <c r="A100" s="621"/>
      <c r="B100" s="621"/>
      <c r="C100" s="622" t="s">
        <v>463</v>
      </c>
      <c r="D100" s="623" t="s">
        <v>464</v>
      </c>
      <c r="E100" s="624" t="s">
        <v>594</v>
      </c>
      <c r="F100" s="624" t="s">
        <v>416</v>
      </c>
      <c r="G100" s="624" t="s">
        <v>594</v>
      </c>
    </row>
    <row r="101" spans="1:7" x14ac:dyDescent="0.2">
      <c r="A101" s="746" t="s">
        <v>595</v>
      </c>
      <c r="B101" s="746"/>
      <c r="C101" s="746"/>
      <c r="D101" s="747" t="s">
        <v>596</v>
      </c>
      <c r="E101" s="748" t="s">
        <v>597</v>
      </c>
      <c r="F101" s="748" t="s">
        <v>416</v>
      </c>
      <c r="G101" s="748" t="s">
        <v>597</v>
      </c>
    </row>
    <row r="102" spans="1:7" ht="45" x14ac:dyDescent="0.2">
      <c r="A102" s="620"/>
      <c r="B102" s="755" t="s">
        <v>598</v>
      </c>
      <c r="C102" s="749"/>
      <c r="D102" s="750" t="s">
        <v>599</v>
      </c>
      <c r="E102" s="751" t="s">
        <v>600</v>
      </c>
      <c r="F102" s="751" t="s">
        <v>416</v>
      </c>
      <c r="G102" s="751" t="s">
        <v>600</v>
      </c>
    </row>
    <row r="103" spans="1:7" ht="67.5" x14ac:dyDescent="0.2">
      <c r="A103" s="621"/>
      <c r="B103" s="621"/>
      <c r="C103" s="622" t="s">
        <v>601</v>
      </c>
      <c r="D103" s="623" t="s">
        <v>602</v>
      </c>
      <c r="E103" s="624" t="s">
        <v>603</v>
      </c>
      <c r="F103" s="624" t="s">
        <v>416</v>
      </c>
      <c r="G103" s="624" t="s">
        <v>603</v>
      </c>
    </row>
    <row r="104" spans="1:7" ht="56.25" x14ac:dyDescent="0.2">
      <c r="A104" s="621"/>
      <c r="B104" s="621"/>
      <c r="C104" s="622" t="s">
        <v>422</v>
      </c>
      <c r="D104" s="623" t="s">
        <v>423</v>
      </c>
      <c r="E104" s="624" t="s">
        <v>604</v>
      </c>
      <c r="F104" s="624" t="s">
        <v>416</v>
      </c>
      <c r="G104" s="624" t="s">
        <v>604</v>
      </c>
    </row>
    <row r="105" spans="1:7" ht="45" x14ac:dyDescent="0.2">
      <c r="A105" s="621"/>
      <c r="B105" s="621"/>
      <c r="C105" s="622" t="s">
        <v>605</v>
      </c>
      <c r="D105" s="623" t="s">
        <v>606</v>
      </c>
      <c r="E105" s="624" t="s">
        <v>607</v>
      </c>
      <c r="F105" s="624" t="s">
        <v>416</v>
      </c>
      <c r="G105" s="624" t="s">
        <v>607</v>
      </c>
    </row>
    <row r="106" spans="1:7" ht="67.5" x14ac:dyDescent="0.2">
      <c r="A106" s="621"/>
      <c r="B106" s="621"/>
      <c r="C106" s="622" t="s">
        <v>608</v>
      </c>
      <c r="D106" s="623" t="s">
        <v>609</v>
      </c>
      <c r="E106" s="624" t="s">
        <v>465</v>
      </c>
      <c r="F106" s="624" t="s">
        <v>416</v>
      </c>
      <c r="G106" s="624" t="s">
        <v>465</v>
      </c>
    </row>
    <row r="107" spans="1:7" ht="67.5" x14ac:dyDescent="0.2">
      <c r="A107" s="620"/>
      <c r="B107" s="755" t="s">
        <v>610</v>
      </c>
      <c r="C107" s="749"/>
      <c r="D107" s="750" t="s">
        <v>611</v>
      </c>
      <c r="E107" s="751" t="s">
        <v>612</v>
      </c>
      <c r="F107" s="751" t="s">
        <v>416</v>
      </c>
      <c r="G107" s="751" t="s">
        <v>612</v>
      </c>
    </row>
    <row r="108" spans="1:7" ht="56.25" x14ac:dyDescent="0.2">
      <c r="A108" s="621"/>
      <c r="B108" s="621"/>
      <c r="C108" s="622" t="s">
        <v>422</v>
      </c>
      <c r="D108" s="623" t="s">
        <v>423</v>
      </c>
      <c r="E108" s="624" t="s">
        <v>613</v>
      </c>
      <c r="F108" s="624" t="s">
        <v>416</v>
      </c>
      <c r="G108" s="624" t="s">
        <v>613</v>
      </c>
    </row>
    <row r="109" spans="1:7" ht="33.75" x14ac:dyDescent="0.2">
      <c r="A109" s="621"/>
      <c r="B109" s="621"/>
      <c r="C109" s="622" t="s">
        <v>576</v>
      </c>
      <c r="D109" s="623" t="s">
        <v>577</v>
      </c>
      <c r="E109" s="624" t="s">
        <v>614</v>
      </c>
      <c r="F109" s="624" t="s">
        <v>416</v>
      </c>
      <c r="G109" s="624" t="s">
        <v>614</v>
      </c>
    </row>
    <row r="110" spans="1:7" ht="67.5" x14ac:dyDescent="0.2">
      <c r="A110" s="621"/>
      <c r="B110" s="621"/>
      <c r="C110" s="622" t="s">
        <v>608</v>
      </c>
      <c r="D110" s="623" t="s">
        <v>609</v>
      </c>
      <c r="E110" s="624" t="s">
        <v>615</v>
      </c>
      <c r="F110" s="624" t="s">
        <v>416</v>
      </c>
      <c r="G110" s="624" t="s">
        <v>615</v>
      </c>
    </row>
    <row r="111" spans="1:7" ht="22.5" x14ac:dyDescent="0.2">
      <c r="A111" s="620"/>
      <c r="B111" s="755" t="s">
        <v>616</v>
      </c>
      <c r="C111" s="749"/>
      <c r="D111" s="750" t="s">
        <v>617</v>
      </c>
      <c r="E111" s="751" t="s">
        <v>618</v>
      </c>
      <c r="F111" s="751" t="s">
        <v>416</v>
      </c>
      <c r="G111" s="751" t="s">
        <v>618</v>
      </c>
    </row>
    <row r="112" spans="1:7" ht="33.75" x14ac:dyDescent="0.2">
      <c r="A112" s="621"/>
      <c r="B112" s="621"/>
      <c r="C112" s="622" t="s">
        <v>576</v>
      </c>
      <c r="D112" s="623" t="s">
        <v>577</v>
      </c>
      <c r="E112" s="624" t="s">
        <v>619</v>
      </c>
      <c r="F112" s="624" t="s">
        <v>416</v>
      </c>
      <c r="G112" s="624" t="s">
        <v>619</v>
      </c>
    </row>
    <row r="113" spans="1:7" ht="45" x14ac:dyDescent="0.2">
      <c r="A113" s="621"/>
      <c r="B113" s="621"/>
      <c r="C113" s="622" t="s">
        <v>463</v>
      </c>
      <c r="D113" s="623" t="s">
        <v>464</v>
      </c>
      <c r="E113" s="624" t="s">
        <v>530</v>
      </c>
      <c r="F113" s="624" t="s">
        <v>416</v>
      </c>
      <c r="G113" s="624" t="s">
        <v>530</v>
      </c>
    </row>
    <row r="114" spans="1:7" ht="15" x14ac:dyDescent="0.2">
      <c r="A114" s="620"/>
      <c r="B114" s="755" t="s">
        <v>620</v>
      </c>
      <c r="C114" s="749"/>
      <c r="D114" s="750" t="s">
        <v>621</v>
      </c>
      <c r="E114" s="751" t="s">
        <v>622</v>
      </c>
      <c r="F114" s="751" t="s">
        <v>416</v>
      </c>
      <c r="G114" s="751" t="s">
        <v>622</v>
      </c>
    </row>
    <row r="115" spans="1:7" ht="56.25" x14ac:dyDescent="0.2">
      <c r="A115" s="621"/>
      <c r="B115" s="621"/>
      <c r="C115" s="622" t="s">
        <v>422</v>
      </c>
      <c r="D115" s="623" t="s">
        <v>423</v>
      </c>
      <c r="E115" s="624" t="s">
        <v>622</v>
      </c>
      <c r="F115" s="624" t="s">
        <v>416</v>
      </c>
      <c r="G115" s="624" t="s">
        <v>622</v>
      </c>
    </row>
    <row r="116" spans="1:7" ht="15" x14ac:dyDescent="0.2">
      <c r="A116" s="620"/>
      <c r="B116" s="755" t="s">
        <v>623</v>
      </c>
      <c r="C116" s="749"/>
      <c r="D116" s="750" t="s">
        <v>624</v>
      </c>
      <c r="E116" s="751" t="s">
        <v>625</v>
      </c>
      <c r="F116" s="751" t="s">
        <v>416</v>
      </c>
      <c r="G116" s="751" t="s">
        <v>625</v>
      </c>
    </row>
    <row r="117" spans="1:7" ht="33.75" x14ac:dyDescent="0.2">
      <c r="A117" s="621"/>
      <c r="B117" s="621"/>
      <c r="C117" s="622" t="s">
        <v>576</v>
      </c>
      <c r="D117" s="623" t="s">
        <v>577</v>
      </c>
      <c r="E117" s="624" t="s">
        <v>626</v>
      </c>
      <c r="F117" s="624" t="s">
        <v>416</v>
      </c>
      <c r="G117" s="624" t="s">
        <v>626</v>
      </c>
    </row>
    <row r="118" spans="1:7" ht="67.5" x14ac:dyDescent="0.2">
      <c r="A118" s="621"/>
      <c r="B118" s="621"/>
      <c r="C118" s="622" t="s">
        <v>608</v>
      </c>
      <c r="D118" s="623" t="s">
        <v>609</v>
      </c>
      <c r="E118" s="624" t="s">
        <v>627</v>
      </c>
      <c r="F118" s="624" t="s">
        <v>416</v>
      </c>
      <c r="G118" s="624" t="s">
        <v>627</v>
      </c>
    </row>
    <row r="119" spans="1:7" ht="15" x14ac:dyDescent="0.2">
      <c r="A119" s="620"/>
      <c r="B119" s="755" t="s">
        <v>628</v>
      </c>
      <c r="C119" s="749"/>
      <c r="D119" s="750" t="s">
        <v>629</v>
      </c>
      <c r="E119" s="751" t="s">
        <v>630</v>
      </c>
      <c r="F119" s="751" t="s">
        <v>416</v>
      </c>
      <c r="G119" s="751" t="s">
        <v>630</v>
      </c>
    </row>
    <row r="120" spans="1:7" ht="33.75" x14ac:dyDescent="0.2">
      <c r="A120" s="621"/>
      <c r="B120" s="621"/>
      <c r="C120" s="622" t="s">
        <v>576</v>
      </c>
      <c r="D120" s="623" t="s">
        <v>577</v>
      </c>
      <c r="E120" s="624" t="s">
        <v>630</v>
      </c>
      <c r="F120" s="624" t="s">
        <v>416</v>
      </c>
      <c r="G120" s="624" t="s">
        <v>630</v>
      </c>
    </row>
    <row r="121" spans="1:7" ht="22.5" x14ac:dyDescent="0.2">
      <c r="A121" s="620"/>
      <c r="B121" s="755" t="s">
        <v>631</v>
      </c>
      <c r="C121" s="749"/>
      <c r="D121" s="750" t="s">
        <v>632</v>
      </c>
      <c r="E121" s="751" t="s">
        <v>633</v>
      </c>
      <c r="F121" s="751" t="s">
        <v>416</v>
      </c>
      <c r="G121" s="751" t="s">
        <v>633</v>
      </c>
    </row>
    <row r="122" spans="1:7" x14ac:dyDescent="0.2">
      <c r="A122" s="621"/>
      <c r="B122" s="621"/>
      <c r="C122" s="622" t="s">
        <v>584</v>
      </c>
      <c r="D122" s="623" t="s">
        <v>585</v>
      </c>
      <c r="E122" s="624" t="s">
        <v>634</v>
      </c>
      <c r="F122" s="624" t="s">
        <v>416</v>
      </c>
      <c r="G122" s="624" t="s">
        <v>634</v>
      </c>
    </row>
    <row r="123" spans="1:7" ht="56.25" x14ac:dyDescent="0.2">
      <c r="A123" s="621"/>
      <c r="B123" s="621"/>
      <c r="C123" s="622" t="s">
        <v>422</v>
      </c>
      <c r="D123" s="623" t="s">
        <v>423</v>
      </c>
      <c r="E123" s="624" t="s">
        <v>635</v>
      </c>
      <c r="F123" s="624" t="s">
        <v>416</v>
      </c>
      <c r="G123" s="624" t="s">
        <v>635</v>
      </c>
    </row>
    <row r="124" spans="1:7" ht="45" x14ac:dyDescent="0.2">
      <c r="A124" s="621"/>
      <c r="B124" s="621"/>
      <c r="C124" s="622" t="s">
        <v>605</v>
      </c>
      <c r="D124" s="623" t="s">
        <v>606</v>
      </c>
      <c r="E124" s="624" t="s">
        <v>636</v>
      </c>
      <c r="F124" s="624" t="s">
        <v>416</v>
      </c>
      <c r="G124" s="624" t="s">
        <v>636</v>
      </c>
    </row>
    <row r="125" spans="1:7" ht="15" x14ac:dyDescent="0.2">
      <c r="A125" s="620"/>
      <c r="B125" s="755" t="s">
        <v>637</v>
      </c>
      <c r="C125" s="749"/>
      <c r="D125" s="750" t="s">
        <v>638</v>
      </c>
      <c r="E125" s="751" t="s">
        <v>639</v>
      </c>
      <c r="F125" s="751" t="s">
        <v>416</v>
      </c>
      <c r="G125" s="751" t="s">
        <v>639</v>
      </c>
    </row>
    <row r="126" spans="1:7" ht="56.25" x14ac:dyDescent="0.2">
      <c r="A126" s="621"/>
      <c r="B126" s="621"/>
      <c r="C126" s="622" t="s">
        <v>422</v>
      </c>
      <c r="D126" s="623" t="s">
        <v>423</v>
      </c>
      <c r="E126" s="624" t="s">
        <v>639</v>
      </c>
      <c r="F126" s="624" t="s">
        <v>416</v>
      </c>
      <c r="G126" s="624" t="s">
        <v>639</v>
      </c>
    </row>
    <row r="127" spans="1:7" ht="15" x14ac:dyDescent="0.2">
      <c r="A127" s="620"/>
      <c r="B127" s="755" t="s">
        <v>640</v>
      </c>
      <c r="C127" s="749"/>
      <c r="D127" s="750" t="s">
        <v>141</v>
      </c>
      <c r="E127" s="751" t="s">
        <v>641</v>
      </c>
      <c r="F127" s="751" t="s">
        <v>416</v>
      </c>
      <c r="G127" s="751" t="s">
        <v>641</v>
      </c>
    </row>
    <row r="128" spans="1:7" ht="56.25" x14ac:dyDescent="0.2">
      <c r="A128" s="621"/>
      <c r="B128" s="621"/>
      <c r="C128" s="622" t="s">
        <v>422</v>
      </c>
      <c r="D128" s="623" t="s">
        <v>423</v>
      </c>
      <c r="E128" s="624" t="s">
        <v>642</v>
      </c>
      <c r="F128" s="624" t="s">
        <v>416</v>
      </c>
      <c r="G128" s="624" t="s">
        <v>642</v>
      </c>
    </row>
    <row r="129" spans="1:7" ht="33.75" x14ac:dyDescent="0.2">
      <c r="A129" s="621"/>
      <c r="B129" s="621"/>
      <c r="C129" s="622" t="s">
        <v>576</v>
      </c>
      <c r="D129" s="623" t="s">
        <v>577</v>
      </c>
      <c r="E129" s="624" t="s">
        <v>643</v>
      </c>
      <c r="F129" s="624" t="s">
        <v>416</v>
      </c>
      <c r="G129" s="624" t="s">
        <v>643</v>
      </c>
    </row>
    <row r="130" spans="1:7" ht="45" x14ac:dyDescent="0.2">
      <c r="A130" s="621"/>
      <c r="B130" s="621"/>
      <c r="C130" s="622" t="s">
        <v>463</v>
      </c>
      <c r="D130" s="623" t="s">
        <v>464</v>
      </c>
      <c r="E130" s="624" t="s">
        <v>644</v>
      </c>
      <c r="F130" s="624" t="s">
        <v>416</v>
      </c>
      <c r="G130" s="624" t="s">
        <v>644</v>
      </c>
    </row>
    <row r="131" spans="1:7" x14ac:dyDescent="0.2">
      <c r="A131" s="746" t="s">
        <v>645</v>
      </c>
      <c r="B131" s="746"/>
      <c r="C131" s="746"/>
      <c r="D131" s="747" t="s">
        <v>646</v>
      </c>
      <c r="E131" s="748" t="s">
        <v>647</v>
      </c>
      <c r="F131" s="748" t="s">
        <v>416</v>
      </c>
      <c r="G131" s="748" t="s">
        <v>647</v>
      </c>
    </row>
    <row r="132" spans="1:7" ht="15" x14ac:dyDescent="0.2">
      <c r="A132" s="620"/>
      <c r="B132" s="755" t="s">
        <v>648</v>
      </c>
      <c r="C132" s="749"/>
      <c r="D132" s="750" t="s">
        <v>649</v>
      </c>
      <c r="E132" s="751" t="s">
        <v>647</v>
      </c>
      <c r="F132" s="751" t="s">
        <v>416</v>
      </c>
      <c r="G132" s="751" t="s">
        <v>647</v>
      </c>
    </row>
    <row r="133" spans="1:7" ht="33.75" x14ac:dyDescent="0.2">
      <c r="A133" s="621"/>
      <c r="B133" s="621"/>
      <c r="C133" s="622" t="s">
        <v>576</v>
      </c>
      <c r="D133" s="623" t="s">
        <v>577</v>
      </c>
      <c r="E133" s="624" t="s">
        <v>647</v>
      </c>
      <c r="F133" s="624" t="s">
        <v>416</v>
      </c>
      <c r="G133" s="624" t="s">
        <v>647</v>
      </c>
    </row>
    <row r="134" spans="1:7" ht="22.5" x14ac:dyDescent="0.2">
      <c r="A134" s="746" t="s">
        <v>64</v>
      </c>
      <c r="B134" s="746"/>
      <c r="C134" s="746"/>
      <c r="D134" s="747" t="s">
        <v>117</v>
      </c>
      <c r="E134" s="748" t="s">
        <v>650</v>
      </c>
      <c r="F134" s="748" t="s">
        <v>416</v>
      </c>
      <c r="G134" s="748" t="s">
        <v>650</v>
      </c>
    </row>
    <row r="135" spans="1:7" ht="15" x14ac:dyDescent="0.2">
      <c r="A135" s="620"/>
      <c r="B135" s="755" t="s">
        <v>651</v>
      </c>
      <c r="C135" s="749"/>
      <c r="D135" s="750" t="s">
        <v>652</v>
      </c>
      <c r="E135" s="751" t="s">
        <v>653</v>
      </c>
      <c r="F135" s="751" t="s">
        <v>416</v>
      </c>
      <c r="G135" s="751" t="s">
        <v>653</v>
      </c>
    </row>
    <row r="136" spans="1:7" ht="67.5" x14ac:dyDescent="0.2">
      <c r="A136" s="621"/>
      <c r="B136" s="621"/>
      <c r="C136" s="622" t="s">
        <v>654</v>
      </c>
      <c r="D136" s="623" t="s">
        <v>655</v>
      </c>
      <c r="E136" s="624" t="s">
        <v>653</v>
      </c>
      <c r="F136" s="624" t="s">
        <v>416</v>
      </c>
      <c r="G136" s="624" t="s">
        <v>653</v>
      </c>
    </row>
    <row r="137" spans="1:7" ht="15" x14ac:dyDescent="0.2">
      <c r="A137" s="620"/>
      <c r="B137" s="755" t="s">
        <v>656</v>
      </c>
      <c r="C137" s="749"/>
      <c r="D137" s="750" t="s">
        <v>118</v>
      </c>
      <c r="E137" s="751" t="s">
        <v>657</v>
      </c>
      <c r="F137" s="751" t="s">
        <v>416</v>
      </c>
      <c r="G137" s="751" t="s">
        <v>657</v>
      </c>
    </row>
    <row r="138" spans="1:7" ht="33.75" x14ac:dyDescent="0.2">
      <c r="A138" s="621"/>
      <c r="B138" s="621"/>
      <c r="C138" s="622" t="s">
        <v>431</v>
      </c>
      <c r="D138" s="623" t="s">
        <v>432</v>
      </c>
      <c r="E138" s="624" t="s">
        <v>658</v>
      </c>
      <c r="F138" s="624" t="s">
        <v>416</v>
      </c>
      <c r="G138" s="624" t="s">
        <v>658</v>
      </c>
    </row>
    <row r="139" spans="1:7" x14ac:dyDescent="0.2">
      <c r="A139" s="621"/>
      <c r="B139" s="621"/>
      <c r="C139" s="622" t="s">
        <v>352</v>
      </c>
      <c r="D139" s="623" t="s">
        <v>353</v>
      </c>
      <c r="E139" s="624" t="s">
        <v>511</v>
      </c>
      <c r="F139" s="624" t="s">
        <v>416</v>
      </c>
      <c r="G139" s="624" t="s">
        <v>511</v>
      </c>
    </row>
    <row r="140" spans="1:7" ht="67.5" x14ac:dyDescent="0.2">
      <c r="A140" s="621"/>
      <c r="B140" s="621"/>
      <c r="C140" s="622" t="s">
        <v>419</v>
      </c>
      <c r="D140" s="623" t="s">
        <v>420</v>
      </c>
      <c r="E140" s="624" t="s">
        <v>659</v>
      </c>
      <c r="F140" s="624" t="s">
        <v>416</v>
      </c>
      <c r="G140" s="624" t="s">
        <v>659</v>
      </c>
    </row>
    <row r="141" spans="1:7" ht="33.75" x14ac:dyDescent="0.2">
      <c r="A141" s="620"/>
      <c r="B141" s="755" t="s">
        <v>660</v>
      </c>
      <c r="C141" s="749"/>
      <c r="D141" s="750" t="s">
        <v>351</v>
      </c>
      <c r="E141" s="751" t="s">
        <v>661</v>
      </c>
      <c r="F141" s="751" t="s">
        <v>416</v>
      </c>
      <c r="G141" s="751" t="s">
        <v>661</v>
      </c>
    </row>
    <row r="142" spans="1:7" x14ac:dyDescent="0.2">
      <c r="A142" s="621"/>
      <c r="B142" s="621"/>
      <c r="C142" s="622" t="s">
        <v>352</v>
      </c>
      <c r="D142" s="623" t="s">
        <v>353</v>
      </c>
      <c r="E142" s="624" t="s">
        <v>661</v>
      </c>
      <c r="F142" s="624" t="s">
        <v>416</v>
      </c>
      <c r="G142" s="624" t="s">
        <v>661</v>
      </c>
    </row>
    <row r="143" spans="1:7" ht="15" x14ac:dyDescent="0.2">
      <c r="A143" s="620"/>
      <c r="B143" s="755" t="s">
        <v>65</v>
      </c>
      <c r="C143" s="749"/>
      <c r="D143" s="750" t="s">
        <v>141</v>
      </c>
      <c r="E143" s="751" t="s">
        <v>547</v>
      </c>
      <c r="F143" s="751" t="s">
        <v>416</v>
      </c>
      <c r="G143" s="751" t="s">
        <v>547</v>
      </c>
    </row>
    <row r="144" spans="1:7" ht="45" x14ac:dyDescent="0.2">
      <c r="A144" s="621"/>
      <c r="B144" s="621"/>
      <c r="C144" s="622" t="s">
        <v>436</v>
      </c>
      <c r="D144" s="623" t="s">
        <v>437</v>
      </c>
      <c r="E144" s="624" t="s">
        <v>547</v>
      </c>
      <c r="F144" s="624" t="s">
        <v>416</v>
      </c>
      <c r="G144" s="624" t="s">
        <v>547</v>
      </c>
    </row>
    <row r="145" spans="1:7" ht="22.5" x14ac:dyDescent="0.2">
      <c r="A145" s="746" t="s">
        <v>68</v>
      </c>
      <c r="B145" s="746"/>
      <c r="C145" s="746"/>
      <c r="D145" s="747" t="s">
        <v>103</v>
      </c>
      <c r="E145" s="748" t="s">
        <v>662</v>
      </c>
      <c r="F145" s="748" t="s">
        <v>665</v>
      </c>
      <c r="G145" s="748" t="s">
        <v>1165</v>
      </c>
    </row>
    <row r="146" spans="1:7" ht="15" x14ac:dyDescent="0.2">
      <c r="A146" s="620"/>
      <c r="B146" s="755" t="s">
        <v>663</v>
      </c>
      <c r="C146" s="749"/>
      <c r="D146" s="750" t="s">
        <v>664</v>
      </c>
      <c r="E146" s="751" t="s">
        <v>416</v>
      </c>
      <c r="F146" s="751" t="s">
        <v>665</v>
      </c>
      <c r="G146" s="751" t="s">
        <v>665</v>
      </c>
    </row>
    <row r="147" spans="1:7" ht="45" x14ac:dyDescent="0.2">
      <c r="A147" s="621"/>
      <c r="B147" s="621"/>
      <c r="C147" s="622" t="s">
        <v>463</v>
      </c>
      <c r="D147" s="623" t="s">
        <v>464</v>
      </c>
      <c r="E147" s="624" t="s">
        <v>416</v>
      </c>
      <c r="F147" s="624" t="s">
        <v>665</v>
      </c>
      <c r="G147" s="624" t="s">
        <v>665</v>
      </c>
    </row>
    <row r="148" spans="1:7" ht="15" x14ac:dyDescent="0.2">
      <c r="A148" s="620"/>
      <c r="B148" s="755" t="s">
        <v>69</v>
      </c>
      <c r="C148" s="749"/>
      <c r="D148" s="750" t="s">
        <v>104</v>
      </c>
      <c r="E148" s="751" t="s">
        <v>662</v>
      </c>
      <c r="F148" s="751" t="s">
        <v>416</v>
      </c>
      <c r="G148" s="751" t="s">
        <v>662</v>
      </c>
    </row>
    <row r="149" spans="1:7" x14ac:dyDescent="0.2">
      <c r="A149" s="621"/>
      <c r="B149" s="621"/>
      <c r="C149" s="622" t="s">
        <v>584</v>
      </c>
      <c r="D149" s="623" t="s">
        <v>585</v>
      </c>
      <c r="E149" s="624" t="s">
        <v>509</v>
      </c>
      <c r="F149" s="624" t="s">
        <v>416</v>
      </c>
      <c r="G149" s="624" t="s">
        <v>509</v>
      </c>
    </row>
    <row r="150" spans="1:7" ht="45" x14ac:dyDescent="0.2">
      <c r="A150" s="621"/>
      <c r="B150" s="621"/>
      <c r="C150" s="622" t="s">
        <v>436</v>
      </c>
      <c r="D150" s="623" t="s">
        <v>437</v>
      </c>
      <c r="E150" s="624" t="s">
        <v>666</v>
      </c>
      <c r="F150" s="624" t="s">
        <v>416</v>
      </c>
      <c r="G150" s="624" t="s">
        <v>666</v>
      </c>
    </row>
    <row r="151" spans="1:7" ht="17.100000000000001" customHeight="1" x14ac:dyDescent="0.2">
      <c r="A151" s="752" t="s">
        <v>71</v>
      </c>
      <c r="B151" s="752"/>
      <c r="C151" s="752"/>
      <c r="D151" s="752"/>
      <c r="E151" s="753" t="s">
        <v>1159</v>
      </c>
      <c r="F151" s="753" t="s">
        <v>1166</v>
      </c>
      <c r="G151" s="753" t="s">
        <v>1167</v>
      </c>
    </row>
  </sheetData>
  <mergeCells count="5">
    <mergeCell ref="A151:D151"/>
    <mergeCell ref="A48:G48"/>
    <mergeCell ref="A1:G1"/>
    <mergeCell ref="A2:E2"/>
    <mergeCell ref="F2:G2"/>
  </mergeCells>
  <pageMargins left="0.9448818897637796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0"/>
  <sheetViews>
    <sheetView showGridLines="0" workbookViewId="0">
      <selection activeCell="I3" sqref="I3"/>
    </sheetView>
  </sheetViews>
  <sheetFormatPr defaultRowHeight="12.75" x14ac:dyDescent="0.2"/>
  <cols>
    <col min="1" max="1" width="4.7109375" style="663" customWidth="1"/>
    <col min="2" max="2" width="7.140625" style="663" customWidth="1"/>
    <col min="3" max="3" width="8.7109375" style="663" customWidth="1"/>
    <col min="4" max="4" width="33.28515625" style="663" customWidth="1"/>
    <col min="5" max="5" width="12.85546875" style="663" customWidth="1"/>
    <col min="6" max="6" width="11.42578125" style="663" customWidth="1"/>
    <col min="7" max="7" width="12.7109375" style="663" customWidth="1"/>
    <col min="8" max="253" width="9.140625" style="663"/>
    <col min="254" max="254" width="8.7109375" style="663" customWidth="1"/>
    <col min="255" max="255" width="9.85546875" style="663" customWidth="1"/>
    <col min="256" max="256" width="1" style="663" customWidth="1"/>
    <col min="257" max="257" width="10.85546875" style="663" customWidth="1"/>
    <col min="258" max="258" width="54.5703125" style="663" customWidth="1"/>
    <col min="259" max="260" width="22.85546875" style="663" customWidth="1"/>
    <col min="261" max="261" width="8.7109375" style="663" customWidth="1"/>
    <col min="262" max="262" width="14.140625" style="663" customWidth="1"/>
    <col min="263" max="509" width="9.140625" style="663"/>
    <col min="510" max="510" width="8.7109375" style="663" customWidth="1"/>
    <col min="511" max="511" width="9.85546875" style="663" customWidth="1"/>
    <col min="512" max="512" width="1" style="663" customWidth="1"/>
    <col min="513" max="513" width="10.85546875" style="663" customWidth="1"/>
    <col min="514" max="514" width="54.5703125" style="663" customWidth="1"/>
    <col min="515" max="516" width="22.85546875" style="663" customWidth="1"/>
    <col min="517" max="517" width="8.7109375" style="663" customWidth="1"/>
    <col min="518" max="518" width="14.140625" style="663" customWidth="1"/>
    <col min="519" max="765" width="9.140625" style="663"/>
    <col min="766" max="766" width="8.7109375" style="663" customWidth="1"/>
    <col min="767" max="767" width="9.85546875" style="663" customWidth="1"/>
    <col min="768" max="768" width="1" style="663" customWidth="1"/>
    <col min="769" max="769" width="10.85546875" style="663" customWidth="1"/>
    <col min="770" max="770" width="54.5703125" style="663" customWidth="1"/>
    <col min="771" max="772" width="22.85546875" style="663" customWidth="1"/>
    <col min="773" max="773" width="8.7109375" style="663" customWidth="1"/>
    <col min="774" max="774" width="14.140625" style="663" customWidth="1"/>
    <col min="775" max="1021" width="9.140625" style="663"/>
    <col min="1022" max="1022" width="8.7109375" style="663" customWidth="1"/>
    <col min="1023" max="1023" width="9.85546875" style="663" customWidth="1"/>
    <col min="1024" max="1024" width="1" style="663" customWidth="1"/>
    <col min="1025" max="1025" width="10.85546875" style="663" customWidth="1"/>
    <col min="1026" max="1026" width="54.5703125" style="663" customWidth="1"/>
    <col min="1027" max="1028" width="22.85546875" style="663" customWidth="1"/>
    <col min="1029" max="1029" width="8.7109375" style="663" customWidth="1"/>
    <col min="1030" max="1030" width="14.140625" style="663" customWidth="1"/>
    <col min="1031" max="1277" width="9.140625" style="663"/>
    <col min="1278" max="1278" width="8.7109375" style="663" customWidth="1"/>
    <col min="1279" max="1279" width="9.85546875" style="663" customWidth="1"/>
    <col min="1280" max="1280" width="1" style="663" customWidth="1"/>
    <col min="1281" max="1281" width="10.85546875" style="663" customWidth="1"/>
    <col min="1282" max="1282" width="54.5703125" style="663" customWidth="1"/>
    <col min="1283" max="1284" width="22.85546875" style="663" customWidth="1"/>
    <col min="1285" max="1285" width="8.7109375" style="663" customWidth="1"/>
    <col min="1286" max="1286" width="14.140625" style="663" customWidth="1"/>
    <col min="1287" max="1533" width="9.140625" style="663"/>
    <col min="1534" max="1534" width="8.7109375" style="663" customWidth="1"/>
    <col min="1535" max="1535" width="9.85546875" style="663" customWidth="1"/>
    <col min="1536" max="1536" width="1" style="663" customWidth="1"/>
    <col min="1537" max="1537" width="10.85546875" style="663" customWidth="1"/>
    <col min="1538" max="1538" width="54.5703125" style="663" customWidth="1"/>
    <col min="1539" max="1540" width="22.85546875" style="663" customWidth="1"/>
    <col min="1541" max="1541" width="8.7109375" style="663" customWidth="1"/>
    <col min="1542" max="1542" width="14.140625" style="663" customWidth="1"/>
    <col min="1543" max="1789" width="9.140625" style="663"/>
    <col min="1790" max="1790" width="8.7109375" style="663" customWidth="1"/>
    <col min="1791" max="1791" width="9.85546875" style="663" customWidth="1"/>
    <col min="1792" max="1792" width="1" style="663" customWidth="1"/>
    <col min="1793" max="1793" width="10.85546875" style="663" customWidth="1"/>
    <col min="1794" max="1794" width="54.5703125" style="663" customWidth="1"/>
    <col min="1795" max="1796" width="22.85546875" style="663" customWidth="1"/>
    <col min="1797" max="1797" width="8.7109375" style="663" customWidth="1"/>
    <col min="1798" max="1798" width="14.140625" style="663" customWidth="1"/>
    <col min="1799" max="2045" width="9.140625" style="663"/>
    <col min="2046" max="2046" width="8.7109375" style="663" customWidth="1"/>
    <col min="2047" max="2047" width="9.85546875" style="663" customWidth="1"/>
    <col min="2048" max="2048" width="1" style="663" customWidth="1"/>
    <col min="2049" max="2049" width="10.85546875" style="663" customWidth="1"/>
    <col min="2050" max="2050" width="54.5703125" style="663" customWidth="1"/>
    <col min="2051" max="2052" width="22.85546875" style="663" customWidth="1"/>
    <col min="2053" max="2053" width="8.7109375" style="663" customWidth="1"/>
    <col min="2054" max="2054" width="14.140625" style="663" customWidth="1"/>
    <col min="2055" max="2301" width="9.140625" style="663"/>
    <col min="2302" max="2302" width="8.7109375" style="663" customWidth="1"/>
    <col min="2303" max="2303" width="9.85546875" style="663" customWidth="1"/>
    <col min="2304" max="2304" width="1" style="663" customWidth="1"/>
    <col min="2305" max="2305" width="10.85546875" style="663" customWidth="1"/>
    <col min="2306" max="2306" width="54.5703125" style="663" customWidth="1"/>
    <col min="2307" max="2308" width="22.85546875" style="663" customWidth="1"/>
    <col min="2309" max="2309" width="8.7109375" style="663" customWidth="1"/>
    <col min="2310" max="2310" width="14.140625" style="663" customWidth="1"/>
    <col min="2311" max="2557" width="9.140625" style="663"/>
    <col min="2558" max="2558" width="8.7109375" style="663" customWidth="1"/>
    <col min="2559" max="2559" width="9.85546875" style="663" customWidth="1"/>
    <col min="2560" max="2560" width="1" style="663" customWidth="1"/>
    <col min="2561" max="2561" width="10.85546875" style="663" customWidth="1"/>
    <col min="2562" max="2562" width="54.5703125" style="663" customWidth="1"/>
    <col min="2563" max="2564" width="22.85546875" style="663" customWidth="1"/>
    <col min="2565" max="2565" width="8.7109375" style="663" customWidth="1"/>
    <col min="2566" max="2566" width="14.140625" style="663" customWidth="1"/>
    <col min="2567" max="2813" width="9.140625" style="663"/>
    <col min="2814" max="2814" width="8.7109375" style="663" customWidth="1"/>
    <col min="2815" max="2815" width="9.85546875" style="663" customWidth="1"/>
    <col min="2816" max="2816" width="1" style="663" customWidth="1"/>
    <col min="2817" max="2817" width="10.85546875" style="663" customWidth="1"/>
    <col min="2818" max="2818" width="54.5703125" style="663" customWidth="1"/>
    <col min="2819" max="2820" width="22.85546875" style="663" customWidth="1"/>
    <col min="2821" max="2821" width="8.7109375" style="663" customWidth="1"/>
    <col min="2822" max="2822" width="14.140625" style="663" customWidth="1"/>
    <col min="2823" max="3069" width="9.140625" style="663"/>
    <col min="3070" max="3070" width="8.7109375" style="663" customWidth="1"/>
    <col min="3071" max="3071" width="9.85546875" style="663" customWidth="1"/>
    <col min="3072" max="3072" width="1" style="663" customWidth="1"/>
    <col min="3073" max="3073" width="10.85546875" style="663" customWidth="1"/>
    <col min="3074" max="3074" width="54.5703125" style="663" customWidth="1"/>
    <col min="3075" max="3076" width="22.85546875" style="663" customWidth="1"/>
    <col min="3077" max="3077" width="8.7109375" style="663" customWidth="1"/>
    <col min="3078" max="3078" width="14.140625" style="663" customWidth="1"/>
    <col min="3079" max="3325" width="9.140625" style="663"/>
    <col min="3326" max="3326" width="8.7109375" style="663" customWidth="1"/>
    <col min="3327" max="3327" width="9.85546875" style="663" customWidth="1"/>
    <col min="3328" max="3328" width="1" style="663" customWidth="1"/>
    <col min="3329" max="3329" width="10.85546875" style="663" customWidth="1"/>
    <col min="3330" max="3330" width="54.5703125" style="663" customWidth="1"/>
    <col min="3331" max="3332" width="22.85546875" style="663" customWidth="1"/>
    <col min="3333" max="3333" width="8.7109375" style="663" customWidth="1"/>
    <col min="3334" max="3334" width="14.140625" style="663" customWidth="1"/>
    <col min="3335" max="3581" width="9.140625" style="663"/>
    <col min="3582" max="3582" width="8.7109375" style="663" customWidth="1"/>
    <col min="3583" max="3583" width="9.85546875" style="663" customWidth="1"/>
    <col min="3584" max="3584" width="1" style="663" customWidth="1"/>
    <col min="3585" max="3585" width="10.85546875" style="663" customWidth="1"/>
    <col min="3586" max="3586" width="54.5703125" style="663" customWidth="1"/>
    <col min="3587" max="3588" width="22.85546875" style="663" customWidth="1"/>
    <col min="3589" max="3589" width="8.7109375" style="663" customWidth="1"/>
    <col min="3590" max="3590" width="14.140625" style="663" customWidth="1"/>
    <col min="3591" max="3837" width="9.140625" style="663"/>
    <col min="3838" max="3838" width="8.7109375" style="663" customWidth="1"/>
    <col min="3839" max="3839" width="9.85546875" style="663" customWidth="1"/>
    <col min="3840" max="3840" width="1" style="663" customWidth="1"/>
    <col min="3841" max="3841" width="10.85546875" style="663" customWidth="1"/>
    <col min="3842" max="3842" width="54.5703125" style="663" customWidth="1"/>
    <col min="3843" max="3844" width="22.85546875" style="663" customWidth="1"/>
    <col min="3845" max="3845" width="8.7109375" style="663" customWidth="1"/>
    <col min="3846" max="3846" width="14.140625" style="663" customWidth="1"/>
    <col min="3847" max="4093" width="9.140625" style="663"/>
    <col min="4094" max="4094" width="8.7109375" style="663" customWidth="1"/>
    <col min="4095" max="4095" width="9.85546875" style="663" customWidth="1"/>
    <col min="4096" max="4096" width="1" style="663" customWidth="1"/>
    <col min="4097" max="4097" width="10.85546875" style="663" customWidth="1"/>
    <col min="4098" max="4098" width="54.5703125" style="663" customWidth="1"/>
    <col min="4099" max="4100" width="22.85546875" style="663" customWidth="1"/>
    <col min="4101" max="4101" width="8.7109375" style="663" customWidth="1"/>
    <col min="4102" max="4102" width="14.140625" style="663" customWidth="1"/>
    <col min="4103" max="4349" width="9.140625" style="663"/>
    <col min="4350" max="4350" width="8.7109375" style="663" customWidth="1"/>
    <col min="4351" max="4351" width="9.85546875" style="663" customWidth="1"/>
    <col min="4352" max="4352" width="1" style="663" customWidth="1"/>
    <col min="4353" max="4353" width="10.85546875" style="663" customWidth="1"/>
    <col min="4354" max="4354" width="54.5703125" style="663" customWidth="1"/>
    <col min="4355" max="4356" width="22.85546875" style="663" customWidth="1"/>
    <col min="4357" max="4357" width="8.7109375" style="663" customWidth="1"/>
    <col min="4358" max="4358" width="14.140625" style="663" customWidth="1"/>
    <col min="4359" max="4605" width="9.140625" style="663"/>
    <col min="4606" max="4606" width="8.7109375" style="663" customWidth="1"/>
    <col min="4607" max="4607" width="9.85546875" style="663" customWidth="1"/>
    <col min="4608" max="4608" width="1" style="663" customWidth="1"/>
    <col min="4609" max="4609" width="10.85546875" style="663" customWidth="1"/>
    <col min="4610" max="4610" width="54.5703125" style="663" customWidth="1"/>
    <col min="4611" max="4612" width="22.85546875" style="663" customWidth="1"/>
    <col min="4613" max="4613" width="8.7109375" style="663" customWidth="1"/>
    <col min="4614" max="4614" width="14.140625" style="663" customWidth="1"/>
    <col min="4615" max="4861" width="9.140625" style="663"/>
    <col min="4862" max="4862" width="8.7109375" style="663" customWidth="1"/>
    <col min="4863" max="4863" width="9.85546875" style="663" customWidth="1"/>
    <col min="4864" max="4864" width="1" style="663" customWidth="1"/>
    <col min="4865" max="4865" width="10.85546875" style="663" customWidth="1"/>
    <col min="4866" max="4866" width="54.5703125" style="663" customWidth="1"/>
    <col min="4867" max="4868" width="22.85546875" style="663" customWidth="1"/>
    <col min="4869" max="4869" width="8.7109375" style="663" customWidth="1"/>
    <col min="4870" max="4870" width="14.140625" style="663" customWidth="1"/>
    <col min="4871" max="5117" width="9.140625" style="663"/>
    <col min="5118" max="5118" width="8.7109375" style="663" customWidth="1"/>
    <col min="5119" max="5119" width="9.85546875" style="663" customWidth="1"/>
    <col min="5120" max="5120" width="1" style="663" customWidth="1"/>
    <col min="5121" max="5121" width="10.85546875" style="663" customWidth="1"/>
    <col min="5122" max="5122" width="54.5703125" style="663" customWidth="1"/>
    <col min="5123" max="5124" width="22.85546875" style="663" customWidth="1"/>
    <col min="5125" max="5125" width="8.7109375" style="663" customWidth="1"/>
    <col min="5126" max="5126" width="14.140625" style="663" customWidth="1"/>
    <col min="5127" max="5373" width="9.140625" style="663"/>
    <col min="5374" max="5374" width="8.7109375" style="663" customWidth="1"/>
    <col min="5375" max="5375" width="9.85546875" style="663" customWidth="1"/>
    <col min="5376" max="5376" width="1" style="663" customWidth="1"/>
    <col min="5377" max="5377" width="10.85546875" style="663" customWidth="1"/>
    <col min="5378" max="5378" width="54.5703125" style="663" customWidth="1"/>
    <col min="5379" max="5380" width="22.85546875" style="663" customWidth="1"/>
    <col min="5381" max="5381" width="8.7109375" style="663" customWidth="1"/>
    <col min="5382" max="5382" width="14.140625" style="663" customWidth="1"/>
    <col min="5383" max="5629" width="9.140625" style="663"/>
    <col min="5630" max="5630" width="8.7109375" style="663" customWidth="1"/>
    <col min="5631" max="5631" width="9.85546875" style="663" customWidth="1"/>
    <col min="5632" max="5632" width="1" style="663" customWidth="1"/>
    <col min="5633" max="5633" width="10.85546875" style="663" customWidth="1"/>
    <col min="5634" max="5634" width="54.5703125" style="663" customWidth="1"/>
    <col min="5635" max="5636" width="22.85546875" style="663" customWidth="1"/>
    <col min="5637" max="5637" width="8.7109375" style="663" customWidth="1"/>
    <col min="5638" max="5638" width="14.140625" style="663" customWidth="1"/>
    <col min="5639" max="5885" width="9.140625" style="663"/>
    <col min="5886" max="5886" width="8.7109375" style="663" customWidth="1"/>
    <col min="5887" max="5887" width="9.85546875" style="663" customWidth="1"/>
    <col min="5888" max="5888" width="1" style="663" customWidth="1"/>
    <col min="5889" max="5889" width="10.85546875" style="663" customWidth="1"/>
    <col min="5890" max="5890" width="54.5703125" style="663" customWidth="1"/>
    <col min="5891" max="5892" width="22.85546875" style="663" customWidth="1"/>
    <col min="5893" max="5893" width="8.7109375" style="663" customWidth="1"/>
    <col min="5894" max="5894" width="14.140625" style="663" customWidth="1"/>
    <col min="5895" max="6141" width="9.140625" style="663"/>
    <col min="6142" max="6142" width="8.7109375" style="663" customWidth="1"/>
    <col min="6143" max="6143" width="9.85546875" style="663" customWidth="1"/>
    <col min="6144" max="6144" width="1" style="663" customWidth="1"/>
    <col min="6145" max="6145" width="10.85546875" style="663" customWidth="1"/>
    <col min="6146" max="6146" width="54.5703125" style="663" customWidth="1"/>
    <col min="6147" max="6148" width="22.85546875" style="663" customWidth="1"/>
    <col min="6149" max="6149" width="8.7109375" style="663" customWidth="1"/>
    <col min="6150" max="6150" width="14.140625" style="663" customWidth="1"/>
    <col min="6151" max="6397" width="9.140625" style="663"/>
    <col min="6398" max="6398" width="8.7109375" style="663" customWidth="1"/>
    <col min="6399" max="6399" width="9.85546875" style="663" customWidth="1"/>
    <col min="6400" max="6400" width="1" style="663" customWidth="1"/>
    <col min="6401" max="6401" width="10.85546875" style="663" customWidth="1"/>
    <col min="6402" max="6402" width="54.5703125" style="663" customWidth="1"/>
    <col min="6403" max="6404" width="22.85546875" style="663" customWidth="1"/>
    <col min="6405" max="6405" width="8.7109375" style="663" customWidth="1"/>
    <col min="6406" max="6406" width="14.140625" style="663" customWidth="1"/>
    <col min="6407" max="6653" width="9.140625" style="663"/>
    <col min="6654" max="6654" width="8.7109375" style="663" customWidth="1"/>
    <col min="6655" max="6655" width="9.85546875" style="663" customWidth="1"/>
    <col min="6656" max="6656" width="1" style="663" customWidth="1"/>
    <col min="6657" max="6657" width="10.85546875" style="663" customWidth="1"/>
    <col min="6658" max="6658" width="54.5703125" style="663" customWidth="1"/>
    <col min="6659" max="6660" width="22.85546875" style="663" customWidth="1"/>
    <col min="6661" max="6661" width="8.7109375" style="663" customWidth="1"/>
    <col min="6662" max="6662" width="14.140625" style="663" customWidth="1"/>
    <col min="6663" max="6909" width="9.140625" style="663"/>
    <col min="6910" max="6910" width="8.7109375" style="663" customWidth="1"/>
    <col min="6911" max="6911" width="9.85546875" style="663" customWidth="1"/>
    <col min="6912" max="6912" width="1" style="663" customWidth="1"/>
    <col min="6913" max="6913" width="10.85546875" style="663" customWidth="1"/>
    <col min="6914" max="6914" width="54.5703125" style="663" customWidth="1"/>
    <col min="6915" max="6916" width="22.85546875" style="663" customWidth="1"/>
    <col min="6917" max="6917" width="8.7109375" style="663" customWidth="1"/>
    <col min="6918" max="6918" width="14.140625" style="663" customWidth="1"/>
    <col min="6919" max="7165" width="9.140625" style="663"/>
    <col min="7166" max="7166" width="8.7109375" style="663" customWidth="1"/>
    <col min="7167" max="7167" width="9.85546875" style="663" customWidth="1"/>
    <col min="7168" max="7168" width="1" style="663" customWidth="1"/>
    <col min="7169" max="7169" width="10.85546875" style="663" customWidth="1"/>
    <col min="7170" max="7170" width="54.5703125" style="663" customWidth="1"/>
    <col min="7171" max="7172" width="22.85546875" style="663" customWidth="1"/>
    <col min="7173" max="7173" width="8.7109375" style="663" customWidth="1"/>
    <col min="7174" max="7174" width="14.140625" style="663" customWidth="1"/>
    <col min="7175" max="7421" width="9.140625" style="663"/>
    <col min="7422" max="7422" width="8.7109375" style="663" customWidth="1"/>
    <col min="7423" max="7423" width="9.85546875" style="663" customWidth="1"/>
    <col min="7424" max="7424" width="1" style="663" customWidth="1"/>
    <col min="7425" max="7425" width="10.85546875" style="663" customWidth="1"/>
    <col min="7426" max="7426" width="54.5703125" style="663" customWidth="1"/>
    <col min="7427" max="7428" width="22.85546875" style="663" customWidth="1"/>
    <col min="7429" max="7429" width="8.7109375" style="663" customWidth="1"/>
    <col min="7430" max="7430" width="14.140625" style="663" customWidth="1"/>
    <col min="7431" max="7677" width="9.140625" style="663"/>
    <col min="7678" max="7678" width="8.7109375" style="663" customWidth="1"/>
    <col min="7679" max="7679" width="9.85546875" style="663" customWidth="1"/>
    <col min="7680" max="7680" width="1" style="663" customWidth="1"/>
    <col min="7681" max="7681" width="10.85546875" style="663" customWidth="1"/>
    <col min="7682" max="7682" width="54.5703125" style="663" customWidth="1"/>
    <col min="7683" max="7684" width="22.85546875" style="663" customWidth="1"/>
    <col min="7685" max="7685" width="8.7109375" style="663" customWidth="1"/>
    <col min="7686" max="7686" width="14.140625" style="663" customWidth="1"/>
    <col min="7687" max="7933" width="9.140625" style="663"/>
    <col min="7934" max="7934" width="8.7109375" style="663" customWidth="1"/>
    <col min="7935" max="7935" width="9.85546875" style="663" customWidth="1"/>
    <col min="7936" max="7936" width="1" style="663" customWidth="1"/>
    <col min="7937" max="7937" width="10.85546875" style="663" customWidth="1"/>
    <col min="7938" max="7938" width="54.5703125" style="663" customWidth="1"/>
    <col min="7939" max="7940" width="22.85546875" style="663" customWidth="1"/>
    <col min="7941" max="7941" width="8.7109375" style="663" customWidth="1"/>
    <col min="7942" max="7942" width="14.140625" style="663" customWidth="1"/>
    <col min="7943" max="8189" width="9.140625" style="663"/>
    <col min="8190" max="8190" width="8.7109375" style="663" customWidth="1"/>
    <col min="8191" max="8191" width="9.85546875" style="663" customWidth="1"/>
    <col min="8192" max="8192" width="1" style="663" customWidth="1"/>
    <col min="8193" max="8193" width="10.85546875" style="663" customWidth="1"/>
    <col min="8194" max="8194" width="54.5703125" style="663" customWidth="1"/>
    <col min="8195" max="8196" width="22.85546875" style="663" customWidth="1"/>
    <col min="8197" max="8197" width="8.7109375" style="663" customWidth="1"/>
    <col min="8198" max="8198" width="14.140625" style="663" customWidth="1"/>
    <col min="8199" max="8445" width="9.140625" style="663"/>
    <col min="8446" max="8446" width="8.7109375" style="663" customWidth="1"/>
    <col min="8447" max="8447" width="9.85546875" style="663" customWidth="1"/>
    <col min="8448" max="8448" width="1" style="663" customWidth="1"/>
    <col min="8449" max="8449" width="10.85546875" style="663" customWidth="1"/>
    <col min="8450" max="8450" width="54.5703125" style="663" customWidth="1"/>
    <col min="8451" max="8452" width="22.85546875" style="663" customWidth="1"/>
    <col min="8453" max="8453" width="8.7109375" style="663" customWidth="1"/>
    <col min="8454" max="8454" width="14.140625" style="663" customWidth="1"/>
    <col min="8455" max="8701" width="9.140625" style="663"/>
    <col min="8702" max="8702" width="8.7109375" style="663" customWidth="1"/>
    <col min="8703" max="8703" width="9.85546875" style="663" customWidth="1"/>
    <col min="8704" max="8704" width="1" style="663" customWidth="1"/>
    <col min="8705" max="8705" width="10.85546875" style="663" customWidth="1"/>
    <col min="8706" max="8706" width="54.5703125" style="663" customWidth="1"/>
    <col min="8707" max="8708" width="22.85546875" style="663" customWidth="1"/>
    <col min="8709" max="8709" width="8.7109375" style="663" customWidth="1"/>
    <col min="8710" max="8710" width="14.140625" style="663" customWidth="1"/>
    <col min="8711" max="8957" width="9.140625" style="663"/>
    <col min="8958" max="8958" width="8.7109375" style="663" customWidth="1"/>
    <col min="8959" max="8959" width="9.85546875" style="663" customWidth="1"/>
    <col min="8960" max="8960" width="1" style="663" customWidth="1"/>
    <col min="8961" max="8961" width="10.85546875" style="663" customWidth="1"/>
    <col min="8962" max="8962" width="54.5703125" style="663" customWidth="1"/>
    <col min="8963" max="8964" width="22.85546875" style="663" customWidth="1"/>
    <col min="8965" max="8965" width="8.7109375" style="663" customWidth="1"/>
    <col min="8966" max="8966" width="14.140625" style="663" customWidth="1"/>
    <col min="8967" max="9213" width="9.140625" style="663"/>
    <col min="9214" max="9214" width="8.7109375" style="663" customWidth="1"/>
    <col min="9215" max="9215" width="9.85546875" style="663" customWidth="1"/>
    <col min="9216" max="9216" width="1" style="663" customWidth="1"/>
    <col min="9217" max="9217" width="10.85546875" style="663" customWidth="1"/>
    <col min="9218" max="9218" width="54.5703125" style="663" customWidth="1"/>
    <col min="9219" max="9220" width="22.85546875" style="663" customWidth="1"/>
    <col min="9221" max="9221" width="8.7109375" style="663" customWidth="1"/>
    <col min="9222" max="9222" width="14.140625" style="663" customWidth="1"/>
    <col min="9223" max="9469" width="9.140625" style="663"/>
    <col min="9470" max="9470" width="8.7109375" style="663" customWidth="1"/>
    <col min="9471" max="9471" width="9.85546875" style="663" customWidth="1"/>
    <col min="9472" max="9472" width="1" style="663" customWidth="1"/>
    <col min="9473" max="9473" width="10.85546875" style="663" customWidth="1"/>
    <col min="9474" max="9474" width="54.5703125" style="663" customWidth="1"/>
    <col min="9475" max="9476" width="22.85546875" style="663" customWidth="1"/>
    <col min="9477" max="9477" width="8.7109375" style="663" customWidth="1"/>
    <col min="9478" max="9478" width="14.140625" style="663" customWidth="1"/>
    <col min="9479" max="9725" width="9.140625" style="663"/>
    <col min="9726" max="9726" width="8.7109375" style="663" customWidth="1"/>
    <col min="9727" max="9727" width="9.85546875" style="663" customWidth="1"/>
    <col min="9728" max="9728" width="1" style="663" customWidth="1"/>
    <col min="9729" max="9729" width="10.85546875" style="663" customWidth="1"/>
    <col min="9730" max="9730" width="54.5703125" style="663" customWidth="1"/>
    <col min="9731" max="9732" width="22.85546875" style="663" customWidth="1"/>
    <col min="9733" max="9733" width="8.7109375" style="663" customWidth="1"/>
    <col min="9734" max="9734" width="14.140625" style="663" customWidth="1"/>
    <col min="9735" max="9981" width="9.140625" style="663"/>
    <col min="9982" max="9982" width="8.7109375" style="663" customWidth="1"/>
    <col min="9983" max="9983" width="9.85546875" style="663" customWidth="1"/>
    <col min="9984" max="9984" width="1" style="663" customWidth="1"/>
    <col min="9985" max="9985" width="10.85546875" style="663" customWidth="1"/>
    <col min="9986" max="9986" width="54.5703125" style="663" customWidth="1"/>
    <col min="9987" max="9988" width="22.85546875" style="663" customWidth="1"/>
    <col min="9989" max="9989" width="8.7109375" style="663" customWidth="1"/>
    <col min="9990" max="9990" width="14.140625" style="663" customWidth="1"/>
    <col min="9991" max="10237" width="9.140625" style="663"/>
    <col min="10238" max="10238" width="8.7109375" style="663" customWidth="1"/>
    <col min="10239" max="10239" width="9.85546875" style="663" customWidth="1"/>
    <col min="10240" max="10240" width="1" style="663" customWidth="1"/>
    <col min="10241" max="10241" width="10.85546875" style="663" customWidth="1"/>
    <col min="10242" max="10242" width="54.5703125" style="663" customWidth="1"/>
    <col min="10243" max="10244" width="22.85546875" style="663" customWidth="1"/>
    <col min="10245" max="10245" width="8.7109375" style="663" customWidth="1"/>
    <col min="10246" max="10246" width="14.140625" style="663" customWidth="1"/>
    <col min="10247" max="10493" width="9.140625" style="663"/>
    <col min="10494" max="10494" width="8.7109375" style="663" customWidth="1"/>
    <col min="10495" max="10495" width="9.85546875" style="663" customWidth="1"/>
    <col min="10496" max="10496" width="1" style="663" customWidth="1"/>
    <col min="10497" max="10497" width="10.85546875" style="663" customWidth="1"/>
    <col min="10498" max="10498" width="54.5703125" style="663" customWidth="1"/>
    <col min="10499" max="10500" width="22.85546875" style="663" customWidth="1"/>
    <col min="10501" max="10501" width="8.7109375" style="663" customWidth="1"/>
    <col min="10502" max="10502" width="14.140625" style="663" customWidth="1"/>
    <col min="10503" max="10749" width="9.140625" style="663"/>
    <col min="10750" max="10750" width="8.7109375" style="663" customWidth="1"/>
    <col min="10751" max="10751" width="9.85546875" style="663" customWidth="1"/>
    <col min="10752" max="10752" width="1" style="663" customWidth="1"/>
    <col min="10753" max="10753" width="10.85546875" style="663" customWidth="1"/>
    <col min="10754" max="10754" width="54.5703125" style="663" customWidth="1"/>
    <col min="10755" max="10756" width="22.85546875" style="663" customWidth="1"/>
    <col min="10757" max="10757" width="8.7109375" style="663" customWidth="1"/>
    <col min="10758" max="10758" width="14.140625" style="663" customWidth="1"/>
    <col min="10759" max="11005" width="9.140625" style="663"/>
    <col min="11006" max="11006" width="8.7109375" style="663" customWidth="1"/>
    <col min="11007" max="11007" width="9.85546875" style="663" customWidth="1"/>
    <col min="11008" max="11008" width="1" style="663" customWidth="1"/>
    <col min="11009" max="11009" width="10.85546875" style="663" customWidth="1"/>
    <col min="11010" max="11010" width="54.5703125" style="663" customWidth="1"/>
    <col min="11011" max="11012" width="22.85546875" style="663" customWidth="1"/>
    <col min="11013" max="11013" width="8.7109375" style="663" customWidth="1"/>
    <col min="11014" max="11014" width="14.140625" style="663" customWidth="1"/>
    <col min="11015" max="11261" width="9.140625" style="663"/>
    <col min="11262" max="11262" width="8.7109375" style="663" customWidth="1"/>
    <col min="11263" max="11263" width="9.85546875" style="663" customWidth="1"/>
    <col min="11264" max="11264" width="1" style="663" customWidth="1"/>
    <col min="11265" max="11265" width="10.85546875" style="663" customWidth="1"/>
    <col min="11266" max="11266" width="54.5703125" style="663" customWidth="1"/>
    <col min="11267" max="11268" width="22.85546875" style="663" customWidth="1"/>
    <col min="11269" max="11269" width="8.7109375" style="663" customWidth="1"/>
    <col min="11270" max="11270" width="14.140625" style="663" customWidth="1"/>
    <col min="11271" max="11517" width="9.140625" style="663"/>
    <col min="11518" max="11518" width="8.7109375" style="663" customWidth="1"/>
    <col min="11519" max="11519" width="9.85546875" style="663" customWidth="1"/>
    <col min="11520" max="11520" width="1" style="663" customWidth="1"/>
    <col min="11521" max="11521" width="10.85546875" style="663" customWidth="1"/>
    <col min="11522" max="11522" width="54.5703125" style="663" customWidth="1"/>
    <col min="11523" max="11524" width="22.85546875" style="663" customWidth="1"/>
    <col min="11525" max="11525" width="8.7109375" style="663" customWidth="1"/>
    <col min="11526" max="11526" width="14.140625" style="663" customWidth="1"/>
    <col min="11527" max="11773" width="9.140625" style="663"/>
    <col min="11774" max="11774" width="8.7109375" style="663" customWidth="1"/>
    <col min="11775" max="11775" width="9.85546875" style="663" customWidth="1"/>
    <col min="11776" max="11776" width="1" style="663" customWidth="1"/>
    <col min="11777" max="11777" width="10.85546875" style="663" customWidth="1"/>
    <col min="11778" max="11778" width="54.5703125" style="663" customWidth="1"/>
    <col min="11779" max="11780" width="22.85546875" style="663" customWidth="1"/>
    <col min="11781" max="11781" width="8.7109375" style="663" customWidth="1"/>
    <col min="11782" max="11782" width="14.140625" style="663" customWidth="1"/>
    <col min="11783" max="12029" width="9.140625" style="663"/>
    <col min="12030" max="12030" width="8.7109375" style="663" customWidth="1"/>
    <col min="12031" max="12031" width="9.85546875" style="663" customWidth="1"/>
    <col min="12032" max="12032" width="1" style="663" customWidth="1"/>
    <col min="12033" max="12033" width="10.85546875" style="663" customWidth="1"/>
    <col min="12034" max="12034" width="54.5703125" style="663" customWidth="1"/>
    <col min="12035" max="12036" width="22.85546875" style="663" customWidth="1"/>
    <col min="12037" max="12037" width="8.7109375" style="663" customWidth="1"/>
    <col min="12038" max="12038" width="14.140625" style="663" customWidth="1"/>
    <col min="12039" max="12285" width="9.140625" style="663"/>
    <col min="12286" max="12286" width="8.7109375" style="663" customWidth="1"/>
    <col min="12287" max="12287" width="9.85546875" style="663" customWidth="1"/>
    <col min="12288" max="12288" width="1" style="663" customWidth="1"/>
    <col min="12289" max="12289" width="10.85546875" style="663" customWidth="1"/>
    <col min="12290" max="12290" width="54.5703125" style="663" customWidth="1"/>
    <col min="12291" max="12292" width="22.85546875" style="663" customWidth="1"/>
    <col min="12293" max="12293" width="8.7109375" style="663" customWidth="1"/>
    <col min="12294" max="12294" width="14.140625" style="663" customWidth="1"/>
    <col min="12295" max="12541" width="9.140625" style="663"/>
    <col min="12542" max="12542" width="8.7109375" style="663" customWidth="1"/>
    <col min="12543" max="12543" width="9.85546875" style="663" customWidth="1"/>
    <col min="12544" max="12544" width="1" style="663" customWidth="1"/>
    <col min="12545" max="12545" width="10.85546875" style="663" customWidth="1"/>
    <col min="12546" max="12546" width="54.5703125" style="663" customWidth="1"/>
    <col min="12547" max="12548" width="22.85546875" style="663" customWidth="1"/>
    <col min="12549" max="12549" width="8.7109375" style="663" customWidth="1"/>
    <col min="12550" max="12550" width="14.140625" style="663" customWidth="1"/>
    <col min="12551" max="12797" width="9.140625" style="663"/>
    <col min="12798" max="12798" width="8.7109375" style="663" customWidth="1"/>
    <col min="12799" max="12799" width="9.85546875" style="663" customWidth="1"/>
    <col min="12800" max="12800" width="1" style="663" customWidth="1"/>
    <col min="12801" max="12801" width="10.85546875" style="663" customWidth="1"/>
    <col min="12802" max="12802" width="54.5703125" style="663" customWidth="1"/>
    <col min="12803" max="12804" width="22.85546875" style="663" customWidth="1"/>
    <col min="12805" max="12805" width="8.7109375" style="663" customWidth="1"/>
    <col min="12806" max="12806" width="14.140625" style="663" customWidth="1"/>
    <col min="12807" max="13053" width="9.140625" style="663"/>
    <col min="13054" max="13054" width="8.7109375" style="663" customWidth="1"/>
    <col min="13055" max="13055" width="9.85546875" style="663" customWidth="1"/>
    <col min="13056" max="13056" width="1" style="663" customWidth="1"/>
    <col min="13057" max="13057" width="10.85546875" style="663" customWidth="1"/>
    <col min="13058" max="13058" width="54.5703125" style="663" customWidth="1"/>
    <col min="13059" max="13060" width="22.85546875" style="663" customWidth="1"/>
    <col min="13061" max="13061" width="8.7109375" style="663" customWidth="1"/>
    <col min="13062" max="13062" width="14.140625" style="663" customWidth="1"/>
    <col min="13063" max="13309" width="9.140625" style="663"/>
    <col min="13310" max="13310" width="8.7109375" style="663" customWidth="1"/>
    <col min="13311" max="13311" width="9.85546875" style="663" customWidth="1"/>
    <col min="13312" max="13312" width="1" style="663" customWidth="1"/>
    <col min="13313" max="13313" width="10.85546875" style="663" customWidth="1"/>
    <col min="13314" max="13314" width="54.5703125" style="663" customWidth="1"/>
    <col min="13315" max="13316" width="22.85546875" style="663" customWidth="1"/>
    <col min="13317" max="13317" width="8.7109375" style="663" customWidth="1"/>
    <col min="13318" max="13318" width="14.140625" style="663" customWidth="1"/>
    <col min="13319" max="13565" width="9.140625" style="663"/>
    <col min="13566" max="13566" width="8.7109375" style="663" customWidth="1"/>
    <col min="13567" max="13567" width="9.85546875" style="663" customWidth="1"/>
    <col min="13568" max="13568" width="1" style="663" customWidth="1"/>
    <col min="13569" max="13569" width="10.85546875" style="663" customWidth="1"/>
    <col min="13570" max="13570" width="54.5703125" style="663" customWidth="1"/>
    <col min="13571" max="13572" width="22.85546875" style="663" customWidth="1"/>
    <col min="13573" max="13573" width="8.7109375" style="663" customWidth="1"/>
    <col min="13574" max="13574" width="14.140625" style="663" customWidth="1"/>
    <col min="13575" max="13821" width="9.140625" style="663"/>
    <col min="13822" max="13822" width="8.7109375" style="663" customWidth="1"/>
    <col min="13823" max="13823" width="9.85546875" style="663" customWidth="1"/>
    <col min="13824" max="13824" width="1" style="663" customWidth="1"/>
    <col min="13825" max="13825" width="10.85546875" style="663" customWidth="1"/>
    <col min="13826" max="13826" width="54.5703125" style="663" customWidth="1"/>
    <col min="13827" max="13828" width="22.85546875" style="663" customWidth="1"/>
    <col min="13829" max="13829" width="8.7109375" style="663" customWidth="1"/>
    <col min="13830" max="13830" width="14.140625" style="663" customWidth="1"/>
    <col min="13831" max="14077" width="9.140625" style="663"/>
    <col min="14078" max="14078" width="8.7109375" style="663" customWidth="1"/>
    <col min="14079" max="14079" width="9.85546875" style="663" customWidth="1"/>
    <col min="14080" max="14080" width="1" style="663" customWidth="1"/>
    <col min="14081" max="14081" width="10.85546875" style="663" customWidth="1"/>
    <col min="14082" max="14082" width="54.5703125" style="663" customWidth="1"/>
    <col min="14083" max="14084" width="22.85546875" style="663" customWidth="1"/>
    <col min="14085" max="14085" width="8.7109375" style="663" customWidth="1"/>
    <col min="14086" max="14086" width="14.140625" style="663" customWidth="1"/>
    <col min="14087" max="14333" width="9.140625" style="663"/>
    <col min="14334" max="14334" width="8.7109375" style="663" customWidth="1"/>
    <col min="14335" max="14335" width="9.85546875" style="663" customWidth="1"/>
    <col min="14336" max="14336" width="1" style="663" customWidth="1"/>
    <col min="14337" max="14337" width="10.85546875" style="663" customWidth="1"/>
    <col min="14338" max="14338" width="54.5703125" style="663" customWidth="1"/>
    <col min="14339" max="14340" width="22.85546875" style="663" customWidth="1"/>
    <col min="14341" max="14341" width="8.7109375" style="663" customWidth="1"/>
    <col min="14342" max="14342" width="14.140625" style="663" customWidth="1"/>
    <col min="14343" max="14589" width="9.140625" style="663"/>
    <col min="14590" max="14590" width="8.7109375" style="663" customWidth="1"/>
    <col min="14591" max="14591" width="9.85546875" style="663" customWidth="1"/>
    <col min="14592" max="14592" width="1" style="663" customWidth="1"/>
    <col min="14593" max="14593" width="10.85546875" style="663" customWidth="1"/>
    <col min="14594" max="14594" width="54.5703125" style="663" customWidth="1"/>
    <col min="14595" max="14596" width="22.85546875" style="663" customWidth="1"/>
    <col min="14597" max="14597" width="8.7109375" style="663" customWidth="1"/>
    <col min="14598" max="14598" width="14.140625" style="663" customWidth="1"/>
    <col min="14599" max="14845" width="9.140625" style="663"/>
    <col min="14846" max="14846" width="8.7109375" style="663" customWidth="1"/>
    <col min="14847" max="14847" width="9.85546875" style="663" customWidth="1"/>
    <col min="14848" max="14848" width="1" style="663" customWidth="1"/>
    <col min="14849" max="14849" width="10.85546875" style="663" customWidth="1"/>
    <col min="14850" max="14850" width="54.5703125" style="663" customWidth="1"/>
    <col min="14851" max="14852" width="22.85546875" style="663" customWidth="1"/>
    <col min="14853" max="14853" width="8.7109375" style="663" customWidth="1"/>
    <col min="14854" max="14854" width="14.140625" style="663" customWidth="1"/>
    <col min="14855" max="15101" width="9.140625" style="663"/>
    <col min="15102" max="15102" width="8.7109375" style="663" customWidth="1"/>
    <col min="15103" max="15103" width="9.85546875" style="663" customWidth="1"/>
    <col min="15104" max="15104" width="1" style="663" customWidth="1"/>
    <col min="15105" max="15105" width="10.85546875" style="663" customWidth="1"/>
    <col min="15106" max="15106" width="54.5703125" style="663" customWidth="1"/>
    <col min="15107" max="15108" width="22.85546875" style="663" customWidth="1"/>
    <col min="15109" max="15109" width="8.7109375" style="663" customWidth="1"/>
    <col min="15110" max="15110" width="14.140625" style="663" customWidth="1"/>
    <col min="15111" max="15357" width="9.140625" style="663"/>
    <col min="15358" max="15358" width="8.7109375" style="663" customWidth="1"/>
    <col min="15359" max="15359" width="9.85546875" style="663" customWidth="1"/>
    <col min="15360" max="15360" width="1" style="663" customWidth="1"/>
    <col min="15361" max="15361" width="10.85546875" style="663" customWidth="1"/>
    <col min="15362" max="15362" width="54.5703125" style="663" customWidth="1"/>
    <col min="15363" max="15364" width="22.85546875" style="663" customWidth="1"/>
    <col min="15365" max="15365" width="8.7109375" style="663" customWidth="1"/>
    <col min="15366" max="15366" width="14.140625" style="663" customWidth="1"/>
    <col min="15367" max="15613" width="9.140625" style="663"/>
    <col min="15614" max="15614" width="8.7109375" style="663" customWidth="1"/>
    <col min="15615" max="15615" width="9.85546875" style="663" customWidth="1"/>
    <col min="15616" max="15616" width="1" style="663" customWidth="1"/>
    <col min="15617" max="15617" width="10.85546875" style="663" customWidth="1"/>
    <col min="15618" max="15618" width="54.5703125" style="663" customWidth="1"/>
    <col min="15619" max="15620" width="22.85546875" style="663" customWidth="1"/>
    <col min="15621" max="15621" width="8.7109375" style="663" customWidth="1"/>
    <col min="15622" max="15622" width="14.140625" style="663" customWidth="1"/>
    <col min="15623" max="15869" width="9.140625" style="663"/>
    <col min="15870" max="15870" width="8.7109375" style="663" customWidth="1"/>
    <col min="15871" max="15871" width="9.85546875" style="663" customWidth="1"/>
    <col min="15872" max="15872" width="1" style="663" customWidth="1"/>
    <col min="15873" max="15873" width="10.85546875" style="663" customWidth="1"/>
    <col min="15874" max="15874" width="54.5703125" style="663" customWidth="1"/>
    <col min="15875" max="15876" width="22.85546875" style="663" customWidth="1"/>
    <col min="15877" max="15877" width="8.7109375" style="663" customWidth="1"/>
    <col min="15878" max="15878" width="14.140625" style="663" customWidth="1"/>
    <col min="15879" max="16125" width="9.140625" style="663"/>
    <col min="16126" max="16126" width="8.7109375" style="663" customWidth="1"/>
    <col min="16127" max="16127" width="9.85546875" style="663" customWidth="1"/>
    <col min="16128" max="16128" width="1" style="663" customWidth="1"/>
    <col min="16129" max="16129" width="10.85546875" style="663" customWidth="1"/>
    <col min="16130" max="16130" width="54.5703125" style="663" customWidth="1"/>
    <col min="16131" max="16132" width="22.85546875" style="663" customWidth="1"/>
    <col min="16133" max="16133" width="8.7109375" style="663" customWidth="1"/>
    <col min="16134" max="16134" width="14.140625" style="663" customWidth="1"/>
    <col min="16135" max="16384" width="9.140625" style="663"/>
  </cols>
  <sheetData>
    <row r="1" spans="1:7" ht="27" customHeight="1" x14ac:dyDescent="0.2">
      <c r="A1" s="664" t="s">
        <v>1231</v>
      </c>
      <c r="B1" s="664"/>
      <c r="C1" s="664"/>
      <c r="D1" s="664"/>
      <c r="E1" s="664"/>
      <c r="F1" s="664"/>
      <c r="G1" s="664"/>
    </row>
    <row r="2" spans="1:7" ht="45" customHeight="1" x14ac:dyDescent="0.2">
      <c r="A2" s="665" t="s">
        <v>1168</v>
      </c>
      <c r="B2" s="665"/>
      <c r="C2" s="665"/>
      <c r="D2" s="665"/>
      <c r="E2" s="665"/>
      <c r="F2" s="666"/>
      <c r="G2" s="666"/>
    </row>
    <row r="3" spans="1:7" ht="22.5" x14ac:dyDescent="0.2">
      <c r="A3" s="625" t="s">
        <v>95</v>
      </c>
      <c r="B3" s="625" t="s">
        <v>5</v>
      </c>
      <c r="C3" s="625" t="s">
        <v>6</v>
      </c>
      <c r="D3" s="625" t="s">
        <v>97</v>
      </c>
      <c r="E3" s="625" t="s">
        <v>409</v>
      </c>
      <c r="F3" s="625" t="s">
        <v>98</v>
      </c>
      <c r="G3" s="625" t="s">
        <v>410</v>
      </c>
    </row>
    <row r="4" spans="1:7" x14ac:dyDescent="0.2">
      <c r="A4" s="746" t="s">
        <v>130</v>
      </c>
      <c r="B4" s="746"/>
      <c r="C4" s="746"/>
      <c r="D4" s="747" t="s">
        <v>131</v>
      </c>
      <c r="E4" s="748" t="s">
        <v>667</v>
      </c>
      <c r="F4" s="748" t="s">
        <v>416</v>
      </c>
      <c r="G4" s="748" t="s">
        <v>667</v>
      </c>
    </row>
    <row r="5" spans="1:7" ht="15" x14ac:dyDescent="0.2">
      <c r="A5" s="620"/>
      <c r="B5" s="755" t="s">
        <v>132</v>
      </c>
      <c r="C5" s="749"/>
      <c r="D5" s="750" t="s">
        <v>133</v>
      </c>
      <c r="E5" s="751" t="s">
        <v>563</v>
      </c>
      <c r="F5" s="751" t="s">
        <v>416</v>
      </c>
      <c r="G5" s="751" t="s">
        <v>563</v>
      </c>
    </row>
    <row r="6" spans="1:7" ht="45" x14ac:dyDescent="0.2">
      <c r="A6" s="621"/>
      <c r="B6" s="621"/>
      <c r="C6" s="622" t="s">
        <v>668</v>
      </c>
      <c r="D6" s="623" t="s">
        <v>669</v>
      </c>
      <c r="E6" s="624" t="s">
        <v>563</v>
      </c>
      <c r="F6" s="624" t="s">
        <v>416</v>
      </c>
      <c r="G6" s="624" t="s">
        <v>563</v>
      </c>
    </row>
    <row r="7" spans="1:7" ht="15" x14ac:dyDescent="0.2">
      <c r="A7" s="620"/>
      <c r="B7" s="755" t="s">
        <v>670</v>
      </c>
      <c r="C7" s="749"/>
      <c r="D7" s="750" t="s">
        <v>671</v>
      </c>
      <c r="E7" s="751" t="s">
        <v>672</v>
      </c>
      <c r="F7" s="751" t="s">
        <v>416</v>
      </c>
      <c r="G7" s="751" t="s">
        <v>672</v>
      </c>
    </row>
    <row r="8" spans="1:7" ht="22.5" x14ac:dyDescent="0.2">
      <c r="A8" s="621"/>
      <c r="B8" s="621"/>
      <c r="C8" s="622" t="s">
        <v>673</v>
      </c>
      <c r="D8" s="623" t="s">
        <v>674</v>
      </c>
      <c r="E8" s="624" t="s">
        <v>672</v>
      </c>
      <c r="F8" s="624" t="s">
        <v>416</v>
      </c>
      <c r="G8" s="624" t="s">
        <v>672</v>
      </c>
    </row>
    <row r="9" spans="1:7" ht="15" x14ac:dyDescent="0.2">
      <c r="A9" s="620"/>
      <c r="B9" s="755" t="s">
        <v>418</v>
      </c>
      <c r="C9" s="749"/>
      <c r="D9" s="750" t="s">
        <v>141</v>
      </c>
      <c r="E9" s="751" t="s">
        <v>675</v>
      </c>
      <c r="F9" s="751" t="s">
        <v>416</v>
      </c>
      <c r="G9" s="751" t="s">
        <v>675</v>
      </c>
    </row>
    <row r="10" spans="1:7" x14ac:dyDescent="0.2">
      <c r="A10" s="621"/>
      <c r="B10" s="621"/>
      <c r="C10" s="622" t="s">
        <v>676</v>
      </c>
      <c r="D10" s="623" t="s">
        <v>677</v>
      </c>
      <c r="E10" s="624" t="s">
        <v>678</v>
      </c>
      <c r="F10" s="624" t="s">
        <v>416</v>
      </c>
      <c r="G10" s="624" t="s">
        <v>678</v>
      </c>
    </row>
    <row r="11" spans="1:7" x14ac:dyDescent="0.2">
      <c r="A11" s="621"/>
      <c r="B11" s="621"/>
      <c r="C11" s="622" t="s">
        <v>223</v>
      </c>
      <c r="D11" s="623" t="s">
        <v>165</v>
      </c>
      <c r="E11" s="624" t="s">
        <v>679</v>
      </c>
      <c r="F11" s="624" t="s">
        <v>416</v>
      </c>
      <c r="G11" s="624" t="s">
        <v>679</v>
      </c>
    </row>
    <row r="12" spans="1:7" x14ac:dyDescent="0.2">
      <c r="A12" s="621"/>
      <c r="B12" s="621"/>
      <c r="C12" s="622" t="s">
        <v>227</v>
      </c>
      <c r="D12" s="623" t="s">
        <v>166</v>
      </c>
      <c r="E12" s="624" t="s">
        <v>680</v>
      </c>
      <c r="F12" s="624" t="s">
        <v>416</v>
      </c>
      <c r="G12" s="624" t="s">
        <v>680</v>
      </c>
    </row>
    <row r="13" spans="1:7" x14ac:dyDescent="0.2">
      <c r="A13" s="621"/>
      <c r="B13" s="621"/>
      <c r="C13" s="622" t="s">
        <v>179</v>
      </c>
      <c r="D13" s="623" t="s">
        <v>164</v>
      </c>
      <c r="E13" s="624" t="s">
        <v>681</v>
      </c>
      <c r="F13" s="624" t="s">
        <v>416</v>
      </c>
      <c r="G13" s="624" t="s">
        <v>681</v>
      </c>
    </row>
    <row r="14" spans="1:7" x14ac:dyDescent="0.2">
      <c r="A14" s="621"/>
      <c r="B14" s="621"/>
      <c r="C14" s="622" t="s">
        <v>190</v>
      </c>
      <c r="D14" s="623" t="s">
        <v>169</v>
      </c>
      <c r="E14" s="624" t="s">
        <v>682</v>
      </c>
      <c r="F14" s="624" t="s">
        <v>416</v>
      </c>
      <c r="G14" s="624" t="s">
        <v>682</v>
      </c>
    </row>
    <row r="15" spans="1:7" x14ac:dyDescent="0.2">
      <c r="A15" s="621"/>
      <c r="B15" s="621"/>
      <c r="C15" s="622" t="s">
        <v>683</v>
      </c>
      <c r="D15" s="623" t="s">
        <v>172</v>
      </c>
      <c r="E15" s="624" t="s">
        <v>684</v>
      </c>
      <c r="F15" s="624" t="s">
        <v>416</v>
      </c>
      <c r="G15" s="624" t="s">
        <v>684</v>
      </c>
    </row>
    <row r="16" spans="1:7" x14ac:dyDescent="0.2">
      <c r="A16" s="621"/>
      <c r="B16" s="621"/>
      <c r="C16" s="622" t="s">
        <v>250</v>
      </c>
      <c r="D16" s="623" t="s">
        <v>251</v>
      </c>
      <c r="E16" s="624" t="s">
        <v>685</v>
      </c>
      <c r="F16" s="624" t="s">
        <v>416</v>
      </c>
      <c r="G16" s="624" t="s">
        <v>685</v>
      </c>
    </row>
    <row r="17" spans="1:7" ht="22.5" x14ac:dyDescent="0.2">
      <c r="A17" s="621"/>
      <c r="B17" s="621"/>
      <c r="C17" s="622" t="s">
        <v>686</v>
      </c>
      <c r="D17" s="623" t="s">
        <v>687</v>
      </c>
      <c r="E17" s="624" t="s">
        <v>688</v>
      </c>
      <c r="F17" s="624" t="s">
        <v>416</v>
      </c>
      <c r="G17" s="624" t="s">
        <v>688</v>
      </c>
    </row>
    <row r="18" spans="1:7" x14ac:dyDescent="0.2">
      <c r="A18" s="746" t="s">
        <v>425</v>
      </c>
      <c r="B18" s="746"/>
      <c r="C18" s="746"/>
      <c r="D18" s="747" t="s">
        <v>426</v>
      </c>
      <c r="E18" s="748" t="s">
        <v>427</v>
      </c>
      <c r="F18" s="748" t="s">
        <v>1169</v>
      </c>
      <c r="G18" s="748" t="s">
        <v>1170</v>
      </c>
    </row>
    <row r="19" spans="1:7" ht="15" x14ac:dyDescent="0.2">
      <c r="A19" s="620"/>
      <c r="B19" s="755" t="s">
        <v>428</v>
      </c>
      <c r="C19" s="749"/>
      <c r="D19" s="750" t="s">
        <v>141</v>
      </c>
      <c r="E19" s="751" t="s">
        <v>427</v>
      </c>
      <c r="F19" s="751" t="s">
        <v>1169</v>
      </c>
      <c r="G19" s="751" t="s">
        <v>1170</v>
      </c>
    </row>
    <row r="20" spans="1:7" x14ac:dyDescent="0.2">
      <c r="A20" s="621"/>
      <c r="B20" s="621"/>
      <c r="C20" s="622" t="s">
        <v>223</v>
      </c>
      <c r="D20" s="623" t="s">
        <v>165</v>
      </c>
      <c r="E20" s="624" t="s">
        <v>689</v>
      </c>
      <c r="F20" s="624" t="s">
        <v>416</v>
      </c>
      <c r="G20" s="624" t="s">
        <v>689</v>
      </c>
    </row>
    <row r="21" spans="1:7" x14ac:dyDescent="0.2">
      <c r="A21" s="621"/>
      <c r="B21" s="621"/>
      <c r="C21" s="622" t="s">
        <v>228</v>
      </c>
      <c r="D21" s="623" t="s">
        <v>163</v>
      </c>
      <c r="E21" s="624" t="s">
        <v>690</v>
      </c>
      <c r="F21" s="624" t="s">
        <v>416</v>
      </c>
      <c r="G21" s="624" t="s">
        <v>690</v>
      </c>
    </row>
    <row r="22" spans="1:7" x14ac:dyDescent="0.2">
      <c r="A22" s="621"/>
      <c r="B22" s="621"/>
      <c r="C22" s="622" t="s">
        <v>179</v>
      </c>
      <c r="D22" s="623" t="s">
        <v>164</v>
      </c>
      <c r="E22" s="624" t="s">
        <v>691</v>
      </c>
      <c r="F22" s="624" t="s">
        <v>1169</v>
      </c>
      <c r="G22" s="624" t="s">
        <v>1171</v>
      </c>
    </row>
    <row r="23" spans="1:7" x14ac:dyDescent="0.2">
      <c r="A23" s="621"/>
      <c r="B23" s="621"/>
      <c r="C23" s="622" t="s">
        <v>241</v>
      </c>
      <c r="D23" s="623" t="s">
        <v>167</v>
      </c>
      <c r="E23" s="624" t="s">
        <v>692</v>
      </c>
      <c r="F23" s="624" t="s">
        <v>416</v>
      </c>
      <c r="G23" s="624" t="s">
        <v>692</v>
      </c>
    </row>
    <row r="24" spans="1:7" x14ac:dyDescent="0.2">
      <c r="A24" s="746" t="s">
        <v>14</v>
      </c>
      <c r="B24" s="746"/>
      <c r="C24" s="746"/>
      <c r="D24" s="747" t="s">
        <v>429</v>
      </c>
      <c r="E24" s="748" t="s">
        <v>693</v>
      </c>
      <c r="F24" s="748" t="s">
        <v>1172</v>
      </c>
      <c r="G24" s="748" t="s">
        <v>1173</v>
      </c>
    </row>
    <row r="25" spans="1:7" ht="15" x14ac:dyDescent="0.2">
      <c r="A25" s="620"/>
      <c r="B25" s="755" t="s">
        <v>694</v>
      </c>
      <c r="C25" s="749"/>
      <c r="D25" s="750" t="s">
        <v>110</v>
      </c>
      <c r="E25" s="751" t="s">
        <v>695</v>
      </c>
      <c r="F25" s="751" t="s">
        <v>416</v>
      </c>
      <c r="G25" s="751" t="s">
        <v>695</v>
      </c>
    </row>
    <row r="26" spans="1:7" ht="33.75" x14ac:dyDescent="0.2">
      <c r="A26" s="621"/>
      <c r="B26" s="621"/>
      <c r="C26" s="622" t="s">
        <v>588</v>
      </c>
      <c r="D26" s="623" t="s">
        <v>696</v>
      </c>
      <c r="E26" s="624" t="s">
        <v>697</v>
      </c>
      <c r="F26" s="624" t="s">
        <v>416</v>
      </c>
      <c r="G26" s="624" t="s">
        <v>697</v>
      </c>
    </row>
    <row r="27" spans="1:7" x14ac:dyDescent="0.2">
      <c r="A27" s="621"/>
      <c r="B27" s="621"/>
      <c r="C27" s="622" t="s">
        <v>190</v>
      </c>
      <c r="D27" s="623" t="s">
        <v>169</v>
      </c>
      <c r="E27" s="624" t="s">
        <v>511</v>
      </c>
      <c r="F27" s="624" t="s">
        <v>416</v>
      </c>
      <c r="G27" s="624" t="s">
        <v>511</v>
      </c>
    </row>
    <row r="28" spans="1:7" ht="15" x14ac:dyDescent="0.2">
      <c r="A28" s="620"/>
      <c r="B28" s="755" t="s">
        <v>15</v>
      </c>
      <c r="C28" s="749"/>
      <c r="D28" s="750" t="s">
        <v>143</v>
      </c>
      <c r="E28" s="751" t="s">
        <v>698</v>
      </c>
      <c r="F28" s="751" t="s">
        <v>788</v>
      </c>
      <c r="G28" s="751" t="s">
        <v>735</v>
      </c>
    </row>
    <row r="29" spans="1:7" ht="33.75" x14ac:dyDescent="0.2">
      <c r="A29" s="621"/>
      <c r="B29" s="621"/>
      <c r="C29" s="622" t="s">
        <v>1174</v>
      </c>
      <c r="D29" s="623" t="s">
        <v>1175</v>
      </c>
      <c r="E29" s="624" t="s">
        <v>416</v>
      </c>
      <c r="F29" s="624" t="s">
        <v>573</v>
      </c>
      <c r="G29" s="624" t="s">
        <v>573</v>
      </c>
    </row>
    <row r="30" spans="1:7" ht="45" x14ac:dyDescent="0.2">
      <c r="A30" s="621"/>
      <c r="B30" s="621"/>
      <c r="C30" s="622" t="s">
        <v>16</v>
      </c>
      <c r="D30" s="623" t="s">
        <v>699</v>
      </c>
      <c r="E30" s="624" t="s">
        <v>698</v>
      </c>
      <c r="F30" s="624" t="s">
        <v>530</v>
      </c>
      <c r="G30" s="624" t="s">
        <v>562</v>
      </c>
    </row>
    <row r="31" spans="1:7" ht="15" x14ac:dyDescent="0.2">
      <c r="A31" s="620"/>
      <c r="B31" s="755" t="s">
        <v>23</v>
      </c>
      <c r="C31" s="749"/>
      <c r="D31" s="750" t="s">
        <v>178</v>
      </c>
      <c r="E31" s="751" t="s">
        <v>700</v>
      </c>
      <c r="F31" s="751" t="s">
        <v>1176</v>
      </c>
      <c r="G31" s="751" t="s">
        <v>1177</v>
      </c>
    </row>
    <row r="32" spans="1:7" x14ac:dyDescent="0.2">
      <c r="A32" s="621"/>
      <c r="B32" s="621"/>
      <c r="C32" s="622" t="s">
        <v>179</v>
      </c>
      <c r="D32" s="623" t="s">
        <v>164</v>
      </c>
      <c r="E32" s="624" t="s">
        <v>701</v>
      </c>
      <c r="F32" s="624" t="s">
        <v>416</v>
      </c>
      <c r="G32" s="624" t="s">
        <v>701</v>
      </c>
    </row>
    <row r="33" spans="1:7" x14ac:dyDescent="0.2">
      <c r="A33" s="621"/>
      <c r="B33" s="621"/>
      <c r="C33" s="622" t="s">
        <v>702</v>
      </c>
      <c r="D33" s="623" t="s">
        <v>168</v>
      </c>
      <c r="E33" s="624" t="s">
        <v>703</v>
      </c>
      <c r="F33" s="624" t="s">
        <v>416</v>
      </c>
      <c r="G33" s="624" t="s">
        <v>703</v>
      </c>
    </row>
    <row r="34" spans="1:7" x14ac:dyDescent="0.2">
      <c r="A34" s="621"/>
      <c r="B34" s="621"/>
      <c r="C34" s="622" t="s">
        <v>190</v>
      </c>
      <c r="D34" s="623" t="s">
        <v>169</v>
      </c>
      <c r="E34" s="624" t="s">
        <v>704</v>
      </c>
      <c r="F34" s="624" t="s">
        <v>1178</v>
      </c>
      <c r="G34" s="624" t="s">
        <v>1179</v>
      </c>
    </row>
    <row r="35" spans="1:7" x14ac:dyDescent="0.2">
      <c r="A35" s="621"/>
      <c r="B35" s="621"/>
      <c r="C35" s="622" t="s">
        <v>250</v>
      </c>
      <c r="D35" s="623" t="s">
        <v>251</v>
      </c>
      <c r="E35" s="624" t="s">
        <v>705</v>
      </c>
      <c r="F35" s="624" t="s">
        <v>416</v>
      </c>
      <c r="G35" s="624" t="s">
        <v>705</v>
      </c>
    </row>
    <row r="36" spans="1:7" ht="22.5" x14ac:dyDescent="0.2">
      <c r="A36" s="621"/>
      <c r="B36" s="621"/>
      <c r="C36" s="622" t="s">
        <v>706</v>
      </c>
      <c r="D36" s="623" t="s">
        <v>707</v>
      </c>
      <c r="E36" s="624" t="s">
        <v>430</v>
      </c>
      <c r="F36" s="624" t="s">
        <v>416</v>
      </c>
      <c r="G36" s="624" t="s">
        <v>430</v>
      </c>
    </row>
    <row r="37" spans="1:7" x14ac:dyDescent="0.2">
      <c r="A37" s="621"/>
      <c r="B37" s="621"/>
      <c r="C37" s="622" t="s">
        <v>24</v>
      </c>
      <c r="D37" s="623" t="s">
        <v>269</v>
      </c>
      <c r="E37" s="624" t="s">
        <v>708</v>
      </c>
      <c r="F37" s="624" t="s">
        <v>1180</v>
      </c>
      <c r="G37" s="624" t="s">
        <v>1181</v>
      </c>
    </row>
    <row r="38" spans="1:7" x14ac:dyDescent="0.2">
      <c r="A38" s="746" t="s">
        <v>29</v>
      </c>
      <c r="B38" s="746"/>
      <c r="C38" s="746"/>
      <c r="D38" s="747" t="s">
        <v>202</v>
      </c>
      <c r="E38" s="748" t="s">
        <v>709</v>
      </c>
      <c r="F38" s="748" t="s">
        <v>1182</v>
      </c>
      <c r="G38" s="748" t="s">
        <v>1183</v>
      </c>
    </row>
    <row r="39" spans="1:7" ht="15" x14ac:dyDescent="0.2">
      <c r="A39" s="620"/>
      <c r="B39" s="755" t="s">
        <v>30</v>
      </c>
      <c r="C39" s="749"/>
      <c r="D39" s="750" t="s">
        <v>141</v>
      </c>
      <c r="E39" s="751" t="s">
        <v>709</v>
      </c>
      <c r="F39" s="751" t="s">
        <v>1182</v>
      </c>
      <c r="G39" s="751" t="s">
        <v>1183</v>
      </c>
    </row>
    <row r="40" spans="1:7" x14ac:dyDescent="0.2">
      <c r="A40" s="621"/>
      <c r="B40" s="621"/>
      <c r="C40" s="622" t="s">
        <v>179</v>
      </c>
      <c r="D40" s="623" t="s">
        <v>164</v>
      </c>
      <c r="E40" s="624" t="s">
        <v>710</v>
      </c>
      <c r="F40" s="624" t="s">
        <v>416</v>
      </c>
      <c r="G40" s="624" t="s">
        <v>710</v>
      </c>
    </row>
    <row r="41" spans="1:7" x14ac:dyDescent="0.2">
      <c r="A41" s="621"/>
      <c r="B41" s="621"/>
      <c r="C41" s="622" t="s">
        <v>190</v>
      </c>
      <c r="D41" s="623" t="s">
        <v>169</v>
      </c>
      <c r="E41" s="624" t="s">
        <v>711</v>
      </c>
      <c r="F41" s="624" t="s">
        <v>839</v>
      </c>
      <c r="G41" s="624" t="s">
        <v>1184</v>
      </c>
    </row>
    <row r="42" spans="1:7" x14ac:dyDescent="0.2">
      <c r="A42" s="621"/>
      <c r="B42" s="621"/>
      <c r="C42" s="622" t="s">
        <v>24</v>
      </c>
      <c r="D42" s="623" t="s">
        <v>269</v>
      </c>
      <c r="E42" s="624" t="s">
        <v>416</v>
      </c>
      <c r="F42" s="624" t="s">
        <v>1185</v>
      </c>
      <c r="G42" s="624" t="s">
        <v>1185</v>
      </c>
    </row>
    <row r="43" spans="1:7" x14ac:dyDescent="0.2">
      <c r="A43" s="621"/>
      <c r="B43" s="621"/>
      <c r="C43" s="622" t="s">
        <v>32</v>
      </c>
      <c r="D43" s="623" t="s">
        <v>269</v>
      </c>
      <c r="E43" s="624" t="s">
        <v>433</v>
      </c>
      <c r="F43" s="624" t="s">
        <v>1163</v>
      </c>
      <c r="G43" s="624" t="s">
        <v>1164</v>
      </c>
    </row>
    <row r="44" spans="1:7" x14ac:dyDescent="0.2">
      <c r="A44" s="621"/>
      <c r="B44" s="621"/>
      <c r="C44" s="622" t="s">
        <v>35</v>
      </c>
      <c r="D44" s="623" t="s">
        <v>269</v>
      </c>
      <c r="E44" s="624" t="s">
        <v>713</v>
      </c>
      <c r="F44" s="624" t="s">
        <v>1155</v>
      </c>
      <c r="G44" s="624" t="s">
        <v>1154</v>
      </c>
    </row>
    <row r="45" spans="1:7" x14ac:dyDescent="0.2">
      <c r="A45" s="746" t="s">
        <v>40</v>
      </c>
      <c r="B45" s="746"/>
      <c r="C45" s="746"/>
      <c r="D45" s="747" t="s">
        <v>407</v>
      </c>
      <c r="E45" s="748" t="s">
        <v>714</v>
      </c>
      <c r="F45" s="748" t="s">
        <v>1186</v>
      </c>
      <c r="G45" s="748" t="s">
        <v>1187</v>
      </c>
    </row>
    <row r="46" spans="1:7" ht="15" x14ac:dyDescent="0.2">
      <c r="A46" s="620"/>
      <c r="B46" s="755" t="s">
        <v>715</v>
      </c>
      <c r="C46" s="749"/>
      <c r="D46" s="750" t="s">
        <v>716</v>
      </c>
      <c r="E46" s="751" t="s">
        <v>717</v>
      </c>
      <c r="F46" s="751" t="s">
        <v>562</v>
      </c>
      <c r="G46" s="751" t="s">
        <v>718</v>
      </c>
    </row>
    <row r="47" spans="1:7" ht="22.5" x14ac:dyDescent="0.2">
      <c r="A47" s="621"/>
      <c r="B47" s="621"/>
      <c r="C47" s="622" t="s">
        <v>719</v>
      </c>
      <c r="D47" s="623" t="s">
        <v>123</v>
      </c>
      <c r="E47" s="624" t="s">
        <v>717</v>
      </c>
      <c r="F47" s="624" t="s">
        <v>562</v>
      </c>
      <c r="G47" s="624" t="s">
        <v>718</v>
      </c>
    </row>
    <row r="48" spans="1:7" ht="15" x14ac:dyDescent="0.2">
      <c r="A48" s="620"/>
      <c r="B48" s="755" t="s">
        <v>41</v>
      </c>
      <c r="C48" s="749"/>
      <c r="D48" s="750" t="s">
        <v>441</v>
      </c>
      <c r="E48" s="751" t="s">
        <v>720</v>
      </c>
      <c r="F48" s="751" t="s">
        <v>1188</v>
      </c>
      <c r="G48" s="751" t="s">
        <v>1189</v>
      </c>
    </row>
    <row r="49" spans="1:7" x14ac:dyDescent="0.2">
      <c r="A49" s="621"/>
      <c r="B49" s="621"/>
      <c r="C49" s="622" t="s">
        <v>241</v>
      </c>
      <c r="D49" s="623" t="s">
        <v>167</v>
      </c>
      <c r="E49" s="624" t="s">
        <v>416</v>
      </c>
      <c r="F49" s="624" t="s">
        <v>1190</v>
      </c>
      <c r="G49" s="624" t="s">
        <v>1190</v>
      </c>
    </row>
    <row r="50" spans="1:7" x14ac:dyDescent="0.2">
      <c r="A50" s="621"/>
      <c r="B50" s="621"/>
      <c r="C50" s="622" t="s">
        <v>702</v>
      </c>
      <c r="D50" s="623" t="s">
        <v>168</v>
      </c>
      <c r="E50" s="624" t="s">
        <v>416</v>
      </c>
      <c r="F50" s="624" t="s">
        <v>698</v>
      </c>
      <c r="G50" s="624" t="s">
        <v>698</v>
      </c>
    </row>
    <row r="51" spans="1:7" x14ac:dyDescent="0.2">
      <c r="A51" s="621"/>
      <c r="B51" s="621"/>
      <c r="C51" s="622" t="s">
        <v>190</v>
      </c>
      <c r="D51" s="623" t="s">
        <v>169</v>
      </c>
      <c r="E51" s="624" t="s">
        <v>721</v>
      </c>
      <c r="F51" s="624" t="s">
        <v>416</v>
      </c>
      <c r="G51" s="624" t="s">
        <v>721</v>
      </c>
    </row>
    <row r="52" spans="1:7" x14ac:dyDescent="0.2">
      <c r="A52" s="621"/>
      <c r="B52" s="621"/>
      <c r="C52" s="622" t="s">
        <v>250</v>
      </c>
      <c r="D52" s="623" t="s">
        <v>251</v>
      </c>
      <c r="E52" s="624" t="s">
        <v>722</v>
      </c>
      <c r="F52" s="624" t="s">
        <v>416</v>
      </c>
      <c r="G52" s="624" t="s">
        <v>722</v>
      </c>
    </row>
    <row r="53" spans="1:7" x14ac:dyDescent="0.2">
      <c r="A53" s="621"/>
      <c r="B53" s="621"/>
      <c r="C53" s="622" t="s">
        <v>723</v>
      </c>
      <c r="D53" s="623" t="s">
        <v>496</v>
      </c>
      <c r="E53" s="624" t="s">
        <v>724</v>
      </c>
      <c r="F53" s="624" t="s">
        <v>416</v>
      </c>
      <c r="G53" s="624" t="s">
        <v>724</v>
      </c>
    </row>
    <row r="54" spans="1:7" ht="22.5" x14ac:dyDescent="0.2">
      <c r="A54" s="621"/>
      <c r="B54" s="621"/>
      <c r="C54" s="622" t="s">
        <v>725</v>
      </c>
      <c r="D54" s="623" t="s">
        <v>726</v>
      </c>
      <c r="E54" s="624" t="s">
        <v>476</v>
      </c>
      <c r="F54" s="624" t="s">
        <v>416</v>
      </c>
      <c r="G54" s="624" t="s">
        <v>476</v>
      </c>
    </row>
    <row r="55" spans="1:7" ht="22.5" x14ac:dyDescent="0.2">
      <c r="A55" s="621"/>
      <c r="B55" s="621"/>
      <c r="C55" s="622" t="s">
        <v>727</v>
      </c>
      <c r="D55" s="623" t="s">
        <v>728</v>
      </c>
      <c r="E55" s="624" t="s">
        <v>659</v>
      </c>
      <c r="F55" s="624" t="s">
        <v>416</v>
      </c>
      <c r="G55" s="624" t="s">
        <v>659</v>
      </c>
    </row>
    <row r="56" spans="1:7" x14ac:dyDescent="0.2">
      <c r="A56" s="621"/>
      <c r="B56" s="621"/>
      <c r="C56" s="622" t="s">
        <v>729</v>
      </c>
      <c r="D56" s="623" t="s">
        <v>730</v>
      </c>
      <c r="E56" s="624" t="s">
        <v>731</v>
      </c>
      <c r="F56" s="624" t="s">
        <v>416</v>
      </c>
      <c r="G56" s="624" t="s">
        <v>731</v>
      </c>
    </row>
    <row r="57" spans="1:7" ht="22.5" x14ac:dyDescent="0.2">
      <c r="A57" s="621"/>
      <c r="B57" s="621"/>
      <c r="C57" s="622" t="s">
        <v>706</v>
      </c>
      <c r="D57" s="623" t="s">
        <v>707</v>
      </c>
      <c r="E57" s="624" t="s">
        <v>698</v>
      </c>
      <c r="F57" s="624" t="s">
        <v>427</v>
      </c>
      <c r="G57" s="624" t="s">
        <v>732</v>
      </c>
    </row>
    <row r="58" spans="1:7" ht="22.5" x14ac:dyDescent="0.2">
      <c r="A58" s="621"/>
      <c r="B58" s="621"/>
      <c r="C58" s="622" t="s">
        <v>733</v>
      </c>
      <c r="D58" s="623" t="s">
        <v>734</v>
      </c>
      <c r="E58" s="624" t="s">
        <v>732</v>
      </c>
      <c r="F58" s="624" t="s">
        <v>788</v>
      </c>
      <c r="G58" s="624" t="s">
        <v>1191</v>
      </c>
    </row>
    <row r="59" spans="1:7" x14ac:dyDescent="0.2">
      <c r="A59" s="621"/>
      <c r="B59" s="621"/>
      <c r="C59" s="622" t="s">
        <v>736</v>
      </c>
      <c r="D59" s="623" t="s">
        <v>737</v>
      </c>
      <c r="E59" s="624" t="s">
        <v>511</v>
      </c>
      <c r="F59" s="624" t="s">
        <v>416</v>
      </c>
      <c r="G59" s="624" t="s">
        <v>511</v>
      </c>
    </row>
    <row r="60" spans="1:7" ht="22.5" x14ac:dyDescent="0.2">
      <c r="A60" s="621"/>
      <c r="B60" s="621"/>
      <c r="C60" s="622" t="s">
        <v>42</v>
      </c>
      <c r="D60" s="623" t="s">
        <v>738</v>
      </c>
      <c r="E60" s="624" t="s">
        <v>739</v>
      </c>
      <c r="F60" s="624" t="s">
        <v>416</v>
      </c>
      <c r="G60" s="624" t="s">
        <v>739</v>
      </c>
    </row>
    <row r="61" spans="1:7" x14ac:dyDescent="0.2">
      <c r="A61" s="746" t="s">
        <v>740</v>
      </c>
      <c r="B61" s="746"/>
      <c r="C61" s="746"/>
      <c r="D61" s="747" t="s">
        <v>741</v>
      </c>
      <c r="E61" s="748" t="s">
        <v>742</v>
      </c>
      <c r="F61" s="748" t="s">
        <v>416</v>
      </c>
      <c r="G61" s="748" t="s">
        <v>742</v>
      </c>
    </row>
    <row r="62" spans="1:7" ht="15" x14ac:dyDescent="0.2">
      <c r="A62" s="620"/>
      <c r="B62" s="755" t="s">
        <v>743</v>
      </c>
      <c r="C62" s="749"/>
      <c r="D62" s="750" t="s">
        <v>744</v>
      </c>
      <c r="E62" s="751" t="s">
        <v>745</v>
      </c>
      <c r="F62" s="751" t="s">
        <v>416</v>
      </c>
      <c r="G62" s="751" t="s">
        <v>745</v>
      </c>
    </row>
    <row r="63" spans="1:7" x14ac:dyDescent="0.2">
      <c r="A63" s="621"/>
      <c r="B63" s="621"/>
      <c r="C63" s="622" t="s">
        <v>228</v>
      </c>
      <c r="D63" s="623" t="s">
        <v>163</v>
      </c>
      <c r="E63" s="624" t="s">
        <v>690</v>
      </c>
      <c r="F63" s="624" t="s">
        <v>416</v>
      </c>
      <c r="G63" s="624" t="s">
        <v>690</v>
      </c>
    </row>
    <row r="64" spans="1:7" x14ac:dyDescent="0.2">
      <c r="A64" s="621"/>
      <c r="B64" s="621"/>
      <c r="C64" s="622" t="s">
        <v>190</v>
      </c>
      <c r="D64" s="623" t="s">
        <v>169</v>
      </c>
      <c r="E64" s="624" t="s">
        <v>746</v>
      </c>
      <c r="F64" s="624" t="s">
        <v>416</v>
      </c>
      <c r="G64" s="624" t="s">
        <v>746</v>
      </c>
    </row>
    <row r="65" spans="1:7" ht="15" x14ac:dyDescent="0.2">
      <c r="A65" s="620"/>
      <c r="B65" s="755" t="s">
        <v>747</v>
      </c>
      <c r="C65" s="749"/>
      <c r="D65" s="750" t="s">
        <v>748</v>
      </c>
      <c r="E65" s="751" t="s">
        <v>573</v>
      </c>
      <c r="F65" s="751" t="s">
        <v>416</v>
      </c>
      <c r="G65" s="751" t="s">
        <v>573</v>
      </c>
    </row>
    <row r="66" spans="1:7" x14ac:dyDescent="0.2">
      <c r="A66" s="621"/>
      <c r="B66" s="621"/>
      <c r="C66" s="622" t="s">
        <v>190</v>
      </c>
      <c r="D66" s="623" t="s">
        <v>169</v>
      </c>
      <c r="E66" s="624" t="s">
        <v>573</v>
      </c>
      <c r="F66" s="624" t="s">
        <v>416</v>
      </c>
      <c r="G66" s="624" t="s">
        <v>573</v>
      </c>
    </row>
    <row r="67" spans="1:7" x14ac:dyDescent="0.2">
      <c r="A67" s="746" t="s">
        <v>46</v>
      </c>
      <c r="B67" s="746"/>
      <c r="C67" s="746"/>
      <c r="D67" s="747" t="s">
        <v>466</v>
      </c>
      <c r="E67" s="748" t="s">
        <v>749</v>
      </c>
      <c r="F67" s="748" t="s">
        <v>1192</v>
      </c>
      <c r="G67" s="748" t="s">
        <v>1193</v>
      </c>
    </row>
    <row r="68" spans="1:7" ht="15" x14ac:dyDescent="0.2">
      <c r="A68" s="620"/>
      <c r="B68" s="755" t="s">
        <v>468</v>
      </c>
      <c r="C68" s="749"/>
      <c r="D68" s="750" t="s">
        <v>469</v>
      </c>
      <c r="E68" s="751" t="s">
        <v>470</v>
      </c>
      <c r="F68" s="751" t="s">
        <v>416</v>
      </c>
      <c r="G68" s="751" t="s">
        <v>470</v>
      </c>
    </row>
    <row r="69" spans="1:7" x14ac:dyDescent="0.2">
      <c r="A69" s="621"/>
      <c r="B69" s="621"/>
      <c r="C69" s="622" t="s">
        <v>676</v>
      </c>
      <c r="D69" s="623" t="s">
        <v>677</v>
      </c>
      <c r="E69" s="624" t="s">
        <v>750</v>
      </c>
      <c r="F69" s="624" t="s">
        <v>416</v>
      </c>
      <c r="G69" s="624" t="s">
        <v>750</v>
      </c>
    </row>
    <row r="70" spans="1:7" x14ac:dyDescent="0.2">
      <c r="A70" s="621"/>
      <c r="B70" s="621"/>
      <c r="C70" s="622" t="s">
        <v>751</v>
      </c>
      <c r="D70" s="623" t="s">
        <v>752</v>
      </c>
      <c r="E70" s="624" t="s">
        <v>753</v>
      </c>
      <c r="F70" s="624" t="s">
        <v>416</v>
      </c>
      <c r="G70" s="624" t="s">
        <v>753</v>
      </c>
    </row>
    <row r="71" spans="1:7" x14ac:dyDescent="0.2">
      <c r="A71" s="621"/>
      <c r="B71" s="621"/>
      <c r="C71" s="622" t="s">
        <v>223</v>
      </c>
      <c r="D71" s="623" t="s">
        <v>165</v>
      </c>
      <c r="E71" s="624" t="s">
        <v>754</v>
      </c>
      <c r="F71" s="624" t="s">
        <v>416</v>
      </c>
      <c r="G71" s="624" t="s">
        <v>754</v>
      </c>
    </row>
    <row r="72" spans="1:7" x14ac:dyDescent="0.2">
      <c r="A72" s="621"/>
      <c r="B72" s="621"/>
      <c r="C72" s="622" t="s">
        <v>227</v>
      </c>
      <c r="D72" s="623" t="s">
        <v>166</v>
      </c>
      <c r="E72" s="624" t="s">
        <v>755</v>
      </c>
      <c r="F72" s="624" t="s">
        <v>416</v>
      </c>
      <c r="G72" s="624" t="s">
        <v>755</v>
      </c>
    </row>
    <row r="73" spans="1:7" x14ac:dyDescent="0.2">
      <c r="A73" s="621"/>
      <c r="B73" s="621"/>
      <c r="C73" s="622" t="s">
        <v>179</v>
      </c>
      <c r="D73" s="623" t="s">
        <v>164</v>
      </c>
      <c r="E73" s="624" t="s">
        <v>756</v>
      </c>
      <c r="F73" s="624" t="s">
        <v>416</v>
      </c>
      <c r="G73" s="624" t="s">
        <v>756</v>
      </c>
    </row>
    <row r="74" spans="1:7" x14ac:dyDescent="0.2">
      <c r="A74" s="621"/>
      <c r="B74" s="621"/>
      <c r="C74" s="622" t="s">
        <v>190</v>
      </c>
      <c r="D74" s="623" t="s">
        <v>169</v>
      </c>
      <c r="E74" s="624" t="s">
        <v>757</v>
      </c>
      <c r="F74" s="624" t="s">
        <v>416</v>
      </c>
      <c r="G74" s="624" t="s">
        <v>757</v>
      </c>
    </row>
    <row r="75" spans="1:7" x14ac:dyDescent="0.2">
      <c r="A75" s="621"/>
      <c r="B75" s="621"/>
      <c r="C75" s="622" t="s">
        <v>683</v>
      </c>
      <c r="D75" s="623" t="s">
        <v>172</v>
      </c>
      <c r="E75" s="624" t="s">
        <v>456</v>
      </c>
      <c r="F75" s="624" t="s">
        <v>416</v>
      </c>
      <c r="G75" s="624" t="s">
        <v>456</v>
      </c>
    </row>
    <row r="76" spans="1:7" ht="15" x14ac:dyDescent="0.2">
      <c r="A76" s="620"/>
      <c r="B76" s="755" t="s">
        <v>758</v>
      </c>
      <c r="C76" s="749"/>
      <c r="D76" s="750" t="s">
        <v>759</v>
      </c>
      <c r="E76" s="751" t="s">
        <v>760</v>
      </c>
      <c r="F76" s="751" t="s">
        <v>416</v>
      </c>
      <c r="G76" s="751" t="s">
        <v>760</v>
      </c>
    </row>
    <row r="77" spans="1:7" x14ac:dyDescent="0.2">
      <c r="A77" s="621"/>
      <c r="B77" s="621"/>
      <c r="C77" s="622" t="s">
        <v>761</v>
      </c>
      <c r="D77" s="623" t="s">
        <v>762</v>
      </c>
      <c r="E77" s="624" t="s">
        <v>763</v>
      </c>
      <c r="F77" s="624" t="s">
        <v>416</v>
      </c>
      <c r="G77" s="624" t="s">
        <v>763</v>
      </c>
    </row>
    <row r="78" spans="1:7" ht="22.5" x14ac:dyDescent="0.2">
      <c r="A78" s="621"/>
      <c r="B78" s="621"/>
      <c r="C78" s="622" t="s">
        <v>764</v>
      </c>
      <c r="D78" s="623" t="s">
        <v>765</v>
      </c>
      <c r="E78" s="624" t="s">
        <v>509</v>
      </c>
      <c r="F78" s="624" t="s">
        <v>416</v>
      </c>
      <c r="G78" s="624" t="s">
        <v>509</v>
      </c>
    </row>
    <row r="79" spans="1:7" x14ac:dyDescent="0.2">
      <c r="A79" s="621"/>
      <c r="B79" s="621"/>
      <c r="C79" s="622" t="s">
        <v>179</v>
      </c>
      <c r="D79" s="623" t="s">
        <v>164</v>
      </c>
      <c r="E79" s="624" t="s">
        <v>563</v>
      </c>
      <c r="F79" s="624" t="s">
        <v>416</v>
      </c>
      <c r="G79" s="624" t="s">
        <v>563</v>
      </c>
    </row>
    <row r="80" spans="1:7" x14ac:dyDescent="0.2">
      <c r="A80" s="621"/>
      <c r="B80" s="621"/>
      <c r="C80" s="622" t="s">
        <v>190</v>
      </c>
      <c r="D80" s="623" t="s">
        <v>169</v>
      </c>
      <c r="E80" s="624" t="s">
        <v>573</v>
      </c>
      <c r="F80" s="624" t="s">
        <v>416</v>
      </c>
      <c r="G80" s="624" t="s">
        <v>573</v>
      </c>
    </row>
    <row r="81" spans="1:7" ht="15" x14ac:dyDescent="0.2">
      <c r="A81" s="620"/>
      <c r="B81" s="755" t="s">
        <v>47</v>
      </c>
      <c r="C81" s="749"/>
      <c r="D81" s="750" t="s">
        <v>471</v>
      </c>
      <c r="E81" s="751" t="s">
        <v>766</v>
      </c>
      <c r="F81" s="751" t="s">
        <v>1192</v>
      </c>
      <c r="G81" s="751" t="s">
        <v>1194</v>
      </c>
    </row>
    <row r="82" spans="1:7" x14ac:dyDescent="0.2">
      <c r="A82" s="621"/>
      <c r="B82" s="621"/>
      <c r="C82" s="622" t="s">
        <v>767</v>
      </c>
      <c r="D82" s="623" t="s">
        <v>768</v>
      </c>
      <c r="E82" s="624" t="s">
        <v>769</v>
      </c>
      <c r="F82" s="624" t="s">
        <v>416</v>
      </c>
      <c r="G82" s="624" t="s">
        <v>769</v>
      </c>
    </row>
    <row r="83" spans="1:7" x14ac:dyDescent="0.2">
      <c r="A83" s="621"/>
      <c r="B83" s="621"/>
      <c r="C83" s="622" t="s">
        <v>676</v>
      </c>
      <c r="D83" s="623" t="s">
        <v>677</v>
      </c>
      <c r="E83" s="624" t="s">
        <v>770</v>
      </c>
      <c r="F83" s="624" t="s">
        <v>416</v>
      </c>
      <c r="G83" s="624" t="s">
        <v>770</v>
      </c>
    </row>
    <row r="84" spans="1:7" x14ac:dyDescent="0.2">
      <c r="A84" s="621"/>
      <c r="B84" s="621"/>
      <c r="C84" s="622" t="s">
        <v>751</v>
      </c>
      <c r="D84" s="623" t="s">
        <v>752</v>
      </c>
      <c r="E84" s="624" t="s">
        <v>771</v>
      </c>
      <c r="F84" s="624" t="s">
        <v>416</v>
      </c>
      <c r="G84" s="624" t="s">
        <v>771</v>
      </c>
    </row>
    <row r="85" spans="1:7" x14ac:dyDescent="0.2">
      <c r="A85" s="621"/>
      <c r="B85" s="621"/>
      <c r="C85" s="622" t="s">
        <v>223</v>
      </c>
      <c r="D85" s="623" t="s">
        <v>165</v>
      </c>
      <c r="E85" s="624" t="s">
        <v>772</v>
      </c>
      <c r="F85" s="624" t="s">
        <v>416</v>
      </c>
      <c r="G85" s="624" t="s">
        <v>772</v>
      </c>
    </row>
    <row r="86" spans="1:7" x14ac:dyDescent="0.2">
      <c r="A86" s="621"/>
      <c r="B86" s="621"/>
      <c r="C86" s="622" t="s">
        <v>227</v>
      </c>
      <c r="D86" s="623" t="s">
        <v>166</v>
      </c>
      <c r="E86" s="624" t="s">
        <v>773</v>
      </c>
      <c r="F86" s="624" t="s">
        <v>416</v>
      </c>
      <c r="G86" s="624" t="s">
        <v>773</v>
      </c>
    </row>
    <row r="87" spans="1:7" ht="22.5" x14ac:dyDescent="0.2">
      <c r="A87" s="621"/>
      <c r="B87" s="621"/>
      <c r="C87" s="622" t="s">
        <v>774</v>
      </c>
      <c r="D87" s="623" t="s">
        <v>775</v>
      </c>
      <c r="E87" s="624" t="s">
        <v>776</v>
      </c>
      <c r="F87" s="624" t="s">
        <v>416</v>
      </c>
      <c r="G87" s="624" t="s">
        <v>776</v>
      </c>
    </row>
    <row r="88" spans="1:7" x14ac:dyDescent="0.2">
      <c r="A88" s="621"/>
      <c r="B88" s="621"/>
      <c r="C88" s="622" t="s">
        <v>228</v>
      </c>
      <c r="D88" s="623" t="s">
        <v>163</v>
      </c>
      <c r="E88" s="624" t="s">
        <v>777</v>
      </c>
      <c r="F88" s="624" t="s">
        <v>416</v>
      </c>
      <c r="G88" s="624" t="s">
        <v>777</v>
      </c>
    </row>
    <row r="89" spans="1:7" x14ac:dyDescent="0.2">
      <c r="A89" s="621"/>
      <c r="B89" s="621"/>
      <c r="C89" s="622" t="s">
        <v>179</v>
      </c>
      <c r="D89" s="623" t="s">
        <v>164</v>
      </c>
      <c r="E89" s="624" t="s">
        <v>778</v>
      </c>
      <c r="F89" s="624" t="s">
        <v>416</v>
      </c>
      <c r="G89" s="624" t="s">
        <v>778</v>
      </c>
    </row>
    <row r="90" spans="1:7" ht="22.5" x14ac:dyDescent="0.2">
      <c r="A90" s="621"/>
      <c r="B90" s="621"/>
      <c r="C90" s="622" t="s">
        <v>779</v>
      </c>
      <c r="D90" s="623" t="s">
        <v>780</v>
      </c>
      <c r="E90" s="624" t="s">
        <v>781</v>
      </c>
      <c r="F90" s="624" t="s">
        <v>416</v>
      </c>
      <c r="G90" s="624" t="s">
        <v>781</v>
      </c>
    </row>
    <row r="91" spans="1:7" x14ac:dyDescent="0.2">
      <c r="A91" s="621"/>
      <c r="B91" s="621"/>
      <c r="C91" s="622" t="s">
        <v>782</v>
      </c>
      <c r="D91" s="623" t="s">
        <v>783</v>
      </c>
      <c r="E91" s="624" t="s">
        <v>573</v>
      </c>
      <c r="F91" s="624" t="s">
        <v>416</v>
      </c>
      <c r="G91" s="624" t="s">
        <v>573</v>
      </c>
    </row>
    <row r="92" spans="1:7" x14ac:dyDescent="0.2">
      <c r="A92" s="621"/>
      <c r="B92" s="621"/>
      <c r="C92" s="622" t="s">
        <v>241</v>
      </c>
      <c r="D92" s="623" t="s">
        <v>167</v>
      </c>
      <c r="E92" s="624" t="s">
        <v>784</v>
      </c>
      <c r="F92" s="624" t="s">
        <v>416</v>
      </c>
      <c r="G92" s="624" t="s">
        <v>784</v>
      </c>
    </row>
    <row r="93" spans="1:7" x14ac:dyDescent="0.2">
      <c r="A93" s="621"/>
      <c r="B93" s="621"/>
      <c r="C93" s="622" t="s">
        <v>702</v>
      </c>
      <c r="D93" s="623" t="s">
        <v>168</v>
      </c>
      <c r="E93" s="624" t="s">
        <v>489</v>
      </c>
      <c r="F93" s="624" t="s">
        <v>416</v>
      </c>
      <c r="G93" s="624" t="s">
        <v>489</v>
      </c>
    </row>
    <row r="94" spans="1:7" x14ac:dyDescent="0.2">
      <c r="A94" s="621"/>
      <c r="B94" s="621"/>
      <c r="C94" s="622" t="s">
        <v>785</v>
      </c>
      <c r="D94" s="623" t="s">
        <v>786</v>
      </c>
      <c r="E94" s="624" t="s">
        <v>603</v>
      </c>
      <c r="F94" s="624" t="s">
        <v>416</v>
      </c>
      <c r="G94" s="624" t="s">
        <v>603</v>
      </c>
    </row>
    <row r="95" spans="1:7" x14ac:dyDescent="0.2">
      <c r="A95" s="621"/>
      <c r="B95" s="621"/>
      <c r="C95" s="622" t="s">
        <v>190</v>
      </c>
      <c r="D95" s="623" t="s">
        <v>169</v>
      </c>
      <c r="E95" s="624" t="s">
        <v>787</v>
      </c>
      <c r="F95" s="624" t="s">
        <v>832</v>
      </c>
      <c r="G95" s="624" t="s">
        <v>1195</v>
      </c>
    </row>
    <row r="96" spans="1:7" x14ac:dyDescent="0.2">
      <c r="A96" s="621"/>
      <c r="B96" s="621"/>
      <c r="C96" s="622" t="s">
        <v>248</v>
      </c>
      <c r="D96" s="623" t="s">
        <v>249</v>
      </c>
      <c r="E96" s="624" t="s">
        <v>509</v>
      </c>
      <c r="F96" s="624" t="s">
        <v>416</v>
      </c>
      <c r="G96" s="624" t="s">
        <v>509</v>
      </c>
    </row>
    <row r="97" spans="1:7" ht="33.75" x14ac:dyDescent="0.2">
      <c r="A97" s="621"/>
      <c r="B97" s="621"/>
      <c r="C97" s="622" t="s">
        <v>789</v>
      </c>
      <c r="D97" s="623" t="s">
        <v>790</v>
      </c>
      <c r="E97" s="624" t="s">
        <v>791</v>
      </c>
      <c r="F97" s="624" t="s">
        <v>416</v>
      </c>
      <c r="G97" s="624" t="s">
        <v>791</v>
      </c>
    </row>
    <row r="98" spans="1:7" ht="33.75" x14ac:dyDescent="0.2">
      <c r="A98" s="621"/>
      <c r="B98" s="621"/>
      <c r="C98" s="622" t="s">
        <v>792</v>
      </c>
      <c r="D98" s="623" t="s">
        <v>793</v>
      </c>
      <c r="E98" s="624" t="s">
        <v>794</v>
      </c>
      <c r="F98" s="624" t="s">
        <v>416</v>
      </c>
      <c r="G98" s="624" t="s">
        <v>794</v>
      </c>
    </row>
    <row r="99" spans="1:7" x14ac:dyDescent="0.2">
      <c r="A99" s="621"/>
      <c r="B99" s="621"/>
      <c r="C99" s="622" t="s">
        <v>795</v>
      </c>
      <c r="D99" s="623" t="s">
        <v>796</v>
      </c>
      <c r="E99" s="624" t="s">
        <v>456</v>
      </c>
      <c r="F99" s="624" t="s">
        <v>416</v>
      </c>
      <c r="G99" s="624" t="s">
        <v>456</v>
      </c>
    </row>
    <row r="100" spans="1:7" ht="22.5" x14ac:dyDescent="0.2">
      <c r="A100" s="621"/>
      <c r="B100" s="621"/>
      <c r="C100" s="622" t="s">
        <v>797</v>
      </c>
      <c r="D100" s="623" t="s">
        <v>798</v>
      </c>
      <c r="E100" s="624" t="s">
        <v>799</v>
      </c>
      <c r="F100" s="624" t="s">
        <v>416</v>
      </c>
      <c r="G100" s="624" t="s">
        <v>799</v>
      </c>
    </row>
    <row r="101" spans="1:7" x14ac:dyDescent="0.2">
      <c r="A101" s="621"/>
      <c r="B101" s="621"/>
      <c r="C101" s="622" t="s">
        <v>683</v>
      </c>
      <c r="D101" s="623" t="s">
        <v>172</v>
      </c>
      <c r="E101" s="624" t="s">
        <v>800</v>
      </c>
      <c r="F101" s="624" t="s">
        <v>563</v>
      </c>
      <c r="G101" s="624" t="s">
        <v>801</v>
      </c>
    </row>
    <row r="102" spans="1:7" x14ac:dyDescent="0.2">
      <c r="A102" s="621"/>
      <c r="B102" s="621"/>
      <c r="C102" s="622" t="s">
        <v>250</v>
      </c>
      <c r="D102" s="623" t="s">
        <v>251</v>
      </c>
      <c r="E102" s="624" t="s">
        <v>802</v>
      </c>
      <c r="F102" s="624" t="s">
        <v>416</v>
      </c>
      <c r="G102" s="624" t="s">
        <v>802</v>
      </c>
    </row>
    <row r="103" spans="1:7" x14ac:dyDescent="0.2">
      <c r="A103" s="621"/>
      <c r="B103" s="621"/>
      <c r="C103" s="622" t="s">
        <v>803</v>
      </c>
      <c r="D103" s="623" t="s">
        <v>804</v>
      </c>
      <c r="E103" s="624" t="s">
        <v>805</v>
      </c>
      <c r="F103" s="624" t="s">
        <v>416</v>
      </c>
      <c r="G103" s="624" t="s">
        <v>805</v>
      </c>
    </row>
    <row r="104" spans="1:7" x14ac:dyDescent="0.2">
      <c r="A104" s="621"/>
      <c r="B104" s="621"/>
      <c r="C104" s="622" t="s">
        <v>736</v>
      </c>
      <c r="D104" s="623" t="s">
        <v>737</v>
      </c>
      <c r="E104" s="624" t="s">
        <v>573</v>
      </c>
      <c r="F104" s="624" t="s">
        <v>416</v>
      </c>
      <c r="G104" s="624" t="s">
        <v>573</v>
      </c>
    </row>
    <row r="105" spans="1:7" ht="22.5" x14ac:dyDescent="0.2">
      <c r="A105" s="621"/>
      <c r="B105" s="621"/>
      <c r="C105" s="622" t="s">
        <v>686</v>
      </c>
      <c r="D105" s="623" t="s">
        <v>687</v>
      </c>
      <c r="E105" s="624" t="s">
        <v>427</v>
      </c>
      <c r="F105" s="624" t="s">
        <v>416</v>
      </c>
      <c r="G105" s="624" t="s">
        <v>427</v>
      </c>
    </row>
    <row r="106" spans="1:7" x14ac:dyDescent="0.2">
      <c r="A106" s="621"/>
      <c r="B106" s="621"/>
      <c r="C106" s="622" t="s">
        <v>24</v>
      </c>
      <c r="D106" s="623" t="s">
        <v>269</v>
      </c>
      <c r="E106" s="624" t="s">
        <v>416</v>
      </c>
      <c r="F106" s="624" t="s">
        <v>824</v>
      </c>
      <c r="G106" s="624" t="s">
        <v>824</v>
      </c>
    </row>
    <row r="107" spans="1:7" ht="22.5" x14ac:dyDescent="0.2">
      <c r="A107" s="621"/>
      <c r="B107" s="621"/>
      <c r="C107" s="622" t="s">
        <v>42</v>
      </c>
      <c r="D107" s="623" t="s">
        <v>738</v>
      </c>
      <c r="E107" s="624" t="s">
        <v>509</v>
      </c>
      <c r="F107" s="624" t="s">
        <v>416</v>
      </c>
      <c r="G107" s="624" t="s">
        <v>509</v>
      </c>
    </row>
    <row r="108" spans="1:7" ht="15" x14ac:dyDescent="0.2">
      <c r="A108" s="620"/>
      <c r="B108" s="755" t="s">
        <v>806</v>
      </c>
      <c r="C108" s="749"/>
      <c r="D108" s="750" t="s">
        <v>807</v>
      </c>
      <c r="E108" s="751" t="s">
        <v>808</v>
      </c>
      <c r="F108" s="751" t="s">
        <v>416</v>
      </c>
      <c r="G108" s="751" t="s">
        <v>808</v>
      </c>
    </row>
    <row r="109" spans="1:7" x14ac:dyDescent="0.2">
      <c r="A109" s="621"/>
      <c r="B109" s="621"/>
      <c r="C109" s="622" t="s">
        <v>228</v>
      </c>
      <c r="D109" s="623" t="s">
        <v>163</v>
      </c>
      <c r="E109" s="624" t="s">
        <v>511</v>
      </c>
      <c r="F109" s="624" t="s">
        <v>416</v>
      </c>
      <c r="G109" s="624" t="s">
        <v>511</v>
      </c>
    </row>
    <row r="110" spans="1:7" x14ac:dyDescent="0.2">
      <c r="A110" s="621"/>
      <c r="B110" s="621"/>
      <c r="C110" s="622" t="s">
        <v>179</v>
      </c>
      <c r="D110" s="623" t="s">
        <v>164</v>
      </c>
      <c r="E110" s="624" t="s">
        <v>573</v>
      </c>
      <c r="F110" s="624" t="s">
        <v>416</v>
      </c>
      <c r="G110" s="624" t="s">
        <v>573</v>
      </c>
    </row>
    <row r="111" spans="1:7" x14ac:dyDescent="0.2">
      <c r="A111" s="621"/>
      <c r="B111" s="621"/>
      <c r="C111" s="622" t="s">
        <v>190</v>
      </c>
      <c r="D111" s="623" t="s">
        <v>169</v>
      </c>
      <c r="E111" s="624" t="s">
        <v>573</v>
      </c>
      <c r="F111" s="624" t="s">
        <v>416</v>
      </c>
      <c r="G111" s="624" t="s">
        <v>573</v>
      </c>
    </row>
    <row r="112" spans="1:7" ht="15" x14ac:dyDescent="0.2">
      <c r="A112" s="620"/>
      <c r="B112" s="755" t="s">
        <v>809</v>
      </c>
      <c r="C112" s="749"/>
      <c r="D112" s="750" t="s">
        <v>141</v>
      </c>
      <c r="E112" s="751" t="s">
        <v>810</v>
      </c>
      <c r="F112" s="751" t="s">
        <v>416</v>
      </c>
      <c r="G112" s="751" t="s">
        <v>810</v>
      </c>
    </row>
    <row r="113" spans="1:7" x14ac:dyDescent="0.2">
      <c r="A113" s="621"/>
      <c r="B113" s="621"/>
      <c r="C113" s="622" t="s">
        <v>761</v>
      </c>
      <c r="D113" s="623" t="s">
        <v>762</v>
      </c>
      <c r="E113" s="624" t="s">
        <v>811</v>
      </c>
      <c r="F113" s="624" t="s">
        <v>416</v>
      </c>
      <c r="G113" s="624" t="s">
        <v>811</v>
      </c>
    </row>
    <row r="114" spans="1:7" x14ac:dyDescent="0.2">
      <c r="A114" s="621"/>
      <c r="B114" s="621"/>
      <c r="C114" s="622" t="s">
        <v>812</v>
      </c>
      <c r="D114" s="623" t="s">
        <v>813</v>
      </c>
      <c r="E114" s="624" t="s">
        <v>562</v>
      </c>
      <c r="F114" s="624" t="s">
        <v>416</v>
      </c>
      <c r="G114" s="624" t="s">
        <v>562</v>
      </c>
    </row>
    <row r="115" spans="1:7" x14ac:dyDescent="0.2">
      <c r="A115" s="621"/>
      <c r="B115" s="621"/>
      <c r="C115" s="622" t="s">
        <v>250</v>
      </c>
      <c r="D115" s="623" t="s">
        <v>251</v>
      </c>
      <c r="E115" s="624" t="s">
        <v>476</v>
      </c>
      <c r="F115" s="624" t="s">
        <v>416</v>
      </c>
      <c r="G115" s="624" t="s">
        <v>476</v>
      </c>
    </row>
    <row r="116" spans="1:7" ht="22.5" x14ac:dyDescent="0.2">
      <c r="A116" s="746" t="s">
        <v>477</v>
      </c>
      <c r="B116" s="746"/>
      <c r="C116" s="746"/>
      <c r="D116" s="747" t="s">
        <v>478</v>
      </c>
      <c r="E116" s="748" t="s">
        <v>1158</v>
      </c>
      <c r="F116" s="748" t="s">
        <v>416</v>
      </c>
      <c r="G116" s="748" t="s">
        <v>1158</v>
      </c>
    </row>
    <row r="117" spans="1:7" ht="22.5" x14ac:dyDescent="0.2">
      <c r="A117" s="620"/>
      <c r="B117" s="755" t="s">
        <v>479</v>
      </c>
      <c r="C117" s="749"/>
      <c r="D117" s="750" t="s">
        <v>480</v>
      </c>
      <c r="E117" s="751" t="s">
        <v>481</v>
      </c>
      <c r="F117" s="751" t="s">
        <v>416</v>
      </c>
      <c r="G117" s="751" t="s">
        <v>481</v>
      </c>
    </row>
    <row r="118" spans="1:7" x14ac:dyDescent="0.2">
      <c r="A118" s="621"/>
      <c r="B118" s="621"/>
      <c r="C118" s="622" t="s">
        <v>676</v>
      </c>
      <c r="D118" s="623" t="s">
        <v>677</v>
      </c>
      <c r="E118" s="624" t="s">
        <v>814</v>
      </c>
      <c r="F118" s="624" t="s">
        <v>416</v>
      </c>
      <c r="G118" s="624" t="s">
        <v>814</v>
      </c>
    </row>
    <row r="119" spans="1:7" x14ac:dyDescent="0.2">
      <c r="A119" s="621"/>
      <c r="B119" s="621"/>
      <c r="C119" s="622" t="s">
        <v>223</v>
      </c>
      <c r="D119" s="623" t="s">
        <v>165</v>
      </c>
      <c r="E119" s="624" t="s">
        <v>815</v>
      </c>
      <c r="F119" s="624" t="s">
        <v>416</v>
      </c>
      <c r="G119" s="624" t="s">
        <v>815</v>
      </c>
    </row>
    <row r="120" spans="1:7" x14ac:dyDescent="0.2">
      <c r="A120" s="621"/>
      <c r="B120" s="621"/>
      <c r="C120" s="622" t="s">
        <v>227</v>
      </c>
      <c r="D120" s="623" t="s">
        <v>166</v>
      </c>
      <c r="E120" s="624" t="s">
        <v>816</v>
      </c>
      <c r="F120" s="624" t="s">
        <v>416</v>
      </c>
      <c r="G120" s="624" t="s">
        <v>816</v>
      </c>
    </row>
    <row r="121" spans="1:7" ht="15" x14ac:dyDescent="0.2">
      <c r="A121" s="620"/>
      <c r="B121" s="755" t="s">
        <v>482</v>
      </c>
      <c r="C121" s="749"/>
      <c r="D121" s="750" t="s">
        <v>483</v>
      </c>
      <c r="E121" s="751" t="s">
        <v>1157</v>
      </c>
      <c r="F121" s="751" t="s">
        <v>416</v>
      </c>
      <c r="G121" s="751" t="s">
        <v>1157</v>
      </c>
    </row>
    <row r="122" spans="1:7" x14ac:dyDescent="0.2">
      <c r="A122" s="621"/>
      <c r="B122" s="621"/>
      <c r="C122" s="622" t="s">
        <v>761</v>
      </c>
      <c r="D122" s="623" t="s">
        <v>762</v>
      </c>
      <c r="E122" s="624" t="s">
        <v>1160</v>
      </c>
      <c r="F122" s="624" t="s">
        <v>416</v>
      </c>
      <c r="G122" s="624" t="s">
        <v>1160</v>
      </c>
    </row>
    <row r="123" spans="1:7" x14ac:dyDescent="0.2">
      <c r="A123" s="621"/>
      <c r="B123" s="621"/>
      <c r="C123" s="622" t="s">
        <v>223</v>
      </c>
      <c r="D123" s="623" t="s">
        <v>165</v>
      </c>
      <c r="E123" s="624" t="s">
        <v>456</v>
      </c>
      <c r="F123" s="624" t="s">
        <v>416</v>
      </c>
      <c r="G123" s="624" t="s">
        <v>456</v>
      </c>
    </row>
    <row r="124" spans="1:7" x14ac:dyDescent="0.2">
      <c r="A124" s="621"/>
      <c r="B124" s="621"/>
      <c r="C124" s="622" t="s">
        <v>227</v>
      </c>
      <c r="D124" s="623" t="s">
        <v>166</v>
      </c>
      <c r="E124" s="624" t="s">
        <v>818</v>
      </c>
      <c r="F124" s="624" t="s">
        <v>416</v>
      </c>
      <c r="G124" s="624" t="s">
        <v>818</v>
      </c>
    </row>
    <row r="125" spans="1:7" x14ac:dyDescent="0.2">
      <c r="A125" s="621"/>
      <c r="B125" s="621"/>
      <c r="C125" s="622" t="s">
        <v>228</v>
      </c>
      <c r="D125" s="623" t="s">
        <v>163</v>
      </c>
      <c r="E125" s="624" t="s">
        <v>819</v>
      </c>
      <c r="F125" s="624" t="s">
        <v>416</v>
      </c>
      <c r="G125" s="624" t="s">
        <v>819</v>
      </c>
    </row>
    <row r="126" spans="1:7" x14ac:dyDescent="0.2">
      <c r="A126" s="621"/>
      <c r="B126" s="621"/>
      <c r="C126" s="622" t="s">
        <v>179</v>
      </c>
      <c r="D126" s="623" t="s">
        <v>164</v>
      </c>
      <c r="E126" s="624" t="s">
        <v>820</v>
      </c>
      <c r="F126" s="624" t="s">
        <v>416</v>
      </c>
      <c r="G126" s="624" t="s">
        <v>820</v>
      </c>
    </row>
    <row r="127" spans="1:7" x14ac:dyDescent="0.2">
      <c r="A127" s="621"/>
      <c r="B127" s="621"/>
      <c r="C127" s="622" t="s">
        <v>190</v>
      </c>
      <c r="D127" s="623" t="s">
        <v>169</v>
      </c>
      <c r="E127" s="624" t="s">
        <v>821</v>
      </c>
      <c r="F127" s="624" t="s">
        <v>416</v>
      </c>
      <c r="G127" s="624" t="s">
        <v>821</v>
      </c>
    </row>
    <row r="128" spans="1:7" x14ac:dyDescent="0.2">
      <c r="A128" s="621"/>
      <c r="B128" s="621"/>
      <c r="C128" s="622" t="s">
        <v>683</v>
      </c>
      <c r="D128" s="623" t="s">
        <v>172</v>
      </c>
      <c r="E128" s="624" t="s">
        <v>822</v>
      </c>
      <c r="F128" s="624" t="s">
        <v>416</v>
      </c>
      <c r="G128" s="624" t="s">
        <v>822</v>
      </c>
    </row>
    <row r="129" spans="1:7" ht="22.5" x14ac:dyDescent="0.2">
      <c r="A129" s="746" t="s">
        <v>49</v>
      </c>
      <c r="B129" s="746"/>
      <c r="C129" s="746"/>
      <c r="D129" s="747" t="s">
        <v>146</v>
      </c>
      <c r="E129" s="748" t="s">
        <v>823</v>
      </c>
      <c r="F129" s="748" t="s">
        <v>1196</v>
      </c>
      <c r="G129" s="748" t="s">
        <v>1197</v>
      </c>
    </row>
    <row r="130" spans="1:7" ht="15" x14ac:dyDescent="0.2">
      <c r="A130" s="620"/>
      <c r="B130" s="755" t="s">
        <v>50</v>
      </c>
      <c r="C130" s="749"/>
      <c r="D130" s="750" t="s">
        <v>160</v>
      </c>
      <c r="E130" s="751" t="s">
        <v>824</v>
      </c>
      <c r="F130" s="751" t="s">
        <v>825</v>
      </c>
      <c r="G130" s="751" t="s">
        <v>826</v>
      </c>
    </row>
    <row r="131" spans="1:7" x14ac:dyDescent="0.2">
      <c r="A131" s="621"/>
      <c r="B131" s="621"/>
      <c r="C131" s="622" t="s">
        <v>827</v>
      </c>
      <c r="D131" s="623" t="s">
        <v>828</v>
      </c>
      <c r="E131" s="624" t="s">
        <v>824</v>
      </c>
      <c r="F131" s="624" t="s">
        <v>416</v>
      </c>
      <c r="G131" s="624" t="s">
        <v>824</v>
      </c>
    </row>
    <row r="132" spans="1:7" ht="33.75" x14ac:dyDescent="0.2">
      <c r="A132" s="621"/>
      <c r="B132" s="621"/>
      <c r="C132" s="622" t="s">
        <v>51</v>
      </c>
      <c r="D132" s="623" t="s">
        <v>829</v>
      </c>
      <c r="E132" s="624" t="s">
        <v>416</v>
      </c>
      <c r="F132" s="624" t="s">
        <v>825</v>
      </c>
      <c r="G132" s="624" t="s">
        <v>825</v>
      </c>
    </row>
    <row r="133" spans="1:7" ht="15" x14ac:dyDescent="0.2">
      <c r="A133" s="620"/>
      <c r="B133" s="755" t="s">
        <v>54</v>
      </c>
      <c r="C133" s="749"/>
      <c r="D133" s="750" t="s">
        <v>128</v>
      </c>
      <c r="E133" s="751" t="s">
        <v>830</v>
      </c>
      <c r="F133" s="751" t="s">
        <v>1198</v>
      </c>
      <c r="G133" s="751" t="s">
        <v>1199</v>
      </c>
    </row>
    <row r="134" spans="1:7" ht="33.75" x14ac:dyDescent="0.2">
      <c r="A134" s="621"/>
      <c r="B134" s="621"/>
      <c r="C134" s="622" t="s">
        <v>831</v>
      </c>
      <c r="D134" s="623" t="s">
        <v>129</v>
      </c>
      <c r="E134" s="624" t="s">
        <v>832</v>
      </c>
      <c r="F134" s="624" t="s">
        <v>416</v>
      </c>
      <c r="G134" s="624" t="s">
        <v>832</v>
      </c>
    </row>
    <row r="135" spans="1:7" x14ac:dyDescent="0.2">
      <c r="A135" s="621"/>
      <c r="B135" s="621"/>
      <c r="C135" s="622" t="s">
        <v>761</v>
      </c>
      <c r="D135" s="623" t="s">
        <v>762</v>
      </c>
      <c r="E135" s="624" t="s">
        <v>530</v>
      </c>
      <c r="F135" s="624" t="s">
        <v>416</v>
      </c>
      <c r="G135" s="624" t="s">
        <v>530</v>
      </c>
    </row>
    <row r="136" spans="1:7" x14ac:dyDescent="0.2">
      <c r="A136" s="621"/>
      <c r="B136" s="621"/>
      <c r="C136" s="622" t="s">
        <v>223</v>
      </c>
      <c r="D136" s="623" t="s">
        <v>165</v>
      </c>
      <c r="E136" s="624" t="s">
        <v>833</v>
      </c>
      <c r="F136" s="624" t="s">
        <v>416</v>
      </c>
      <c r="G136" s="624" t="s">
        <v>833</v>
      </c>
    </row>
    <row r="137" spans="1:7" x14ac:dyDescent="0.2">
      <c r="A137" s="621"/>
      <c r="B137" s="621"/>
      <c r="C137" s="622" t="s">
        <v>227</v>
      </c>
      <c r="D137" s="623" t="s">
        <v>166</v>
      </c>
      <c r="E137" s="624" t="s">
        <v>834</v>
      </c>
      <c r="F137" s="624" t="s">
        <v>416</v>
      </c>
      <c r="G137" s="624" t="s">
        <v>834</v>
      </c>
    </row>
    <row r="138" spans="1:7" x14ac:dyDescent="0.2">
      <c r="A138" s="621"/>
      <c r="B138" s="621"/>
      <c r="C138" s="622" t="s">
        <v>228</v>
      </c>
      <c r="D138" s="623" t="s">
        <v>163</v>
      </c>
      <c r="E138" s="624" t="s">
        <v>835</v>
      </c>
      <c r="F138" s="624" t="s">
        <v>416</v>
      </c>
      <c r="G138" s="624" t="s">
        <v>835</v>
      </c>
    </row>
    <row r="139" spans="1:7" x14ac:dyDescent="0.2">
      <c r="A139" s="621"/>
      <c r="B139" s="621"/>
      <c r="C139" s="622" t="s">
        <v>179</v>
      </c>
      <c r="D139" s="623" t="s">
        <v>164</v>
      </c>
      <c r="E139" s="624" t="s">
        <v>836</v>
      </c>
      <c r="F139" s="624" t="s">
        <v>808</v>
      </c>
      <c r="G139" s="624" t="s">
        <v>1200</v>
      </c>
    </row>
    <row r="140" spans="1:7" x14ac:dyDescent="0.2">
      <c r="A140" s="621"/>
      <c r="B140" s="621"/>
      <c r="C140" s="622" t="s">
        <v>241</v>
      </c>
      <c r="D140" s="623" t="s">
        <v>167</v>
      </c>
      <c r="E140" s="624" t="s">
        <v>837</v>
      </c>
      <c r="F140" s="624" t="s">
        <v>416</v>
      </c>
      <c r="G140" s="624" t="s">
        <v>837</v>
      </c>
    </row>
    <row r="141" spans="1:7" x14ac:dyDescent="0.2">
      <c r="A141" s="621"/>
      <c r="B141" s="621"/>
      <c r="C141" s="622" t="s">
        <v>702</v>
      </c>
      <c r="D141" s="623" t="s">
        <v>168</v>
      </c>
      <c r="E141" s="624" t="s">
        <v>416</v>
      </c>
      <c r="F141" s="624" t="s">
        <v>465</v>
      </c>
      <c r="G141" s="624" t="s">
        <v>465</v>
      </c>
    </row>
    <row r="142" spans="1:7" x14ac:dyDescent="0.2">
      <c r="A142" s="621"/>
      <c r="B142" s="621"/>
      <c r="C142" s="622" t="s">
        <v>785</v>
      </c>
      <c r="D142" s="623" t="s">
        <v>786</v>
      </c>
      <c r="E142" s="624" t="s">
        <v>563</v>
      </c>
      <c r="F142" s="624" t="s">
        <v>416</v>
      </c>
      <c r="G142" s="624" t="s">
        <v>563</v>
      </c>
    </row>
    <row r="143" spans="1:7" x14ac:dyDescent="0.2">
      <c r="A143" s="621"/>
      <c r="B143" s="621"/>
      <c r="C143" s="622" t="s">
        <v>190</v>
      </c>
      <c r="D143" s="623" t="s">
        <v>169</v>
      </c>
      <c r="E143" s="624" t="s">
        <v>838</v>
      </c>
      <c r="F143" s="624" t="s">
        <v>839</v>
      </c>
      <c r="G143" s="624" t="s">
        <v>840</v>
      </c>
    </row>
    <row r="144" spans="1:7" ht="33.75" x14ac:dyDescent="0.2">
      <c r="A144" s="621"/>
      <c r="B144" s="621"/>
      <c r="C144" s="622" t="s">
        <v>792</v>
      </c>
      <c r="D144" s="623" t="s">
        <v>793</v>
      </c>
      <c r="E144" s="624" t="s">
        <v>511</v>
      </c>
      <c r="F144" s="624" t="s">
        <v>416</v>
      </c>
      <c r="G144" s="624" t="s">
        <v>511</v>
      </c>
    </row>
    <row r="145" spans="1:7" x14ac:dyDescent="0.2">
      <c r="A145" s="621"/>
      <c r="B145" s="621"/>
      <c r="C145" s="622" t="s">
        <v>683</v>
      </c>
      <c r="D145" s="623" t="s">
        <v>172</v>
      </c>
      <c r="E145" s="624" t="s">
        <v>416</v>
      </c>
      <c r="F145" s="624" t="s">
        <v>416</v>
      </c>
      <c r="G145" s="624" t="s">
        <v>416</v>
      </c>
    </row>
    <row r="146" spans="1:7" x14ac:dyDescent="0.2">
      <c r="A146" s="621"/>
      <c r="B146" s="621"/>
      <c r="C146" s="622" t="s">
        <v>250</v>
      </c>
      <c r="D146" s="623" t="s">
        <v>251</v>
      </c>
      <c r="E146" s="624" t="s">
        <v>841</v>
      </c>
      <c r="F146" s="624" t="s">
        <v>416</v>
      </c>
      <c r="G146" s="624" t="s">
        <v>841</v>
      </c>
    </row>
    <row r="147" spans="1:7" ht="45" x14ac:dyDescent="0.2">
      <c r="A147" s="621"/>
      <c r="B147" s="621"/>
      <c r="C147" s="622" t="s">
        <v>55</v>
      </c>
      <c r="D147" s="623" t="s">
        <v>842</v>
      </c>
      <c r="E147" s="624" t="s">
        <v>843</v>
      </c>
      <c r="F147" s="624" t="s">
        <v>844</v>
      </c>
      <c r="G147" s="624" t="s">
        <v>845</v>
      </c>
    </row>
    <row r="148" spans="1:7" ht="15" x14ac:dyDescent="0.2">
      <c r="A148" s="620"/>
      <c r="B148" s="755" t="s">
        <v>846</v>
      </c>
      <c r="C148" s="749"/>
      <c r="D148" s="750" t="s">
        <v>847</v>
      </c>
      <c r="E148" s="751" t="s">
        <v>848</v>
      </c>
      <c r="F148" s="751" t="s">
        <v>416</v>
      </c>
      <c r="G148" s="751" t="s">
        <v>848</v>
      </c>
    </row>
    <row r="149" spans="1:7" x14ac:dyDescent="0.2">
      <c r="A149" s="621"/>
      <c r="B149" s="621"/>
      <c r="C149" s="622" t="s">
        <v>179</v>
      </c>
      <c r="D149" s="623" t="s">
        <v>164</v>
      </c>
      <c r="E149" s="624" t="s">
        <v>722</v>
      </c>
      <c r="F149" s="624" t="s">
        <v>416</v>
      </c>
      <c r="G149" s="624" t="s">
        <v>722</v>
      </c>
    </row>
    <row r="150" spans="1:7" x14ac:dyDescent="0.2">
      <c r="A150" s="621"/>
      <c r="B150" s="621"/>
      <c r="C150" s="622" t="s">
        <v>241</v>
      </c>
      <c r="D150" s="623" t="s">
        <v>167</v>
      </c>
      <c r="E150" s="624" t="s">
        <v>511</v>
      </c>
      <c r="F150" s="624" t="s">
        <v>416</v>
      </c>
      <c r="G150" s="624" t="s">
        <v>511</v>
      </c>
    </row>
    <row r="151" spans="1:7" x14ac:dyDescent="0.2">
      <c r="A151" s="621"/>
      <c r="B151" s="621"/>
      <c r="C151" s="622" t="s">
        <v>190</v>
      </c>
      <c r="D151" s="623" t="s">
        <v>169</v>
      </c>
      <c r="E151" s="624" t="s">
        <v>849</v>
      </c>
      <c r="F151" s="624" t="s">
        <v>416</v>
      </c>
      <c r="G151" s="624" t="s">
        <v>849</v>
      </c>
    </row>
    <row r="152" spans="1:7" ht="15" x14ac:dyDescent="0.2">
      <c r="A152" s="620"/>
      <c r="B152" s="755" t="s">
        <v>850</v>
      </c>
      <c r="C152" s="749"/>
      <c r="D152" s="750" t="s">
        <v>851</v>
      </c>
      <c r="E152" s="751" t="s">
        <v>852</v>
      </c>
      <c r="F152" s="751" t="s">
        <v>416</v>
      </c>
      <c r="G152" s="751" t="s">
        <v>852</v>
      </c>
    </row>
    <row r="153" spans="1:7" x14ac:dyDescent="0.2">
      <c r="A153" s="621"/>
      <c r="B153" s="621"/>
      <c r="C153" s="622" t="s">
        <v>767</v>
      </c>
      <c r="D153" s="623" t="s">
        <v>768</v>
      </c>
      <c r="E153" s="624" t="s">
        <v>853</v>
      </c>
      <c r="F153" s="624" t="s">
        <v>416</v>
      </c>
      <c r="G153" s="624" t="s">
        <v>853</v>
      </c>
    </row>
    <row r="154" spans="1:7" x14ac:dyDescent="0.2">
      <c r="A154" s="621"/>
      <c r="B154" s="621"/>
      <c r="C154" s="622" t="s">
        <v>179</v>
      </c>
      <c r="D154" s="623" t="s">
        <v>164</v>
      </c>
      <c r="E154" s="624" t="s">
        <v>854</v>
      </c>
      <c r="F154" s="624" t="s">
        <v>416</v>
      </c>
      <c r="G154" s="624" t="s">
        <v>854</v>
      </c>
    </row>
    <row r="155" spans="1:7" x14ac:dyDescent="0.2">
      <c r="A155" s="621"/>
      <c r="B155" s="621"/>
      <c r="C155" s="622" t="s">
        <v>190</v>
      </c>
      <c r="D155" s="623" t="s">
        <v>169</v>
      </c>
      <c r="E155" s="624" t="s">
        <v>430</v>
      </c>
      <c r="F155" s="624" t="s">
        <v>416</v>
      </c>
      <c r="G155" s="624" t="s">
        <v>430</v>
      </c>
    </row>
    <row r="156" spans="1:7" x14ac:dyDescent="0.2">
      <c r="A156" s="621"/>
      <c r="B156" s="621"/>
      <c r="C156" s="622" t="s">
        <v>250</v>
      </c>
      <c r="D156" s="623" t="s">
        <v>251</v>
      </c>
      <c r="E156" s="624" t="s">
        <v>855</v>
      </c>
      <c r="F156" s="624" t="s">
        <v>416</v>
      </c>
      <c r="G156" s="624" t="s">
        <v>855</v>
      </c>
    </row>
    <row r="157" spans="1:7" x14ac:dyDescent="0.2">
      <c r="A157" s="746" t="s">
        <v>856</v>
      </c>
      <c r="B157" s="746"/>
      <c r="C157" s="746"/>
      <c r="D157" s="747" t="s">
        <v>857</v>
      </c>
      <c r="E157" s="748" t="s">
        <v>858</v>
      </c>
      <c r="F157" s="748" t="s">
        <v>416</v>
      </c>
      <c r="G157" s="748" t="s">
        <v>858</v>
      </c>
    </row>
    <row r="158" spans="1:7" ht="22.5" x14ac:dyDescent="0.2">
      <c r="A158" s="620"/>
      <c r="B158" s="755" t="s">
        <v>859</v>
      </c>
      <c r="C158" s="749"/>
      <c r="D158" s="750" t="s">
        <v>860</v>
      </c>
      <c r="E158" s="751" t="s">
        <v>858</v>
      </c>
      <c r="F158" s="751" t="s">
        <v>416</v>
      </c>
      <c r="G158" s="751" t="s">
        <v>858</v>
      </c>
    </row>
    <row r="159" spans="1:7" ht="33.75" x14ac:dyDescent="0.2">
      <c r="A159" s="621"/>
      <c r="B159" s="621"/>
      <c r="C159" s="622" t="s">
        <v>861</v>
      </c>
      <c r="D159" s="623" t="s">
        <v>862</v>
      </c>
      <c r="E159" s="624" t="s">
        <v>858</v>
      </c>
      <c r="F159" s="624" t="s">
        <v>416</v>
      </c>
      <c r="G159" s="624" t="s">
        <v>858</v>
      </c>
    </row>
    <row r="160" spans="1:7" x14ac:dyDescent="0.2">
      <c r="A160" s="746" t="s">
        <v>548</v>
      </c>
      <c r="B160" s="746"/>
      <c r="C160" s="746"/>
      <c r="D160" s="747" t="s">
        <v>549</v>
      </c>
      <c r="E160" s="748" t="s">
        <v>863</v>
      </c>
      <c r="F160" s="748" t="s">
        <v>416</v>
      </c>
      <c r="G160" s="748" t="s">
        <v>863</v>
      </c>
    </row>
    <row r="161" spans="1:7" ht="15" x14ac:dyDescent="0.2">
      <c r="A161" s="620"/>
      <c r="B161" s="755" t="s">
        <v>864</v>
      </c>
      <c r="C161" s="749"/>
      <c r="D161" s="750" t="s">
        <v>865</v>
      </c>
      <c r="E161" s="751" t="s">
        <v>863</v>
      </c>
      <c r="F161" s="751" t="s">
        <v>416</v>
      </c>
      <c r="G161" s="751" t="s">
        <v>863</v>
      </c>
    </row>
    <row r="162" spans="1:7" x14ac:dyDescent="0.2">
      <c r="A162" s="621"/>
      <c r="B162" s="621"/>
      <c r="C162" s="622" t="s">
        <v>866</v>
      </c>
      <c r="D162" s="623" t="s">
        <v>867</v>
      </c>
      <c r="E162" s="624" t="s">
        <v>863</v>
      </c>
      <c r="F162" s="624" t="s">
        <v>416</v>
      </c>
      <c r="G162" s="624" t="s">
        <v>863</v>
      </c>
    </row>
    <row r="163" spans="1:7" x14ac:dyDescent="0.2">
      <c r="A163" s="746" t="s">
        <v>60</v>
      </c>
      <c r="B163" s="746"/>
      <c r="C163" s="746"/>
      <c r="D163" s="747" t="s">
        <v>112</v>
      </c>
      <c r="E163" s="748" t="s">
        <v>868</v>
      </c>
      <c r="F163" s="748" t="s">
        <v>1201</v>
      </c>
      <c r="G163" s="748" t="s">
        <v>1202</v>
      </c>
    </row>
    <row r="164" spans="1:7" ht="15" x14ac:dyDescent="0.2">
      <c r="A164" s="620"/>
      <c r="B164" s="755" t="s">
        <v>569</v>
      </c>
      <c r="C164" s="749"/>
      <c r="D164" s="750" t="s">
        <v>570</v>
      </c>
      <c r="E164" s="751" t="s">
        <v>869</v>
      </c>
      <c r="F164" s="751" t="s">
        <v>1203</v>
      </c>
      <c r="G164" s="751" t="s">
        <v>1204</v>
      </c>
    </row>
    <row r="165" spans="1:7" x14ac:dyDescent="0.2">
      <c r="A165" s="621"/>
      <c r="B165" s="621"/>
      <c r="C165" s="622" t="s">
        <v>767</v>
      </c>
      <c r="D165" s="623" t="s">
        <v>768</v>
      </c>
      <c r="E165" s="624" t="s">
        <v>870</v>
      </c>
      <c r="F165" s="624" t="s">
        <v>416</v>
      </c>
      <c r="G165" s="624" t="s">
        <v>870</v>
      </c>
    </row>
    <row r="166" spans="1:7" x14ac:dyDescent="0.2">
      <c r="A166" s="621"/>
      <c r="B166" s="621"/>
      <c r="C166" s="622" t="s">
        <v>871</v>
      </c>
      <c r="D166" s="623" t="s">
        <v>872</v>
      </c>
      <c r="E166" s="624" t="s">
        <v>509</v>
      </c>
      <c r="F166" s="624" t="s">
        <v>416</v>
      </c>
      <c r="G166" s="624" t="s">
        <v>509</v>
      </c>
    </row>
    <row r="167" spans="1:7" x14ac:dyDescent="0.2">
      <c r="A167" s="621"/>
      <c r="B167" s="621"/>
      <c r="C167" s="622" t="s">
        <v>676</v>
      </c>
      <c r="D167" s="623" t="s">
        <v>677</v>
      </c>
      <c r="E167" s="624" t="s">
        <v>873</v>
      </c>
      <c r="F167" s="624" t="s">
        <v>416</v>
      </c>
      <c r="G167" s="624" t="s">
        <v>873</v>
      </c>
    </row>
    <row r="168" spans="1:7" x14ac:dyDescent="0.2">
      <c r="A168" s="621"/>
      <c r="B168" s="621"/>
      <c r="C168" s="622" t="s">
        <v>751</v>
      </c>
      <c r="D168" s="623" t="s">
        <v>752</v>
      </c>
      <c r="E168" s="624" t="s">
        <v>874</v>
      </c>
      <c r="F168" s="624" t="s">
        <v>416</v>
      </c>
      <c r="G168" s="624" t="s">
        <v>874</v>
      </c>
    </row>
    <row r="169" spans="1:7" x14ac:dyDescent="0.2">
      <c r="A169" s="621"/>
      <c r="B169" s="621"/>
      <c r="C169" s="622" t="s">
        <v>223</v>
      </c>
      <c r="D169" s="623" t="s">
        <v>165</v>
      </c>
      <c r="E169" s="624" t="s">
        <v>875</v>
      </c>
      <c r="F169" s="624" t="s">
        <v>416</v>
      </c>
      <c r="G169" s="624" t="s">
        <v>875</v>
      </c>
    </row>
    <row r="170" spans="1:7" x14ac:dyDescent="0.2">
      <c r="A170" s="621"/>
      <c r="B170" s="621"/>
      <c r="C170" s="622" t="s">
        <v>227</v>
      </c>
      <c r="D170" s="623" t="s">
        <v>166</v>
      </c>
      <c r="E170" s="624" t="s">
        <v>876</v>
      </c>
      <c r="F170" s="624" t="s">
        <v>416</v>
      </c>
      <c r="G170" s="624" t="s">
        <v>876</v>
      </c>
    </row>
    <row r="171" spans="1:7" x14ac:dyDescent="0.2">
      <c r="A171" s="621"/>
      <c r="B171" s="621"/>
      <c r="C171" s="622" t="s">
        <v>228</v>
      </c>
      <c r="D171" s="623" t="s">
        <v>163</v>
      </c>
      <c r="E171" s="624" t="s">
        <v>877</v>
      </c>
      <c r="F171" s="624" t="s">
        <v>416</v>
      </c>
      <c r="G171" s="624" t="s">
        <v>877</v>
      </c>
    </row>
    <row r="172" spans="1:7" x14ac:dyDescent="0.2">
      <c r="A172" s="621"/>
      <c r="B172" s="621"/>
      <c r="C172" s="622" t="s">
        <v>179</v>
      </c>
      <c r="D172" s="623" t="s">
        <v>164</v>
      </c>
      <c r="E172" s="624" t="s">
        <v>878</v>
      </c>
      <c r="F172" s="624" t="s">
        <v>712</v>
      </c>
      <c r="G172" s="624" t="s">
        <v>1205</v>
      </c>
    </row>
    <row r="173" spans="1:7" ht="22.5" x14ac:dyDescent="0.2">
      <c r="A173" s="621"/>
      <c r="B173" s="621"/>
      <c r="C173" s="622" t="s">
        <v>779</v>
      </c>
      <c r="D173" s="623" t="s">
        <v>780</v>
      </c>
      <c r="E173" s="624" t="s">
        <v>879</v>
      </c>
      <c r="F173" s="624" t="s">
        <v>416</v>
      </c>
      <c r="G173" s="624" t="s">
        <v>879</v>
      </c>
    </row>
    <row r="174" spans="1:7" x14ac:dyDescent="0.2">
      <c r="A174" s="621"/>
      <c r="B174" s="621"/>
      <c r="C174" s="622" t="s">
        <v>782</v>
      </c>
      <c r="D174" s="623" t="s">
        <v>783</v>
      </c>
      <c r="E174" s="624" t="s">
        <v>880</v>
      </c>
      <c r="F174" s="624" t="s">
        <v>416</v>
      </c>
      <c r="G174" s="624" t="s">
        <v>880</v>
      </c>
    </row>
    <row r="175" spans="1:7" x14ac:dyDescent="0.2">
      <c r="A175" s="621"/>
      <c r="B175" s="621"/>
      <c r="C175" s="622" t="s">
        <v>241</v>
      </c>
      <c r="D175" s="623" t="s">
        <v>167</v>
      </c>
      <c r="E175" s="624" t="s">
        <v>881</v>
      </c>
      <c r="F175" s="624" t="s">
        <v>416</v>
      </c>
      <c r="G175" s="624" t="s">
        <v>881</v>
      </c>
    </row>
    <row r="176" spans="1:7" x14ac:dyDescent="0.2">
      <c r="A176" s="621"/>
      <c r="B176" s="621"/>
      <c r="C176" s="622" t="s">
        <v>702</v>
      </c>
      <c r="D176" s="623" t="s">
        <v>168</v>
      </c>
      <c r="E176" s="624" t="s">
        <v>882</v>
      </c>
      <c r="F176" s="624" t="s">
        <v>883</v>
      </c>
      <c r="G176" s="624" t="s">
        <v>884</v>
      </c>
    </row>
    <row r="177" spans="1:7" x14ac:dyDescent="0.2">
      <c r="A177" s="621"/>
      <c r="B177" s="621"/>
      <c r="C177" s="622" t="s">
        <v>785</v>
      </c>
      <c r="D177" s="623" t="s">
        <v>786</v>
      </c>
      <c r="E177" s="624" t="s">
        <v>885</v>
      </c>
      <c r="F177" s="624" t="s">
        <v>416</v>
      </c>
      <c r="G177" s="624" t="s">
        <v>885</v>
      </c>
    </row>
    <row r="178" spans="1:7" x14ac:dyDescent="0.2">
      <c r="A178" s="621"/>
      <c r="B178" s="621"/>
      <c r="C178" s="622" t="s">
        <v>190</v>
      </c>
      <c r="D178" s="623" t="s">
        <v>169</v>
      </c>
      <c r="E178" s="624" t="s">
        <v>886</v>
      </c>
      <c r="F178" s="624" t="s">
        <v>887</v>
      </c>
      <c r="G178" s="624" t="s">
        <v>888</v>
      </c>
    </row>
    <row r="179" spans="1:7" x14ac:dyDescent="0.2">
      <c r="A179" s="621"/>
      <c r="B179" s="621"/>
      <c r="C179" s="622" t="s">
        <v>248</v>
      </c>
      <c r="D179" s="623" t="s">
        <v>249</v>
      </c>
      <c r="E179" s="624" t="s">
        <v>889</v>
      </c>
      <c r="F179" s="624" t="s">
        <v>416</v>
      </c>
      <c r="G179" s="624" t="s">
        <v>889</v>
      </c>
    </row>
    <row r="180" spans="1:7" ht="33.75" x14ac:dyDescent="0.2">
      <c r="A180" s="621"/>
      <c r="B180" s="621"/>
      <c r="C180" s="622" t="s">
        <v>789</v>
      </c>
      <c r="D180" s="623" t="s">
        <v>790</v>
      </c>
      <c r="E180" s="624" t="s">
        <v>511</v>
      </c>
      <c r="F180" s="624" t="s">
        <v>416</v>
      </c>
      <c r="G180" s="624" t="s">
        <v>511</v>
      </c>
    </row>
    <row r="181" spans="1:7" ht="33.75" x14ac:dyDescent="0.2">
      <c r="A181" s="621"/>
      <c r="B181" s="621"/>
      <c r="C181" s="622" t="s">
        <v>792</v>
      </c>
      <c r="D181" s="623" t="s">
        <v>793</v>
      </c>
      <c r="E181" s="624" t="s">
        <v>890</v>
      </c>
      <c r="F181" s="624" t="s">
        <v>416</v>
      </c>
      <c r="G181" s="624" t="s">
        <v>890</v>
      </c>
    </row>
    <row r="182" spans="1:7" x14ac:dyDescent="0.2">
      <c r="A182" s="621"/>
      <c r="B182" s="621"/>
      <c r="C182" s="622" t="s">
        <v>683</v>
      </c>
      <c r="D182" s="623" t="s">
        <v>172</v>
      </c>
      <c r="E182" s="624" t="s">
        <v>459</v>
      </c>
      <c r="F182" s="624" t="s">
        <v>416</v>
      </c>
      <c r="G182" s="624" t="s">
        <v>459</v>
      </c>
    </row>
    <row r="183" spans="1:7" x14ac:dyDescent="0.2">
      <c r="A183" s="621"/>
      <c r="B183" s="621"/>
      <c r="C183" s="622" t="s">
        <v>250</v>
      </c>
      <c r="D183" s="623" t="s">
        <v>251</v>
      </c>
      <c r="E183" s="624" t="s">
        <v>891</v>
      </c>
      <c r="F183" s="624" t="s">
        <v>416</v>
      </c>
      <c r="G183" s="624" t="s">
        <v>891</v>
      </c>
    </row>
    <row r="184" spans="1:7" x14ac:dyDescent="0.2">
      <c r="A184" s="621"/>
      <c r="B184" s="621"/>
      <c r="C184" s="622" t="s">
        <v>803</v>
      </c>
      <c r="D184" s="623" t="s">
        <v>804</v>
      </c>
      <c r="E184" s="624" t="s">
        <v>892</v>
      </c>
      <c r="F184" s="624" t="s">
        <v>416</v>
      </c>
      <c r="G184" s="624" t="s">
        <v>892</v>
      </c>
    </row>
    <row r="185" spans="1:7" x14ac:dyDescent="0.2">
      <c r="A185" s="621"/>
      <c r="B185" s="621"/>
      <c r="C185" s="622" t="s">
        <v>723</v>
      </c>
      <c r="D185" s="623" t="s">
        <v>496</v>
      </c>
      <c r="E185" s="624" t="s">
        <v>893</v>
      </c>
      <c r="F185" s="624" t="s">
        <v>416</v>
      </c>
      <c r="G185" s="624" t="s">
        <v>893</v>
      </c>
    </row>
    <row r="186" spans="1:7" ht="22.5" x14ac:dyDescent="0.2">
      <c r="A186" s="621"/>
      <c r="B186" s="621"/>
      <c r="C186" s="622" t="s">
        <v>42</v>
      </c>
      <c r="D186" s="623" t="s">
        <v>738</v>
      </c>
      <c r="E186" s="624" t="s">
        <v>416</v>
      </c>
      <c r="F186" s="624" t="s">
        <v>416</v>
      </c>
      <c r="G186" s="624" t="s">
        <v>416</v>
      </c>
    </row>
    <row r="187" spans="1:7" ht="15" x14ac:dyDescent="0.2">
      <c r="A187" s="620"/>
      <c r="B187" s="755" t="s">
        <v>574</v>
      </c>
      <c r="C187" s="749"/>
      <c r="D187" s="750" t="s">
        <v>113</v>
      </c>
      <c r="E187" s="751" t="s">
        <v>894</v>
      </c>
      <c r="F187" s="751" t="s">
        <v>841</v>
      </c>
      <c r="G187" s="751" t="s">
        <v>1206</v>
      </c>
    </row>
    <row r="188" spans="1:7" ht="33.75" x14ac:dyDescent="0.2">
      <c r="A188" s="621"/>
      <c r="B188" s="621"/>
      <c r="C188" s="622" t="s">
        <v>588</v>
      </c>
      <c r="D188" s="623" t="s">
        <v>696</v>
      </c>
      <c r="E188" s="624" t="s">
        <v>659</v>
      </c>
      <c r="F188" s="624" t="s">
        <v>416</v>
      </c>
      <c r="G188" s="624" t="s">
        <v>659</v>
      </c>
    </row>
    <row r="189" spans="1:7" x14ac:dyDescent="0.2">
      <c r="A189" s="621"/>
      <c r="B189" s="621"/>
      <c r="C189" s="622" t="s">
        <v>767</v>
      </c>
      <c r="D189" s="623" t="s">
        <v>768</v>
      </c>
      <c r="E189" s="624" t="s">
        <v>895</v>
      </c>
      <c r="F189" s="624" t="s">
        <v>416</v>
      </c>
      <c r="G189" s="624" t="s">
        <v>895</v>
      </c>
    </row>
    <row r="190" spans="1:7" x14ac:dyDescent="0.2">
      <c r="A190" s="621"/>
      <c r="B190" s="621"/>
      <c r="C190" s="622" t="s">
        <v>676</v>
      </c>
      <c r="D190" s="623" t="s">
        <v>677</v>
      </c>
      <c r="E190" s="624" t="s">
        <v>896</v>
      </c>
      <c r="F190" s="624" t="s">
        <v>416</v>
      </c>
      <c r="G190" s="624" t="s">
        <v>896</v>
      </c>
    </row>
    <row r="191" spans="1:7" x14ac:dyDescent="0.2">
      <c r="A191" s="621"/>
      <c r="B191" s="621"/>
      <c r="C191" s="622" t="s">
        <v>751</v>
      </c>
      <c r="D191" s="623" t="s">
        <v>752</v>
      </c>
      <c r="E191" s="624" t="s">
        <v>897</v>
      </c>
      <c r="F191" s="624" t="s">
        <v>416</v>
      </c>
      <c r="G191" s="624" t="s">
        <v>897</v>
      </c>
    </row>
    <row r="192" spans="1:7" x14ac:dyDescent="0.2">
      <c r="A192" s="621"/>
      <c r="B192" s="621"/>
      <c r="C192" s="622" t="s">
        <v>223</v>
      </c>
      <c r="D192" s="623" t="s">
        <v>165</v>
      </c>
      <c r="E192" s="624" t="s">
        <v>898</v>
      </c>
      <c r="F192" s="624" t="s">
        <v>416</v>
      </c>
      <c r="G192" s="624" t="s">
        <v>898</v>
      </c>
    </row>
    <row r="193" spans="1:7" x14ac:dyDescent="0.2">
      <c r="A193" s="621"/>
      <c r="B193" s="621"/>
      <c r="C193" s="622" t="s">
        <v>227</v>
      </c>
      <c r="D193" s="623" t="s">
        <v>166</v>
      </c>
      <c r="E193" s="624" t="s">
        <v>899</v>
      </c>
      <c r="F193" s="624" t="s">
        <v>416</v>
      </c>
      <c r="G193" s="624" t="s">
        <v>899</v>
      </c>
    </row>
    <row r="194" spans="1:7" x14ac:dyDescent="0.2">
      <c r="A194" s="621"/>
      <c r="B194" s="621"/>
      <c r="C194" s="622" t="s">
        <v>179</v>
      </c>
      <c r="D194" s="623" t="s">
        <v>164</v>
      </c>
      <c r="E194" s="624" t="s">
        <v>900</v>
      </c>
      <c r="F194" s="624" t="s">
        <v>416</v>
      </c>
      <c r="G194" s="624" t="s">
        <v>900</v>
      </c>
    </row>
    <row r="195" spans="1:7" x14ac:dyDescent="0.2">
      <c r="A195" s="621"/>
      <c r="B195" s="621"/>
      <c r="C195" s="622" t="s">
        <v>782</v>
      </c>
      <c r="D195" s="623" t="s">
        <v>783</v>
      </c>
      <c r="E195" s="624" t="s">
        <v>901</v>
      </c>
      <c r="F195" s="624" t="s">
        <v>416</v>
      </c>
      <c r="G195" s="624" t="s">
        <v>901</v>
      </c>
    </row>
    <row r="196" spans="1:7" x14ac:dyDescent="0.2">
      <c r="A196" s="621"/>
      <c r="B196" s="621"/>
      <c r="C196" s="622" t="s">
        <v>241</v>
      </c>
      <c r="D196" s="623" t="s">
        <v>167</v>
      </c>
      <c r="E196" s="624" t="s">
        <v>902</v>
      </c>
      <c r="F196" s="624" t="s">
        <v>416</v>
      </c>
      <c r="G196" s="624" t="s">
        <v>902</v>
      </c>
    </row>
    <row r="197" spans="1:7" x14ac:dyDescent="0.2">
      <c r="A197" s="621"/>
      <c r="B197" s="621"/>
      <c r="C197" s="622" t="s">
        <v>702</v>
      </c>
      <c r="D197" s="623" t="s">
        <v>168</v>
      </c>
      <c r="E197" s="624" t="s">
        <v>849</v>
      </c>
      <c r="F197" s="624" t="s">
        <v>416</v>
      </c>
      <c r="G197" s="624" t="s">
        <v>849</v>
      </c>
    </row>
    <row r="198" spans="1:7" x14ac:dyDescent="0.2">
      <c r="A198" s="621"/>
      <c r="B198" s="621"/>
      <c r="C198" s="622" t="s">
        <v>785</v>
      </c>
      <c r="D198" s="623" t="s">
        <v>786</v>
      </c>
      <c r="E198" s="624" t="s">
        <v>849</v>
      </c>
      <c r="F198" s="624" t="s">
        <v>416</v>
      </c>
      <c r="G198" s="624" t="s">
        <v>849</v>
      </c>
    </row>
    <row r="199" spans="1:7" x14ac:dyDescent="0.2">
      <c r="A199" s="621"/>
      <c r="B199" s="621"/>
      <c r="C199" s="622" t="s">
        <v>190</v>
      </c>
      <c r="D199" s="623" t="s">
        <v>169</v>
      </c>
      <c r="E199" s="624" t="s">
        <v>903</v>
      </c>
      <c r="F199" s="624" t="s">
        <v>416</v>
      </c>
      <c r="G199" s="624" t="s">
        <v>903</v>
      </c>
    </row>
    <row r="200" spans="1:7" ht="33.75" x14ac:dyDescent="0.2">
      <c r="A200" s="621"/>
      <c r="B200" s="621"/>
      <c r="C200" s="622" t="s">
        <v>792</v>
      </c>
      <c r="D200" s="623" t="s">
        <v>793</v>
      </c>
      <c r="E200" s="624" t="s">
        <v>904</v>
      </c>
      <c r="F200" s="624" t="s">
        <v>416</v>
      </c>
      <c r="G200" s="624" t="s">
        <v>904</v>
      </c>
    </row>
    <row r="201" spans="1:7" x14ac:dyDescent="0.2">
      <c r="A201" s="621"/>
      <c r="B201" s="621"/>
      <c r="C201" s="622" t="s">
        <v>250</v>
      </c>
      <c r="D201" s="623" t="s">
        <v>251</v>
      </c>
      <c r="E201" s="624" t="s">
        <v>510</v>
      </c>
      <c r="F201" s="624" t="s">
        <v>416</v>
      </c>
      <c r="G201" s="624" t="s">
        <v>510</v>
      </c>
    </row>
    <row r="202" spans="1:7" x14ac:dyDescent="0.2">
      <c r="A202" s="621"/>
      <c r="B202" s="621"/>
      <c r="C202" s="622" t="s">
        <v>803</v>
      </c>
      <c r="D202" s="623" t="s">
        <v>804</v>
      </c>
      <c r="E202" s="624" t="s">
        <v>905</v>
      </c>
      <c r="F202" s="624" t="s">
        <v>416</v>
      </c>
      <c r="G202" s="624" t="s">
        <v>905</v>
      </c>
    </row>
    <row r="203" spans="1:7" ht="22.5" x14ac:dyDescent="0.2">
      <c r="A203" s="621"/>
      <c r="B203" s="621"/>
      <c r="C203" s="622" t="s">
        <v>42</v>
      </c>
      <c r="D203" s="623" t="s">
        <v>738</v>
      </c>
      <c r="E203" s="624" t="s">
        <v>416</v>
      </c>
      <c r="F203" s="624" t="s">
        <v>841</v>
      </c>
      <c r="G203" s="624" t="s">
        <v>841</v>
      </c>
    </row>
    <row r="204" spans="1:7" ht="15" x14ac:dyDescent="0.2">
      <c r="A204" s="620"/>
      <c r="B204" s="755" t="s">
        <v>578</v>
      </c>
      <c r="C204" s="749"/>
      <c r="D204" s="750" t="s">
        <v>579</v>
      </c>
      <c r="E204" s="751" t="s">
        <v>906</v>
      </c>
      <c r="F204" s="751" t="s">
        <v>563</v>
      </c>
      <c r="G204" s="751" t="s">
        <v>907</v>
      </c>
    </row>
    <row r="205" spans="1:7" ht="33.75" x14ac:dyDescent="0.2">
      <c r="A205" s="621"/>
      <c r="B205" s="621"/>
      <c r="C205" s="622" t="s">
        <v>588</v>
      </c>
      <c r="D205" s="623" t="s">
        <v>696</v>
      </c>
      <c r="E205" s="624" t="s">
        <v>908</v>
      </c>
      <c r="F205" s="624" t="s">
        <v>563</v>
      </c>
      <c r="G205" s="624" t="s">
        <v>909</v>
      </c>
    </row>
    <row r="206" spans="1:7" ht="22.5" x14ac:dyDescent="0.2">
      <c r="A206" s="621"/>
      <c r="B206" s="621"/>
      <c r="C206" s="622" t="s">
        <v>910</v>
      </c>
      <c r="D206" s="623" t="s">
        <v>126</v>
      </c>
      <c r="E206" s="624" t="s">
        <v>911</v>
      </c>
      <c r="F206" s="624" t="s">
        <v>416</v>
      </c>
      <c r="G206" s="624" t="s">
        <v>911</v>
      </c>
    </row>
    <row r="207" spans="1:7" x14ac:dyDescent="0.2">
      <c r="A207" s="621"/>
      <c r="B207" s="621"/>
      <c r="C207" s="622" t="s">
        <v>767</v>
      </c>
      <c r="D207" s="623" t="s">
        <v>768</v>
      </c>
      <c r="E207" s="624" t="s">
        <v>912</v>
      </c>
      <c r="F207" s="624" t="s">
        <v>416</v>
      </c>
      <c r="G207" s="624" t="s">
        <v>912</v>
      </c>
    </row>
    <row r="208" spans="1:7" x14ac:dyDescent="0.2">
      <c r="A208" s="621"/>
      <c r="B208" s="621"/>
      <c r="C208" s="622" t="s">
        <v>676</v>
      </c>
      <c r="D208" s="623" t="s">
        <v>677</v>
      </c>
      <c r="E208" s="624" t="s">
        <v>913</v>
      </c>
      <c r="F208" s="624" t="s">
        <v>416</v>
      </c>
      <c r="G208" s="624" t="s">
        <v>913</v>
      </c>
    </row>
    <row r="209" spans="1:7" x14ac:dyDescent="0.2">
      <c r="A209" s="621"/>
      <c r="B209" s="621"/>
      <c r="C209" s="622" t="s">
        <v>751</v>
      </c>
      <c r="D209" s="623" t="s">
        <v>752</v>
      </c>
      <c r="E209" s="624" t="s">
        <v>914</v>
      </c>
      <c r="F209" s="624" t="s">
        <v>416</v>
      </c>
      <c r="G209" s="624" t="s">
        <v>914</v>
      </c>
    </row>
    <row r="210" spans="1:7" x14ac:dyDescent="0.2">
      <c r="A210" s="621"/>
      <c r="B210" s="621"/>
      <c r="C210" s="622" t="s">
        <v>223</v>
      </c>
      <c r="D210" s="623" t="s">
        <v>165</v>
      </c>
      <c r="E210" s="624" t="s">
        <v>915</v>
      </c>
      <c r="F210" s="624" t="s">
        <v>416</v>
      </c>
      <c r="G210" s="624" t="s">
        <v>915</v>
      </c>
    </row>
    <row r="211" spans="1:7" x14ac:dyDescent="0.2">
      <c r="A211" s="621"/>
      <c r="B211" s="621"/>
      <c r="C211" s="622" t="s">
        <v>227</v>
      </c>
      <c r="D211" s="623" t="s">
        <v>166</v>
      </c>
      <c r="E211" s="624" t="s">
        <v>916</v>
      </c>
      <c r="F211" s="624" t="s">
        <v>416</v>
      </c>
      <c r="G211" s="624" t="s">
        <v>916</v>
      </c>
    </row>
    <row r="212" spans="1:7" x14ac:dyDescent="0.2">
      <c r="A212" s="621"/>
      <c r="B212" s="621"/>
      <c r="C212" s="622" t="s">
        <v>228</v>
      </c>
      <c r="D212" s="623" t="s">
        <v>163</v>
      </c>
      <c r="E212" s="624" t="s">
        <v>917</v>
      </c>
      <c r="F212" s="624" t="s">
        <v>416</v>
      </c>
      <c r="G212" s="624" t="s">
        <v>917</v>
      </c>
    </row>
    <row r="213" spans="1:7" x14ac:dyDescent="0.2">
      <c r="A213" s="621"/>
      <c r="B213" s="621"/>
      <c r="C213" s="622" t="s">
        <v>179</v>
      </c>
      <c r="D213" s="623" t="s">
        <v>164</v>
      </c>
      <c r="E213" s="624" t="s">
        <v>918</v>
      </c>
      <c r="F213" s="624" t="s">
        <v>416</v>
      </c>
      <c r="G213" s="624" t="s">
        <v>918</v>
      </c>
    </row>
    <row r="214" spans="1:7" x14ac:dyDescent="0.2">
      <c r="A214" s="621"/>
      <c r="B214" s="621"/>
      <c r="C214" s="622" t="s">
        <v>919</v>
      </c>
      <c r="D214" s="623" t="s">
        <v>920</v>
      </c>
      <c r="E214" s="624" t="s">
        <v>921</v>
      </c>
      <c r="F214" s="624" t="s">
        <v>416</v>
      </c>
      <c r="G214" s="624" t="s">
        <v>921</v>
      </c>
    </row>
    <row r="215" spans="1:7" ht="22.5" x14ac:dyDescent="0.2">
      <c r="A215" s="621"/>
      <c r="B215" s="621"/>
      <c r="C215" s="622" t="s">
        <v>779</v>
      </c>
      <c r="D215" s="623" t="s">
        <v>780</v>
      </c>
      <c r="E215" s="624" t="s">
        <v>476</v>
      </c>
      <c r="F215" s="624" t="s">
        <v>416</v>
      </c>
      <c r="G215" s="624" t="s">
        <v>476</v>
      </c>
    </row>
    <row r="216" spans="1:7" x14ac:dyDescent="0.2">
      <c r="A216" s="621"/>
      <c r="B216" s="621"/>
      <c r="C216" s="622" t="s">
        <v>782</v>
      </c>
      <c r="D216" s="623" t="s">
        <v>783</v>
      </c>
      <c r="E216" s="624" t="s">
        <v>922</v>
      </c>
      <c r="F216" s="624" t="s">
        <v>416</v>
      </c>
      <c r="G216" s="624" t="s">
        <v>922</v>
      </c>
    </row>
    <row r="217" spans="1:7" x14ac:dyDescent="0.2">
      <c r="A217" s="621"/>
      <c r="B217" s="621"/>
      <c r="C217" s="622" t="s">
        <v>241</v>
      </c>
      <c r="D217" s="623" t="s">
        <v>167</v>
      </c>
      <c r="E217" s="624" t="s">
        <v>923</v>
      </c>
      <c r="F217" s="624" t="s">
        <v>416</v>
      </c>
      <c r="G217" s="624" t="s">
        <v>923</v>
      </c>
    </row>
    <row r="218" spans="1:7" x14ac:dyDescent="0.2">
      <c r="A218" s="621"/>
      <c r="B218" s="621"/>
      <c r="C218" s="622" t="s">
        <v>702</v>
      </c>
      <c r="D218" s="623" t="s">
        <v>168</v>
      </c>
      <c r="E218" s="624" t="s">
        <v>465</v>
      </c>
      <c r="F218" s="624" t="s">
        <v>416</v>
      </c>
      <c r="G218" s="624" t="s">
        <v>465</v>
      </c>
    </row>
    <row r="219" spans="1:7" x14ac:dyDescent="0.2">
      <c r="A219" s="621"/>
      <c r="B219" s="621"/>
      <c r="C219" s="622" t="s">
        <v>785</v>
      </c>
      <c r="D219" s="623" t="s">
        <v>786</v>
      </c>
      <c r="E219" s="624" t="s">
        <v>722</v>
      </c>
      <c r="F219" s="624" t="s">
        <v>416</v>
      </c>
      <c r="G219" s="624" t="s">
        <v>722</v>
      </c>
    </row>
    <row r="220" spans="1:7" x14ac:dyDescent="0.2">
      <c r="A220" s="621"/>
      <c r="B220" s="621"/>
      <c r="C220" s="622" t="s">
        <v>190</v>
      </c>
      <c r="D220" s="623" t="s">
        <v>169</v>
      </c>
      <c r="E220" s="624" t="s">
        <v>924</v>
      </c>
      <c r="F220" s="624" t="s">
        <v>416</v>
      </c>
      <c r="G220" s="624" t="s">
        <v>924</v>
      </c>
    </row>
    <row r="221" spans="1:7" x14ac:dyDescent="0.2">
      <c r="A221" s="621"/>
      <c r="B221" s="621"/>
      <c r="C221" s="622" t="s">
        <v>248</v>
      </c>
      <c r="D221" s="623" t="s">
        <v>249</v>
      </c>
      <c r="E221" s="624" t="s">
        <v>925</v>
      </c>
      <c r="F221" s="624" t="s">
        <v>416</v>
      </c>
      <c r="G221" s="624" t="s">
        <v>925</v>
      </c>
    </row>
    <row r="222" spans="1:7" ht="33.75" x14ac:dyDescent="0.2">
      <c r="A222" s="621"/>
      <c r="B222" s="621"/>
      <c r="C222" s="622" t="s">
        <v>789</v>
      </c>
      <c r="D222" s="623" t="s">
        <v>790</v>
      </c>
      <c r="E222" s="624" t="s">
        <v>781</v>
      </c>
      <c r="F222" s="624" t="s">
        <v>416</v>
      </c>
      <c r="G222" s="624" t="s">
        <v>781</v>
      </c>
    </row>
    <row r="223" spans="1:7" ht="33.75" x14ac:dyDescent="0.2">
      <c r="A223" s="621"/>
      <c r="B223" s="621"/>
      <c r="C223" s="622" t="s">
        <v>792</v>
      </c>
      <c r="D223" s="623" t="s">
        <v>793</v>
      </c>
      <c r="E223" s="624" t="s">
        <v>926</v>
      </c>
      <c r="F223" s="624" t="s">
        <v>416</v>
      </c>
      <c r="G223" s="624" t="s">
        <v>926</v>
      </c>
    </row>
    <row r="224" spans="1:7" x14ac:dyDescent="0.2">
      <c r="A224" s="621"/>
      <c r="B224" s="621"/>
      <c r="C224" s="622" t="s">
        <v>683</v>
      </c>
      <c r="D224" s="623" t="s">
        <v>172</v>
      </c>
      <c r="E224" s="624" t="s">
        <v>511</v>
      </c>
      <c r="F224" s="624" t="s">
        <v>416</v>
      </c>
      <c r="G224" s="624" t="s">
        <v>511</v>
      </c>
    </row>
    <row r="225" spans="1:7" x14ac:dyDescent="0.2">
      <c r="A225" s="621"/>
      <c r="B225" s="621"/>
      <c r="C225" s="622" t="s">
        <v>250</v>
      </c>
      <c r="D225" s="623" t="s">
        <v>251</v>
      </c>
      <c r="E225" s="624" t="s">
        <v>927</v>
      </c>
      <c r="F225" s="624" t="s">
        <v>416</v>
      </c>
      <c r="G225" s="624" t="s">
        <v>927</v>
      </c>
    </row>
    <row r="226" spans="1:7" x14ac:dyDescent="0.2">
      <c r="A226" s="621"/>
      <c r="B226" s="621"/>
      <c r="C226" s="622" t="s">
        <v>803</v>
      </c>
      <c r="D226" s="623" t="s">
        <v>804</v>
      </c>
      <c r="E226" s="624" t="s">
        <v>928</v>
      </c>
      <c r="F226" s="624" t="s">
        <v>416</v>
      </c>
      <c r="G226" s="624" t="s">
        <v>928</v>
      </c>
    </row>
    <row r="227" spans="1:7" x14ac:dyDescent="0.2">
      <c r="A227" s="621"/>
      <c r="B227" s="621"/>
      <c r="C227" s="622" t="s">
        <v>723</v>
      </c>
      <c r="D227" s="623" t="s">
        <v>496</v>
      </c>
      <c r="E227" s="624" t="s">
        <v>929</v>
      </c>
      <c r="F227" s="624" t="s">
        <v>416</v>
      </c>
      <c r="G227" s="624" t="s">
        <v>929</v>
      </c>
    </row>
    <row r="228" spans="1:7" ht="15" x14ac:dyDescent="0.2">
      <c r="A228" s="620"/>
      <c r="B228" s="755" t="s">
        <v>590</v>
      </c>
      <c r="C228" s="749"/>
      <c r="D228" s="750" t="s">
        <v>115</v>
      </c>
      <c r="E228" s="751" t="s">
        <v>930</v>
      </c>
      <c r="F228" s="751" t="s">
        <v>511</v>
      </c>
      <c r="G228" s="751" t="s">
        <v>931</v>
      </c>
    </row>
    <row r="229" spans="1:7" ht="33.75" x14ac:dyDescent="0.2">
      <c r="A229" s="621"/>
      <c r="B229" s="621"/>
      <c r="C229" s="622" t="s">
        <v>932</v>
      </c>
      <c r="D229" s="623" t="s">
        <v>933</v>
      </c>
      <c r="E229" s="624" t="s">
        <v>934</v>
      </c>
      <c r="F229" s="624" t="s">
        <v>416</v>
      </c>
      <c r="G229" s="624" t="s">
        <v>934</v>
      </c>
    </row>
    <row r="230" spans="1:7" ht="22.5" x14ac:dyDescent="0.2">
      <c r="A230" s="621"/>
      <c r="B230" s="621"/>
      <c r="C230" s="622" t="s">
        <v>910</v>
      </c>
      <c r="D230" s="623" t="s">
        <v>126</v>
      </c>
      <c r="E230" s="624" t="s">
        <v>935</v>
      </c>
      <c r="F230" s="624" t="s">
        <v>416</v>
      </c>
      <c r="G230" s="624" t="s">
        <v>935</v>
      </c>
    </row>
    <row r="231" spans="1:7" x14ac:dyDescent="0.2">
      <c r="A231" s="621"/>
      <c r="B231" s="621"/>
      <c r="C231" s="622" t="s">
        <v>767</v>
      </c>
      <c r="D231" s="623" t="s">
        <v>768</v>
      </c>
      <c r="E231" s="624" t="s">
        <v>936</v>
      </c>
      <c r="F231" s="624" t="s">
        <v>416</v>
      </c>
      <c r="G231" s="624" t="s">
        <v>936</v>
      </c>
    </row>
    <row r="232" spans="1:7" x14ac:dyDescent="0.2">
      <c r="A232" s="621"/>
      <c r="B232" s="621"/>
      <c r="C232" s="622" t="s">
        <v>871</v>
      </c>
      <c r="D232" s="623" t="s">
        <v>872</v>
      </c>
      <c r="E232" s="624" t="s">
        <v>472</v>
      </c>
      <c r="F232" s="624" t="s">
        <v>416</v>
      </c>
      <c r="G232" s="624" t="s">
        <v>472</v>
      </c>
    </row>
    <row r="233" spans="1:7" x14ac:dyDescent="0.2">
      <c r="A233" s="621"/>
      <c r="B233" s="621"/>
      <c r="C233" s="622" t="s">
        <v>676</v>
      </c>
      <c r="D233" s="623" t="s">
        <v>677</v>
      </c>
      <c r="E233" s="624" t="s">
        <v>937</v>
      </c>
      <c r="F233" s="624" t="s">
        <v>416</v>
      </c>
      <c r="G233" s="624" t="s">
        <v>937</v>
      </c>
    </row>
    <row r="234" spans="1:7" x14ac:dyDescent="0.2">
      <c r="A234" s="621"/>
      <c r="B234" s="621"/>
      <c r="C234" s="622" t="s">
        <v>751</v>
      </c>
      <c r="D234" s="623" t="s">
        <v>752</v>
      </c>
      <c r="E234" s="624" t="s">
        <v>938</v>
      </c>
      <c r="F234" s="624" t="s">
        <v>416</v>
      </c>
      <c r="G234" s="624" t="s">
        <v>938</v>
      </c>
    </row>
    <row r="235" spans="1:7" x14ac:dyDescent="0.2">
      <c r="A235" s="621"/>
      <c r="B235" s="621"/>
      <c r="C235" s="622" t="s">
        <v>223</v>
      </c>
      <c r="D235" s="623" t="s">
        <v>165</v>
      </c>
      <c r="E235" s="624" t="s">
        <v>939</v>
      </c>
      <c r="F235" s="624" t="s">
        <v>416</v>
      </c>
      <c r="G235" s="624" t="s">
        <v>939</v>
      </c>
    </row>
    <row r="236" spans="1:7" x14ac:dyDescent="0.2">
      <c r="A236" s="621"/>
      <c r="B236" s="621"/>
      <c r="C236" s="622" t="s">
        <v>227</v>
      </c>
      <c r="D236" s="623" t="s">
        <v>166</v>
      </c>
      <c r="E236" s="624" t="s">
        <v>940</v>
      </c>
      <c r="F236" s="624" t="s">
        <v>416</v>
      </c>
      <c r="G236" s="624" t="s">
        <v>940</v>
      </c>
    </row>
    <row r="237" spans="1:7" x14ac:dyDescent="0.2">
      <c r="A237" s="621"/>
      <c r="B237" s="621"/>
      <c r="C237" s="622" t="s">
        <v>228</v>
      </c>
      <c r="D237" s="623" t="s">
        <v>163</v>
      </c>
      <c r="E237" s="624" t="s">
        <v>941</v>
      </c>
      <c r="F237" s="624" t="s">
        <v>416</v>
      </c>
      <c r="G237" s="624" t="s">
        <v>941</v>
      </c>
    </row>
    <row r="238" spans="1:7" x14ac:dyDescent="0.2">
      <c r="A238" s="621"/>
      <c r="B238" s="621"/>
      <c r="C238" s="622" t="s">
        <v>179</v>
      </c>
      <c r="D238" s="623" t="s">
        <v>164</v>
      </c>
      <c r="E238" s="624" t="s">
        <v>942</v>
      </c>
      <c r="F238" s="624" t="s">
        <v>416</v>
      </c>
      <c r="G238" s="624" t="s">
        <v>942</v>
      </c>
    </row>
    <row r="239" spans="1:7" ht="22.5" x14ac:dyDescent="0.2">
      <c r="A239" s="621"/>
      <c r="B239" s="621"/>
      <c r="C239" s="622" t="s">
        <v>779</v>
      </c>
      <c r="D239" s="623" t="s">
        <v>780</v>
      </c>
      <c r="E239" s="624" t="s">
        <v>943</v>
      </c>
      <c r="F239" s="624" t="s">
        <v>416</v>
      </c>
      <c r="G239" s="624" t="s">
        <v>943</v>
      </c>
    </row>
    <row r="240" spans="1:7" x14ac:dyDescent="0.2">
      <c r="A240" s="621"/>
      <c r="B240" s="621"/>
      <c r="C240" s="622" t="s">
        <v>782</v>
      </c>
      <c r="D240" s="623" t="s">
        <v>783</v>
      </c>
      <c r="E240" s="624" t="s">
        <v>944</v>
      </c>
      <c r="F240" s="624" t="s">
        <v>416</v>
      </c>
      <c r="G240" s="624" t="s">
        <v>944</v>
      </c>
    </row>
    <row r="241" spans="1:7" x14ac:dyDescent="0.2">
      <c r="A241" s="621"/>
      <c r="B241" s="621"/>
      <c r="C241" s="622" t="s">
        <v>241</v>
      </c>
      <c r="D241" s="623" t="s">
        <v>167</v>
      </c>
      <c r="E241" s="624" t="s">
        <v>945</v>
      </c>
      <c r="F241" s="624" t="s">
        <v>416</v>
      </c>
      <c r="G241" s="624" t="s">
        <v>945</v>
      </c>
    </row>
    <row r="242" spans="1:7" x14ac:dyDescent="0.2">
      <c r="A242" s="621"/>
      <c r="B242" s="621"/>
      <c r="C242" s="622" t="s">
        <v>702</v>
      </c>
      <c r="D242" s="623" t="s">
        <v>168</v>
      </c>
      <c r="E242" s="624" t="s">
        <v>722</v>
      </c>
      <c r="F242" s="624" t="s">
        <v>511</v>
      </c>
      <c r="G242" s="624" t="s">
        <v>465</v>
      </c>
    </row>
    <row r="243" spans="1:7" x14ac:dyDescent="0.2">
      <c r="A243" s="621"/>
      <c r="B243" s="621"/>
      <c r="C243" s="622" t="s">
        <v>785</v>
      </c>
      <c r="D243" s="623" t="s">
        <v>786</v>
      </c>
      <c r="E243" s="624" t="s">
        <v>946</v>
      </c>
      <c r="F243" s="624" t="s">
        <v>416</v>
      </c>
      <c r="G243" s="624" t="s">
        <v>946</v>
      </c>
    </row>
    <row r="244" spans="1:7" x14ac:dyDescent="0.2">
      <c r="A244" s="621"/>
      <c r="B244" s="621"/>
      <c r="C244" s="622" t="s">
        <v>190</v>
      </c>
      <c r="D244" s="623" t="s">
        <v>169</v>
      </c>
      <c r="E244" s="624" t="s">
        <v>947</v>
      </c>
      <c r="F244" s="624" t="s">
        <v>416</v>
      </c>
      <c r="G244" s="624" t="s">
        <v>947</v>
      </c>
    </row>
    <row r="245" spans="1:7" x14ac:dyDescent="0.2">
      <c r="A245" s="621"/>
      <c r="B245" s="621"/>
      <c r="C245" s="622" t="s">
        <v>248</v>
      </c>
      <c r="D245" s="623" t="s">
        <v>249</v>
      </c>
      <c r="E245" s="624" t="s">
        <v>481</v>
      </c>
      <c r="F245" s="624" t="s">
        <v>416</v>
      </c>
      <c r="G245" s="624" t="s">
        <v>481</v>
      </c>
    </row>
    <row r="246" spans="1:7" ht="33.75" x14ac:dyDescent="0.2">
      <c r="A246" s="621"/>
      <c r="B246" s="621"/>
      <c r="C246" s="622" t="s">
        <v>792</v>
      </c>
      <c r="D246" s="623" t="s">
        <v>793</v>
      </c>
      <c r="E246" s="624" t="s">
        <v>948</v>
      </c>
      <c r="F246" s="624" t="s">
        <v>416</v>
      </c>
      <c r="G246" s="624" t="s">
        <v>948</v>
      </c>
    </row>
    <row r="247" spans="1:7" x14ac:dyDescent="0.2">
      <c r="A247" s="621"/>
      <c r="B247" s="621"/>
      <c r="C247" s="622" t="s">
        <v>683</v>
      </c>
      <c r="D247" s="623" t="s">
        <v>172</v>
      </c>
      <c r="E247" s="624" t="s">
        <v>722</v>
      </c>
      <c r="F247" s="624" t="s">
        <v>416</v>
      </c>
      <c r="G247" s="624" t="s">
        <v>722</v>
      </c>
    </row>
    <row r="248" spans="1:7" x14ac:dyDescent="0.2">
      <c r="A248" s="621"/>
      <c r="B248" s="621"/>
      <c r="C248" s="622" t="s">
        <v>250</v>
      </c>
      <c r="D248" s="623" t="s">
        <v>251</v>
      </c>
      <c r="E248" s="624" t="s">
        <v>949</v>
      </c>
      <c r="F248" s="624" t="s">
        <v>416</v>
      </c>
      <c r="G248" s="624" t="s">
        <v>949</v>
      </c>
    </row>
    <row r="249" spans="1:7" x14ac:dyDescent="0.2">
      <c r="A249" s="621"/>
      <c r="B249" s="621"/>
      <c r="C249" s="622" t="s">
        <v>803</v>
      </c>
      <c r="D249" s="623" t="s">
        <v>804</v>
      </c>
      <c r="E249" s="624" t="s">
        <v>950</v>
      </c>
      <c r="F249" s="624" t="s">
        <v>416</v>
      </c>
      <c r="G249" s="624" t="s">
        <v>950</v>
      </c>
    </row>
    <row r="250" spans="1:7" ht="15" x14ac:dyDescent="0.2">
      <c r="A250" s="620"/>
      <c r="B250" s="755" t="s">
        <v>951</v>
      </c>
      <c r="C250" s="749"/>
      <c r="D250" s="750" t="s">
        <v>952</v>
      </c>
      <c r="E250" s="751" t="s">
        <v>953</v>
      </c>
      <c r="F250" s="751" t="s">
        <v>416</v>
      </c>
      <c r="G250" s="751" t="s">
        <v>953</v>
      </c>
    </row>
    <row r="251" spans="1:7" x14ac:dyDescent="0.2">
      <c r="A251" s="621"/>
      <c r="B251" s="621"/>
      <c r="C251" s="622" t="s">
        <v>190</v>
      </c>
      <c r="D251" s="623" t="s">
        <v>169</v>
      </c>
      <c r="E251" s="624" t="s">
        <v>953</v>
      </c>
      <c r="F251" s="624" t="s">
        <v>416</v>
      </c>
      <c r="G251" s="624" t="s">
        <v>953</v>
      </c>
    </row>
    <row r="252" spans="1:7" ht="15" x14ac:dyDescent="0.2">
      <c r="A252" s="620"/>
      <c r="B252" s="755" t="s">
        <v>954</v>
      </c>
      <c r="C252" s="749"/>
      <c r="D252" s="750" t="s">
        <v>955</v>
      </c>
      <c r="E252" s="751" t="s">
        <v>956</v>
      </c>
      <c r="F252" s="751" t="s">
        <v>416</v>
      </c>
      <c r="G252" s="751" t="s">
        <v>956</v>
      </c>
    </row>
    <row r="253" spans="1:7" x14ac:dyDescent="0.2">
      <c r="A253" s="621"/>
      <c r="B253" s="621"/>
      <c r="C253" s="622" t="s">
        <v>767</v>
      </c>
      <c r="D253" s="623" t="s">
        <v>768</v>
      </c>
      <c r="E253" s="624" t="s">
        <v>781</v>
      </c>
      <c r="F253" s="624" t="s">
        <v>416</v>
      </c>
      <c r="G253" s="624" t="s">
        <v>781</v>
      </c>
    </row>
    <row r="254" spans="1:7" x14ac:dyDescent="0.2">
      <c r="A254" s="621"/>
      <c r="B254" s="621"/>
      <c r="C254" s="622" t="s">
        <v>676</v>
      </c>
      <c r="D254" s="623" t="s">
        <v>677</v>
      </c>
      <c r="E254" s="624" t="s">
        <v>957</v>
      </c>
      <c r="F254" s="624" t="s">
        <v>416</v>
      </c>
      <c r="G254" s="624" t="s">
        <v>957</v>
      </c>
    </row>
    <row r="255" spans="1:7" x14ac:dyDescent="0.2">
      <c r="A255" s="621"/>
      <c r="B255" s="621"/>
      <c r="C255" s="622" t="s">
        <v>751</v>
      </c>
      <c r="D255" s="623" t="s">
        <v>752</v>
      </c>
      <c r="E255" s="624" t="s">
        <v>958</v>
      </c>
      <c r="F255" s="624" t="s">
        <v>416</v>
      </c>
      <c r="G255" s="624" t="s">
        <v>958</v>
      </c>
    </row>
    <row r="256" spans="1:7" x14ac:dyDescent="0.2">
      <c r="A256" s="621"/>
      <c r="B256" s="621"/>
      <c r="C256" s="622" t="s">
        <v>223</v>
      </c>
      <c r="D256" s="623" t="s">
        <v>165</v>
      </c>
      <c r="E256" s="624" t="s">
        <v>959</v>
      </c>
      <c r="F256" s="624" t="s">
        <v>416</v>
      </c>
      <c r="G256" s="624" t="s">
        <v>959</v>
      </c>
    </row>
    <row r="257" spans="1:7" x14ac:dyDescent="0.2">
      <c r="A257" s="621"/>
      <c r="B257" s="621"/>
      <c r="C257" s="622" t="s">
        <v>227</v>
      </c>
      <c r="D257" s="623" t="s">
        <v>166</v>
      </c>
      <c r="E257" s="624" t="s">
        <v>960</v>
      </c>
      <c r="F257" s="624" t="s">
        <v>416</v>
      </c>
      <c r="G257" s="624" t="s">
        <v>960</v>
      </c>
    </row>
    <row r="258" spans="1:7" x14ac:dyDescent="0.2">
      <c r="A258" s="621"/>
      <c r="B258" s="621"/>
      <c r="C258" s="622" t="s">
        <v>228</v>
      </c>
      <c r="D258" s="623" t="s">
        <v>163</v>
      </c>
      <c r="E258" s="624" t="s">
        <v>529</v>
      </c>
      <c r="F258" s="624" t="s">
        <v>416</v>
      </c>
      <c r="G258" s="624" t="s">
        <v>529</v>
      </c>
    </row>
    <row r="259" spans="1:7" x14ac:dyDescent="0.2">
      <c r="A259" s="621"/>
      <c r="B259" s="621"/>
      <c r="C259" s="622" t="s">
        <v>179</v>
      </c>
      <c r="D259" s="623" t="s">
        <v>164</v>
      </c>
      <c r="E259" s="624" t="s">
        <v>961</v>
      </c>
      <c r="F259" s="624" t="s">
        <v>416</v>
      </c>
      <c r="G259" s="624" t="s">
        <v>961</v>
      </c>
    </row>
    <row r="260" spans="1:7" x14ac:dyDescent="0.2">
      <c r="A260" s="621"/>
      <c r="B260" s="621"/>
      <c r="C260" s="622" t="s">
        <v>241</v>
      </c>
      <c r="D260" s="623" t="s">
        <v>167</v>
      </c>
      <c r="E260" s="624" t="s">
        <v>927</v>
      </c>
      <c r="F260" s="624" t="s">
        <v>416</v>
      </c>
      <c r="G260" s="624" t="s">
        <v>927</v>
      </c>
    </row>
    <row r="261" spans="1:7" x14ac:dyDescent="0.2">
      <c r="A261" s="621"/>
      <c r="B261" s="621"/>
      <c r="C261" s="622" t="s">
        <v>785</v>
      </c>
      <c r="D261" s="623" t="s">
        <v>786</v>
      </c>
      <c r="E261" s="624" t="s">
        <v>943</v>
      </c>
      <c r="F261" s="624" t="s">
        <v>416</v>
      </c>
      <c r="G261" s="624" t="s">
        <v>943</v>
      </c>
    </row>
    <row r="262" spans="1:7" x14ac:dyDescent="0.2">
      <c r="A262" s="621"/>
      <c r="B262" s="621"/>
      <c r="C262" s="622" t="s">
        <v>190</v>
      </c>
      <c r="D262" s="623" t="s">
        <v>169</v>
      </c>
      <c r="E262" s="624" t="s">
        <v>962</v>
      </c>
      <c r="F262" s="624" t="s">
        <v>416</v>
      </c>
      <c r="G262" s="624" t="s">
        <v>962</v>
      </c>
    </row>
    <row r="263" spans="1:7" x14ac:dyDescent="0.2">
      <c r="A263" s="621"/>
      <c r="B263" s="621"/>
      <c r="C263" s="622" t="s">
        <v>248</v>
      </c>
      <c r="D263" s="623" t="s">
        <v>249</v>
      </c>
      <c r="E263" s="624" t="s">
        <v>963</v>
      </c>
      <c r="F263" s="624" t="s">
        <v>416</v>
      </c>
      <c r="G263" s="624" t="s">
        <v>963</v>
      </c>
    </row>
    <row r="264" spans="1:7" ht="33.75" x14ac:dyDescent="0.2">
      <c r="A264" s="621"/>
      <c r="B264" s="621"/>
      <c r="C264" s="622" t="s">
        <v>792</v>
      </c>
      <c r="D264" s="623" t="s">
        <v>793</v>
      </c>
      <c r="E264" s="624" t="s">
        <v>964</v>
      </c>
      <c r="F264" s="624" t="s">
        <v>416</v>
      </c>
      <c r="G264" s="624" t="s">
        <v>964</v>
      </c>
    </row>
    <row r="265" spans="1:7" x14ac:dyDescent="0.2">
      <c r="A265" s="621"/>
      <c r="B265" s="621"/>
      <c r="C265" s="622" t="s">
        <v>683</v>
      </c>
      <c r="D265" s="623" t="s">
        <v>172</v>
      </c>
      <c r="E265" s="624" t="s">
        <v>949</v>
      </c>
      <c r="F265" s="624" t="s">
        <v>416</v>
      </c>
      <c r="G265" s="624" t="s">
        <v>949</v>
      </c>
    </row>
    <row r="266" spans="1:7" x14ac:dyDescent="0.2">
      <c r="A266" s="621"/>
      <c r="B266" s="621"/>
      <c r="C266" s="622" t="s">
        <v>803</v>
      </c>
      <c r="D266" s="623" t="s">
        <v>804</v>
      </c>
      <c r="E266" s="624" t="s">
        <v>965</v>
      </c>
      <c r="F266" s="624" t="s">
        <v>416</v>
      </c>
      <c r="G266" s="624" t="s">
        <v>965</v>
      </c>
    </row>
    <row r="267" spans="1:7" ht="22.5" x14ac:dyDescent="0.2">
      <c r="A267" s="621"/>
      <c r="B267" s="621"/>
      <c r="C267" s="622" t="s">
        <v>686</v>
      </c>
      <c r="D267" s="623" t="s">
        <v>687</v>
      </c>
      <c r="E267" s="624" t="s">
        <v>781</v>
      </c>
      <c r="F267" s="624" t="s">
        <v>416</v>
      </c>
      <c r="G267" s="624" t="s">
        <v>781</v>
      </c>
    </row>
    <row r="268" spans="1:7" ht="15" x14ac:dyDescent="0.2">
      <c r="A268" s="620"/>
      <c r="B268" s="755" t="s">
        <v>966</v>
      </c>
      <c r="C268" s="749"/>
      <c r="D268" s="750" t="s">
        <v>967</v>
      </c>
      <c r="E268" s="751" t="s">
        <v>968</v>
      </c>
      <c r="F268" s="751" t="s">
        <v>416</v>
      </c>
      <c r="G268" s="751" t="s">
        <v>968</v>
      </c>
    </row>
    <row r="269" spans="1:7" x14ac:dyDescent="0.2">
      <c r="A269" s="621"/>
      <c r="B269" s="621"/>
      <c r="C269" s="622" t="s">
        <v>179</v>
      </c>
      <c r="D269" s="623" t="s">
        <v>164</v>
      </c>
      <c r="E269" s="624" t="s">
        <v>430</v>
      </c>
      <c r="F269" s="624" t="s">
        <v>416</v>
      </c>
      <c r="G269" s="624" t="s">
        <v>430</v>
      </c>
    </row>
    <row r="270" spans="1:7" x14ac:dyDescent="0.2">
      <c r="A270" s="621"/>
      <c r="B270" s="621"/>
      <c r="C270" s="622" t="s">
        <v>190</v>
      </c>
      <c r="D270" s="623" t="s">
        <v>169</v>
      </c>
      <c r="E270" s="624" t="s">
        <v>824</v>
      </c>
      <c r="F270" s="624" t="s">
        <v>416</v>
      </c>
      <c r="G270" s="624" t="s">
        <v>824</v>
      </c>
    </row>
    <row r="271" spans="1:7" ht="22.5" x14ac:dyDescent="0.2">
      <c r="A271" s="621"/>
      <c r="B271" s="621"/>
      <c r="C271" s="622" t="s">
        <v>686</v>
      </c>
      <c r="D271" s="623" t="s">
        <v>687</v>
      </c>
      <c r="E271" s="624" t="s">
        <v>969</v>
      </c>
      <c r="F271" s="624" t="s">
        <v>416</v>
      </c>
      <c r="G271" s="624" t="s">
        <v>969</v>
      </c>
    </row>
    <row r="272" spans="1:7" ht="15" x14ac:dyDescent="0.2">
      <c r="A272" s="620"/>
      <c r="B272" s="755" t="s">
        <v>61</v>
      </c>
      <c r="C272" s="749"/>
      <c r="D272" s="750" t="s">
        <v>591</v>
      </c>
      <c r="E272" s="751" t="s">
        <v>970</v>
      </c>
      <c r="F272" s="751" t="s">
        <v>416</v>
      </c>
      <c r="G272" s="751" t="s">
        <v>970</v>
      </c>
    </row>
    <row r="273" spans="1:7" x14ac:dyDescent="0.2">
      <c r="A273" s="621"/>
      <c r="B273" s="621"/>
      <c r="C273" s="622" t="s">
        <v>676</v>
      </c>
      <c r="D273" s="623" t="s">
        <v>677</v>
      </c>
      <c r="E273" s="624" t="s">
        <v>971</v>
      </c>
      <c r="F273" s="624" t="s">
        <v>416</v>
      </c>
      <c r="G273" s="624" t="s">
        <v>971</v>
      </c>
    </row>
    <row r="274" spans="1:7" x14ac:dyDescent="0.2">
      <c r="A274" s="621"/>
      <c r="B274" s="621"/>
      <c r="C274" s="622" t="s">
        <v>751</v>
      </c>
      <c r="D274" s="623" t="s">
        <v>752</v>
      </c>
      <c r="E274" s="624" t="s">
        <v>972</v>
      </c>
      <c r="F274" s="624" t="s">
        <v>416</v>
      </c>
      <c r="G274" s="624" t="s">
        <v>972</v>
      </c>
    </row>
    <row r="275" spans="1:7" x14ac:dyDescent="0.2">
      <c r="A275" s="621"/>
      <c r="B275" s="621"/>
      <c r="C275" s="622" t="s">
        <v>223</v>
      </c>
      <c r="D275" s="623" t="s">
        <v>165</v>
      </c>
      <c r="E275" s="624" t="s">
        <v>973</v>
      </c>
      <c r="F275" s="624" t="s">
        <v>416</v>
      </c>
      <c r="G275" s="624" t="s">
        <v>973</v>
      </c>
    </row>
    <row r="276" spans="1:7" x14ac:dyDescent="0.2">
      <c r="A276" s="621"/>
      <c r="B276" s="621"/>
      <c r="C276" s="622" t="s">
        <v>227</v>
      </c>
      <c r="D276" s="623" t="s">
        <v>166</v>
      </c>
      <c r="E276" s="624" t="s">
        <v>974</v>
      </c>
      <c r="F276" s="624" t="s">
        <v>416</v>
      </c>
      <c r="G276" s="624" t="s">
        <v>974</v>
      </c>
    </row>
    <row r="277" spans="1:7" x14ac:dyDescent="0.2">
      <c r="A277" s="621"/>
      <c r="B277" s="621"/>
      <c r="C277" s="622" t="s">
        <v>179</v>
      </c>
      <c r="D277" s="623" t="s">
        <v>164</v>
      </c>
      <c r="E277" s="624" t="s">
        <v>975</v>
      </c>
      <c r="F277" s="624" t="s">
        <v>416</v>
      </c>
      <c r="G277" s="624" t="s">
        <v>975</v>
      </c>
    </row>
    <row r="278" spans="1:7" x14ac:dyDescent="0.2">
      <c r="A278" s="621"/>
      <c r="B278" s="621"/>
      <c r="C278" s="622" t="s">
        <v>919</v>
      </c>
      <c r="D278" s="623" t="s">
        <v>920</v>
      </c>
      <c r="E278" s="624" t="s">
        <v>976</v>
      </c>
      <c r="F278" s="624" t="s">
        <v>416</v>
      </c>
      <c r="G278" s="624" t="s">
        <v>976</v>
      </c>
    </row>
    <row r="279" spans="1:7" x14ac:dyDescent="0.2">
      <c r="A279" s="621"/>
      <c r="B279" s="621"/>
      <c r="C279" s="622" t="s">
        <v>241</v>
      </c>
      <c r="D279" s="623" t="s">
        <v>167</v>
      </c>
      <c r="E279" s="624" t="s">
        <v>817</v>
      </c>
      <c r="F279" s="624" t="s">
        <v>416</v>
      </c>
      <c r="G279" s="624" t="s">
        <v>817</v>
      </c>
    </row>
    <row r="280" spans="1:7" x14ac:dyDescent="0.2">
      <c r="A280" s="621"/>
      <c r="B280" s="621"/>
      <c r="C280" s="622" t="s">
        <v>702</v>
      </c>
      <c r="D280" s="623" t="s">
        <v>168</v>
      </c>
      <c r="E280" s="624" t="s">
        <v>603</v>
      </c>
      <c r="F280" s="624" t="s">
        <v>416</v>
      </c>
      <c r="G280" s="624" t="s">
        <v>603</v>
      </c>
    </row>
    <row r="281" spans="1:7" x14ac:dyDescent="0.2">
      <c r="A281" s="621"/>
      <c r="B281" s="621"/>
      <c r="C281" s="622" t="s">
        <v>785</v>
      </c>
      <c r="D281" s="623" t="s">
        <v>786</v>
      </c>
      <c r="E281" s="624" t="s">
        <v>510</v>
      </c>
      <c r="F281" s="624" t="s">
        <v>416</v>
      </c>
      <c r="G281" s="624" t="s">
        <v>510</v>
      </c>
    </row>
    <row r="282" spans="1:7" x14ac:dyDescent="0.2">
      <c r="A282" s="621"/>
      <c r="B282" s="621"/>
      <c r="C282" s="622" t="s">
        <v>190</v>
      </c>
      <c r="D282" s="623" t="s">
        <v>169</v>
      </c>
      <c r="E282" s="624" t="s">
        <v>977</v>
      </c>
      <c r="F282" s="624" t="s">
        <v>416</v>
      </c>
      <c r="G282" s="624" t="s">
        <v>977</v>
      </c>
    </row>
    <row r="283" spans="1:7" x14ac:dyDescent="0.2">
      <c r="A283" s="621"/>
      <c r="B283" s="621"/>
      <c r="C283" s="622" t="s">
        <v>803</v>
      </c>
      <c r="D283" s="623" t="s">
        <v>804</v>
      </c>
      <c r="E283" s="624" t="s">
        <v>978</v>
      </c>
      <c r="F283" s="624" t="s">
        <v>416</v>
      </c>
      <c r="G283" s="624" t="s">
        <v>978</v>
      </c>
    </row>
    <row r="284" spans="1:7" ht="22.5" x14ac:dyDescent="0.2">
      <c r="A284" s="621"/>
      <c r="B284" s="621"/>
      <c r="C284" s="622" t="s">
        <v>42</v>
      </c>
      <c r="D284" s="623" t="s">
        <v>738</v>
      </c>
      <c r="E284" s="624" t="s">
        <v>529</v>
      </c>
      <c r="F284" s="624" t="s">
        <v>416</v>
      </c>
      <c r="G284" s="624" t="s">
        <v>529</v>
      </c>
    </row>
    <row r="285" spans="1:7" ht="15" x14ac:dyDescent="0.2">
      <c r="A285" s="620"/>
      <c r="B285" s="755" t="s">
        <v>209</v>
      </c>
      <c r="C285" s="749"/>
      <c r="D285" s="750" t="s">
        <v>141</v>
      </c>
      <c r="E285" s="751" t="s">
        <v>979</v>
      </c>
      <c r="F285" s="751" t="s">
        <v>416</v>
      </c>
      <c r="G285" s="751" t="s">
        <v>979</v>
      </c>
    </row>
    <row r="286" spans="1:7" x14ac:dyDescent="0.2">
      <c r="A286" s="621"/>
      <c r="B286" s="621"/>
      <c r="C286" s="622" t="s">
        <v>179</v>
      </c>
      <c r="D286" s="623" t="s">
        <v>164</v>
      </c>
      <c r="E286" s="624" t="s">
        <v>980</v>
      </c>
      <c r="F286" s="624" t="s">
        <v>416</v>
      </c>
      <c r="G286" s="624" t="s">
        <v>980</v>
      </c>
    </row>
    <row r="287" spans="1:7" x14ac:dyDescent="0.2">
      <c r="A287" s="621"/>
      <c r="B287" s="621"/>
      <c r="C287" s="622" t="s">
        <v>803</v>
      </c>
      <c r="D287" s="623" t="s">
        <v>804</v>
      </c>
      <c r="E287" s="624" t="s">
        <v>981</v>
      </c>
      <c r="F287" s="624" t="s">
        <v>416</v>
      </c>
      <c r="G287" s="624" t="s">
        <v>981</v>
      </c>
    </row>
    <row r="288" spans="1:7" x14ac:dyDescent="0.2">
      <c r="A288" s="746" t="s">
        <v>982</v>
      </c>
      <c r="B288" s="746"/>
      <c r="C288" s="746"/>
      <c r="D288" s="747" t="s">
        <v>135</v>
      </c>
      <c r="E288" s="748" t="s">
        <v>983</v>
      </c>
      <c r="F288" s="748" t="s">
        <v>984</v>
      </c>
      <c r="G288" s="748" t="s">
        <v>985</v>
      </c>
    </row>
    <row r="289" spans="1:7" ht="15" x14ac:dyDescent="0.2">
      <c r="A289" s="620"/>
      <c r="B289" s="755" t="s">
        <v>986</v>
      </c>
      <c r="C289" s="749"/>
      <c r="D289" s="750" t="s">
        <v>162</v>
      </c>
      <c r="E289" s="751" t="s">
        <v>509</v>
      </c>
      <c r="F289" s="751" t="s">
        <v>416</v>
      </c>
      <c r="G289" s="751" t="s">
        <v>509</v>
      </c>
    </row>
    <row r="290" spans="1:7" x14ac:dyDescent="0.2">
      <c r="A290" s="621"/>
      <c r="B290" s="621"/>
      <c r="C290" s="622" t="s">
        <v>228</v>
      </c>
      <c r="D290" s="623" t="s">
        <v>163</v>
      </c>
      <c r="E290" s="624" t="s">
        <v>987</v>
      </c>
      <c r="F290" s="624" t="s">
        <v>416</v>
      </c>
      <c r="G290" s="624" t="s">
        <v>987</v>
      </c>
    </row>
    <row r="291" spans="1:7" x14ac:dyDescent="0.2">
      <c r="A291" s="621"/>
      <c r="B291" s="621"/>
      <c r="C291" s="622" t="s">
        <v>179</v>
      </c>
      <c r="D291" s="623" t="s">
        <v>164</v>
      </c>
      <c r="E291" s="624" t="s">
        <v>781</v>
      </c>
      <c r="F291" s="624" t="s">
        <v>416</v>
      </c>
      <c r="G291" s="624" t="s">
        <v>781</v>
      </c>
    </row>
    <row r="292" spans="1:7" ht="15" x14ac:dyDescent="0.2">
      <c r="A292" s="620"/>
      <c r="B292" s="755" t="s">
        <v>988</v>
      </c>
      <c r="C292" s="749"/>
      <c r="D292" s="750" t="s">
        <v>136</v>
      </c>
      <c r="E292" s="751" t="s">
        <v>989</v>
      </c>
      <c r="F292" s="751" t="s">
        <v>984</v>
      </c>
      <c r="G292" s="751" t="s">
        <v>990</v>
      </c>
    </row>
    <row r="293" spans="1:7" ht="56.25" x14ac:dyDescent="0.2">
      <c r="A293" s="621"/>
      <c r="B293" s="621"/>
      <c r="C293" s="622" t="s">
        <v>605</v>
      </c>
      <c r="D293" s="623" t="s">
        <v>991</v>
      </c>
      <c r="E293" s="624" t="s">
        <v>992</v>
      </c>
      <c r="F293" s="624" t="s">
        <v>416</v>
      </c>
      <c r="G293" s="624" t="s">
        <v>992</v>
      </c>
    </row>
    <row r="294" spans="1:7" x14ac:dyDescent="0.2">
      <c r="A294" s="621"/>
      <c r="B294" s="621"/>
      <c r="C294" s="622" t="s">
        <v>223</v>
      </c>
      <c r="D294" s="623" t="s">
        <v>165</v>
      </c>
      <c r="E294" s="624" t="s">
        <v>993</v>
      </c>
      <c r="F294" s="624" t="s">
        <v>416</v>
      </c>
      <c r="G294" s="624" t="s">
        <v>993</v>
      </c>
    </row>
    <row r="295" spans="1:7" x14ac:dyDescent="0.2">
      <c r="A295" s="621"/>
      <c r="B295" s="621"/>
      <c r="C295" s="622" t="s">
        <v>227</v>
      </c>
      <c r="D295" s="623" t="s">
        <v>166</v>
      </c>
      <c r="E295" s="624" t="s">
        <v>994</v>
      </c>
      <c r="F295" s="624" t="s">
        <v>416</v>
      </c>
      <c r="G295" s="624" t="s">
        <v>994</v>
      </c>
    </row>
    <row r="296" spans="1:7" x14ac:dyDescent="0.2">
      <c r="A296" s="621"/>
      <c r="B296" s="621"/>
      <c r="C296" s="622" t="s">
        <v>228</v>
      </c>
      <c r="D296" s="623" t="s">
        <v>163</v>
      </c>
      <c r="E296" s="624" t="s">
        <v>995</v>
      </c>
      <c r="F296" s="624" t="s">
        <v>996</v>
      </c>
      <c r="G296" s="624" t="s">
        <v>997</v>
      </c>
    </row>
    <row r="297" spans="1:7" x14ac:dyDescent="0.2">
      <c r="A297" s="621"/>
      <c r="B297" s="621"/>
      <c r="C297" s="622" t="s">
        <v>179</v>
      </c>
      <c r="D297" s="623" t="s">
        <v>164</v>
      </c>
      <c r="E297" s="624" t="s">
        <v>824</v>
      </c>
      <c r="F297" s="624" t="s">
        <v>984</v>
      </c>
      <c r="G297" s="624" t="s">
        <v>998</v>
      </c>
    </row>
    <row r="298" spans="1:7" x14ac:dyDescent="0.2">
      <c r="A298" s="621"/>
      <c r="B298" s="621"/>
      <c r="C298" s="622" t="s">
        <v>241</v>
      </c>
      <c r="D298" s="623" t="s">
        <v>167</v>
      </c>
      <c r="E298" s="624" t="s">
        <v>459</v>
      </c>
      <c r="F298" s="624" t="s">
        <v>999</v>
      </c>
      <c r="G298" s="624" t="s">
        <v>1000</v>
      </c>
    </row>
    <row r="299" spans="1:7" x14ac:dyDescent="0.2">
      <c r="A299" s="621"/>
      <c r="B299" s="621"/>
      <c r="C299" s="622" t="s">
        <v>702</v>
      </c>
      <c r="D299" s="623" t="s">
        <v>168</v>
      </c>
      <c r="E299" s="624" t="s">
        <v>788</v>
      </c>
      <c r="F299" s="624" t="s">
        <v>416</v>
      </c>
      <c r="G299" s="624" t="s">
        <v>788</v>
      </c>
    </row>
    <row r="300" spans="1:7" x14ac:dyDescent="0.2">
      <c r="A300" s="621"/>
      <c r="B300" s="621"/>
      <c r="C300" s="622" t="s">
        <v>190</v>
      </c>
      <c r="D300" s="623" t="s">
        <v>169</v>
      </c>
      <c r="E300" s="624" t="s">
        <v>1001</v>
      </c>
      <c r="F300" s="624" t="s">
        <v>627</v>
      </c>
      <c r="G300" s="624" t="s">
        <v>837</v>
      </c>
    </row>
    <row r="301" spans="1:7" x14ac:dyDescent="0.2">
      <c r="A301" s="621"/>
      <c r="B301" s="621"/>
      <c r="C301" s="622" t="s">
        <v>248</v>
      </c>
      <c r="D301" s="623" t="s">
        <v>249</v>
      </c>
      <c r="E301" s="624" t="s">
        <v>781</v>
      </c>
      <c r="F301" s="624" t="s">
        <v>416</v>
      </c>
      <c r="G301" s="624" t="s">
        <v>781</v>
      </c>
    </row>
    <row r="302" spans="1:7" ht="33.75" x14ac:dyDescent="0.2">
      <c r="A302" s="621"/>
      <c r="B302" s="621"/>
      <c r="C302" s="622" t="s">
        <v>792</v>
      </c>
      <c r="D302" s="623" t="s">
        <v>793</v>
      </c>
      <c r="E302" s="624" t="s">
        <v>1002</v>
      </c>
      <c r="F302" s="624" t="s">
        <v>416</v>
      </c>
      <c r="G302" s="624" t="s">
        <v>1002</v>
      </c>
    </row>
    <row r="303" spans="1:7" x14ac:dyDescent="0.2">
      <c r="A303" s="621"/>
      <c r="B303" s="621"/>
      <c r="C303" s="622" t="s">
        <v>683</v>
      </c>
      <c r="D303" s="623" t="s">
        <v>172</v>
      </c>
      <c r="E303" s="624" t="s">
        <v>456</v>
      </c>
      <c r="F303" s="624" t="s">
        <v>416</v>
      </c>
      <c r="G303" s="624" t="s">
        <v>456</v>
      </c>
    </row>
    <row r="304" spans="1:7" ht="15" x14ac:dyDescent="0.2">
      <c r="A304" s="620"/>
      <c r="B304" s="755" t="s">
        <v>1003</v>
      </c>
      <c r="C304" s="749"/>
      <c r="D304" s="750" t="s">
        <v>141</v>
      </c>
      <c r="E304" s="751" t="s">
        <v>722</v>
      </c>
      <c r="F304" s="751" t="s">
        <v>416</v>
      </c>
      <c r="G304" s="751" t="s">
        <v>722</v>
      </c>
    </row>
    <row r="305" spans="1:7" x14ac:dyDescent="0.2">
      <c r="A305" s="621"/>
      <c r="B305" s="621"/>
      <c r="C305" s="622" t="s">
        <v>190</v>
      </c>
      <c r="D305" s="623" t="s">
        <v>169</v>
      </c>
      <c r="E305" s="624" t="s">
        <v>722</v>
      </c>
      <c r="F305" s="624" t="s">
        <v>416</v>
      </c>
      <c r="G305" s="624" t="s">
        <v>722</v>
      </c>
    </row>
    <row r="306" spans="1:7" x14ac:dyDescent="0.2">
      <c r="A306" s="746" t="s">
        <v>595</v>
      </c>
      <c r="B306" s="746"/>
      <c r="C306" s="746"/>
      <c r="D306" s="747" t="s">
        <v>596</v>
      </c>
      <c r="E306" s="748" t="s">
        <v>1004</v>
      </c>
      <c r="F306" s="748" t="s">
        <v>416</v>
      </c>
      <c r="G306" s="748" t="s">
        <v>1004</v>
      </c>
    </row>
    <row r="307" spans="1:7" ht="22.5" x14ac:dyDescent="0.2">
      <c r="A307" s="620"/>
      <c r="B307" s="755" t="s">
        <v>1005</v>
      </c>
      <c r="C307" s="749"/>
      <c r="D307" s="750" t="s">
        <v>1006</v>
      </c>
      <c r="E307" s="751" t="s">
        <v>472</v>
      </c>
      <c r="F307" s="751" t="s">
        <v>416</v>
      </c>
      <c r="G307" s="751" t="s">
        <v>472</v>
      </c>
    </row>
    <row r="308" spans="1:7" x14ac:dyDescent="0.2">
      <c r="A308" s="621"/>
      <c r="B308" s="621"/>
      <c r="C308" s="622" t="s">
        <v>228</v>
      </c>
      <c r="D308" s="623" t="s">
        <v>163</v>
      </c>
      <c r="E308" s="624" t="s">
        <v>603</v>
      </c>
      <c r="F308" s="624" t="s">
        <v>416</v>
      </c>
      <c r="G308" s="624" t="s">
        <v>603</v>
      </c>
    </row>
    <row r="309" spans="1:7" x14ac:dyDescent="0.2">
      <c r="A309" s="621"/>
      <c r="B309" s="621"/>
      <c r="C309" s="622" t="s">
        <v>179</v>
      </c>
      <c r="D309" s="623" t="s">
        <v>164</v>
      </c>
      <c r="E309" s="624" t="s">
        <v>943</v>
      </c>
      <c r="F309" s="624" t="s">
        <v>416</v>
      </c>
      <c r="G309" s="624" t="s">
        <v>943</v>
      </c>
    </row>
    <row r="310" spans="1:7" ht="15" x14ac:dyDescent="0.2">
      <c r="A310" s="620"/>
      <c r="B310" s="755" t="s">
        <v>1007</v>
      </c>
      <c r="C310" s="749"/>
      <c r="D310" s="750" t="s">
        <v>1008</v>
      </c>
      <c r="E310" s="751" t="s">
        <v>1009</v>
      </c>
      <c r="F310" s="751" t="s">
        <v>416</v>
      </c>
      <c r="G310" s="751" t="s">
        <v>1009</v>
      </c>
    </row>
    <row r="311" spans="1:7" x14ac:dyDescent="0.2">
      <c r="A311" s="621"/>
      <c r="B311" s="621"/>
      <c r="C311" s="622" t="s">
        <v>767</v>
      </c>
      <c r="D311" s="623" t="s">
        <v>768</v>
      </c>
      <c r="E311" s="624" t="s">
        <v>1010</v>
      </c>
      <c r="F311" s="624" t="s">
        <v>416</v>
      </c>
      <c r="G311" s="624" t="s">
        <v>1010</v>
      </c>
    </row>
    <row r="312" spans="1:7" x14ac:dyDescent="0.2">
      <c r="A312" s="621"/>
      <c r="B312" s="621"/>
      <c r="C312" s="622" t="s">
        <v>676</v>
      </c>
      <c r="D312" s="623" t="s">
        <v>677</v>
      </c>
      <c r="E312" s="624" t="s">
        <v>1011</v>
      </c>
      <c r="F312" s="624" t="s">
        <v>416</v>
      </c>
      <c r="G312" s="624" t="s">
        <v>1011</v>
      </c>
    </row>
    <row r="313" spans="1:7" x14ac:dyDescent="0.2">
      <c r="A313" s="621"/>
      <c r="B313" s="621"/>
      <c r="C313" s="622" t="s">
        <v>751</v>
      </c>
      <c r="D313" s="623" t="s">
        <v>752</v>
      </c>
      <c r="E313" s="624" t="s">
        <v>1012</v>
      </c>
      <c r="F313" s="624" t="s">
        <v>416</v>
      </c>
      <c r="G313" s="624" t="s">
        <v>1012</v>
      </c>
    </row>
    <row r="314" spans="1:7" x14ac:dyDescent="0.2">
      <c r="A314" s="621"/>
      <c r="B314" s="621"/>
      <c r="C314" s="622" t="s">
        <v>223</v>
      </c>
      <c r="D314" s="623" t="s">
        <v>165</v>
      </c>
      <c r="E314" s="624" t="s">
        <v>1013</v>
      </c>
      <c r="F314" s="624" t="s">
        <v>416</v>
      </c>
      <c r="G314" s="624" t="s">
        <v>1013</v>
      </c>
    </row>
    <row r="315" spans="1:7" x14ac:dyDescent="0.2">
      <c r="A315" s="621"/>
      <c r="B315" s="621"/>
      <c r="C315" s="622" t="s">
        <v>227</v>
      </c>
      <c r="D315" s="623" t="s">
        <v>166</v>
      </c>
      <c r="E315" s="624" t="s">
        <v>1014</v>
      </c>
      <c r="F315" s="624" t="s">
        <v>416</v>
      </c>
      <c r="G315" s="624" t="s">
        <v>1014</v>
      </c>
    </row>
    <row r="316" spans="1:7" x14ac:dyDescent="0.2">
      <c r="A316" s="621"/>
      <c r="B316" s="621"/>
      <c r="C316" s="622" t="s">
        <v>179</v>
      </c>
      <c r="D316" s="623" t="s">
        <v>164</v>
      </c>
      <c r="E316" s="624" t="s">
        <v>1015</v>
      </c>
      <c r="F316" s="624" t="s">
        <v>416</v>
      </c>
      <c r="G316" s="624" t="s">
        <v>1015</v>
      </c>
    </row>
    <row r="317" spans="1:7" ht="22.5" x14ac:dyDescent="0.2">
      <c r="A317" s="621"/>
      <c r="B317" s="621"/>
      <c r="C317" s="622" t="s">
        <v>1016</v>
      </c>
      <c r="D317" s="623" t="s">
        <v>1017</v>
      </c>
      <c r="E317" s="624" t="s">
        <v>1018</v>
      </c>
      <c r="F317" s="624" t="s">
        <v>416</v>
      </c>
      <c r="G317" s="624" t="s">
        <v>1018</v>
      </c>
    </row>
    <row r="318" spans="1:7" x14ac:dyDescent="0.2">
      <c r="A318" s="621"/>
      <c r="B318" s="621"/>
      <c r="C318" s="622" t="s">
        <v>683</v>
      </c>
      <c r="D318" s="623" t="s">
        <v>172</v>
      </c>
      <c r="E318" s="624" t="s">
        <v>509</v>
      </c>
      <c r="F318" s="624" t="s">
        <v>416</v>
      </c>
      <c r="G318" s="624" t="s">
        <v>509</v>
      </c>
    </row>
    <row r="319" spans="1:7" x14ac:dyDescent="0.2">
      <c r="A319" s="621"/>
      <c r="B319" s="621"/>
      <c r="C319" s="622" t="s">
        <v>803</v>
      </c>
      <c r="D319" s="623" t="s">
        <v>804</v>
      </c>
      <c r="E319" s="624" t="s">
        <v>1019</v>
      </c>
      <c r="F319" s="624" t="s">
        <v>416</v>
      </c>
      <c r="G319" s="624" t="s">
        <v>1019</v>
      </c>
    </row>
    <row r="320" spans="1:7" ht="33.75" x14ac:dyDescent="0.2">
      <c r="A320" s="620"/>
      <c r="B320" s="755" t="s">
        <v>598</v>
      </c>
      <c r="C320" s="749"/>
      <c r="D320" s="750" t="s">
        <v>599</v>
      </c>
      <c r="E320" s="751" t="s">
        <v>1020</v>
      </c>
      <c r="F320" s="751" t="s">
        <v>416</v>
      </c>
      <c r="G320" s="751" t="s">
        <v>1020</v>
      </c>
    </row>
    <row r="321" spans="1:7" ht="56.25" x14ac:dyDescent="0.2">
      <c r="A321" s="621"/>
      <c r="B321" s="621"/>
      <c r="C321" s="622" t="s">
        <v>608</v>
      </c>
      <c r="D321" s="623" t="s">
        <v>1021</v>
      </c>
      <c r="E321" s="624" t="s">
        <v>465</v>
      </c>
      <c r="F321" s="624" t="s">
        <v>416</v>
      </c>
      <c r="G321" s="624" t="s">
        <v>465</v>
      </c>
    </row>
    <row r="322" spans="1:7" x14ac:dyDescent="0.2">
      <c r="A322" s="621"/>
      <c r="B322" s="621"/>
      <c r="C322" s="622" t="s">
        <v>1022</v>
      </c>
      <c r="D322" s="623" t="s">
        <v>1023</v>
      </c>
      <c r="E322" s="624" t="s">
        <v>1024</v>
      </c>
      <c r="F322" s="624" t="s">
        <v>416</v>
      </c>
      <c r="G322" s="624" t="s">
        <v>1024</v>
      </c>
    </row>
    <row r="323" spans="1:7" x14ac:dyDescent="0.2">
      <c r="A323" s="621"/>
      <c r="B323" s="621"/>
      <c r="C323" s="622" t="s">
        <v>676</v>
      </c>
      <c r="D323" s="623" t="s">
        <v>677</v>
      </c>
      <c r="E323" s="624" t="s">
        <v>1025</v>
      </c>
      <c r="F323" s="624" t="s">
        <v>416</v>
      </c>
      <c r="G323" s="624" t="s">
        <v>1025</v>
      </c>
    </row>
    <row r="324" spans="1:7" x14ac:dyDescent="0.2">
      <c r="A324" s="621"/>
      <c r="B324" s="621"/>
      <c r="C324" s="622" t="s">
        <v>751</v>
      </c>
      <c r="D324" s="623" t="s">
        <v>752</v>
      </c>
      <c r="E324" s="624" t="s">
        <v>1026</v>
      </c>
      <c r="F324" s="624" t="s">
        <v>416</v>
      </c>
      <c r="G324" s="624" t="s">
        <v>1026</v>
      </c>
    </row>
    <row r="325" spans="1:7" x14ac:dyDescent="0.2">
      <c r="A325" s="621"/>
      <c r="B325" s="621"/>
      <c r="C325" s="622" t="s">
        <v>223</v>
      </c>
      <c r="D325" s="623" t="s">
        <v>165</v>
      </c>
      <c r="E325" s="624" t="s">
        <v>1027</v>
      </c>
      <c r="F325" s="624" t="s">
        <v>416</v>
      </c>
      <c r="G325" s="624" t="s">
        <v>1027</v>
      </c>
    </row>
    <row r="326" spans="1:7" x14ac:dyDescent="0.2">
      <c r="A326" s="621"/>
      <c r="B326" s="621"/>
      <c r="C326" s="622" t="s">
        <v>227</v>
      </c>
      <c r="D326" s="623" t="s">
        <v>166</v>
      </c>
      <c r="E326" s="624" t="s">
        <v>1028</v>
      </c>
      <c r="F326" s="624" t="s">
        <v>416</v>
      </c>
      <c r="G326" s="624" t="s">
        <v>1028</v>
      </c>
    </row>
    <row r="327" spans="1:7" x14ac:dyDescent="0.2">
      <c r="A327" s="621"/>
      <c r="B327" s="621"/>
      <c r="C327" s="622" t="s">
        <v>179</v>
      </c>
      <c r="D327" s="623" t="s">
        <v>164</v>
      </c>
      <c r="E327" s="624" t="s">
        <v>987</v>
      </c>
      <c r="F327" s="624" t="s">
        <v>416</v>
      </c>
      <c r="G327" s="624" t="s">
        <v>987</v>
      </c>
    </row>
    <row r="328" spans="1:7" x14ac:dyDescent="0.2">
      <c r="A328" s="621"/>
      <c r="B328" s="621"/>
      <c r="C328" s="622" t="s">
        <v>702</v>
      </c>
      <c r="D328" s="623" t="s">
        <v>168</v>
      </c>
      <c r="E328" s="624" t="s">
        <v>980</v>
      </c>
      <c r="F328" s="624" t="s">
        <v>416</v>
      </c>
      <c r="G328" s="624" t="s">
        <v>980</v>
      </c>
    </row>
    <row r="329" spans="1:7" x14ac:dyDescent="0.2">
      <c r="A329" s="621"/>
      <c r="B329" s="621"/>
      <c r="C329" s="622" t="s">
        <v>190</v>
      </c>
      <c r="D329" s="623" t="s">
        <v>169</v>
      </c>
      <c r="E329" s="624" t="s">
        <v>1029</v>
      </c>
      <c r="F329" s="624" t="s">
        <v>416</v>
      </c>
      <c r="G329" s="624" t="s">
        <v>1029</v>
      </c>
    </row>
    <row r="330" spans="1:7" ht="33.75" x14ac:dyDescent="0.2">
      <c r="A330" s="621"/>
      <c r="B330" s="621"/>
      <c r="C330" s="622" t="s">
        <v>789</v>
      </c>
      <c r="D330" s="623" t="s">
        <v>790</v>
      </c>
      <c r="E330" s="624" t="s">
        <v>1030</v>
      </c>
      <c r="F330" s="624" t="s">
        <v>416</v>
      </c>
      <c r="G330" s="624" t="s">
        <v>1030</v>
      </c>
    </row>
    <row r="331" spans="1:7" ht="33.75" x14ac:dyDescent="0.2">
      <c r="A331" s="621"/>
      <c r="B331" s="621"/>
      <c r="C331" s="622" t="s">
        <v>792</v>
      </c>
      <c r="D331" s="623" t="s">
        <v>793</v>
      </c>
      <c r="E331" s="624" t="s">
        <v>603</v>
      </c>
      <c r="F331" s="624" t="s">
        <v>416</v>
      </c>
      <c r="G331" s="624" t="s">
        <v>603</v>
      </c>
    </row>
    <row r="332" spans="1:7" ht="22.5" x14ac:dyDescent="0.2">
      <c r="A332" s="621"/>
      <c r="B332" s="621"/>
      <c r="C332" s="622" t="s">
        <v>1031</v>
      </c>
      <c r="D332" s="623" t="s">
        <v>1032</v>
      </c>
      <c r="E332" s="624" t="s">
        <v>511</v>
      </c>
      <c r="F332" s="624" t="s">
        <v>416</v>
      </c>
      <c r="G332" s="624" t="s">
        <v>511</v>
      </c>
    </row>
    <row r="333" spans="1:7" x14ac:dyDescent="0.2">
      <c r="A333" s="621"/>
      <c r="B333" s="621"/>
      <c r="C333" s="622" t="s">
        <v>683</v>
      </c>
      <c r="D333" s="623" t="s">
        <v>172</v>
      </c>
      <c r="E333" s="624" t="s">
        <v>627</v>
      </c>
      <c r="F333" s="624" t="s">
        <v>416</v>
      </c>
      <c r="G333" s="624" t="s">
        <v>627</v>
      </c>
    </row>
    <row r="334" spans="1:7" x14ac:dyDescent="0.2">
      <c r="A334" s="621"/>
      <c r="B334" s="621"/>
      <c r="C334" s="622" t="s">
        <v>803</v>
      </c>
      <c r="D334" s="623" t="s">
        <v>804</v>
      </c>
      <c r="E334" s="624" t="s">
        <v>1033</v>
      </c>
      <c r="F334" s="624" t="s">
        <v>416</v>
      </c>
      <c r="G334" s="624" t="s">
        <v>1033</v>
      </c>
    </row>
    <row r="335" spans="1:7" ht="56.25" x14ac:dyDescent="0.2">
      <c r="A335" s="621"/>
      <c r="B335" s="621"/>
      <c r="C335" s="622" t="s">
        <v>1034</v>
      </c>
      <c r="D335" s="623" t="s">
        <v>1035</v>
      </c>
      <c r="E335" s="624" t="s">
        <v>603</v>
      </c>
      <c r="F335" s="624" t="s">
        <v>416</v>
      </c>
      <c r="G335" s="624" t="s">
        <v>603</v>
      </c>
    </row>
    <row r="336" spans="1:7" ht="22.5" x14ac:dyDescent="0.2">
      <c r="A336" s="621"/>
      <c r="B336" s="621"/>
      <c r="C336" s="622" t="s">
        <v>686</v>
      </c>
      <c r="D336" s="623" t="s">
        <v>687</v>
      </c>
      <c r="E336" s="624" t="s">
        <v>603</v>
      </c>
      <c r="F336" s="624" t="s">
        <v>416</v>
      </c>
      <c r="G336" s="624" t="s">
        <v>603</v>
      </c>
    </row>
    <row r="337" spans="1:7" ht="56.25" x14ac:dyDescent="0.2">
      <c r="A337" s="620"/>
      <c r="B337" s="755" t="s">
        <v>610</v>
      </c>
      <c r="C337" s="749"/>
      <c r="D337" s="750" t="s">
        <v>611</v>
      </c>
      <c r="E337" s="751" t="s">
        <v>612</v>
      </c>
      <c r="F337" s="751" t="s">
        <v>416</v>
      </c>
      <c r="G337" s="751" t="s">
        <v>612</v>
      </c>
    </row>
    <row r="338" spans="1:7" ht="56.25" x14ac:dyDescent="0.2">
      <c r="A338" s="621"/>
      <c r="B338" s="621"/>
      <c r="C338" s="622" t="s">
        <v>608</v>
      </c>
      <c r="D338" s="623" t="s">
        <v>1021</v>
      </c>
      <c r="E338" s="624" t="s">
        <v>615</v>
      </c>
      <c r="F338" s="624" t="s">
        <v>416</v>
      </c>
      <c r="G338" s="624" t="s">
        <v>615</v>
      </c>
    </row>
    <row r="339" spans="1:7" x14ac:dyDescent="0.2">
      <c r="A339" s="621"/>
      <c r="B339" s="621"/>
      <c r="C339" s="622" t="s">
        <v>1036</v>
      </c>
      <c r="D339" s="623" t="s">
        <v>1037</v>
      </c>
      <c r="E339" s="624" t="s">
        <v>1038</v>
      </c>
      <c r="F339" s="624" t="s">
        <v>416</v>
      </c>
      <c r="G339" s="624" t="s">
        <v>1038</v>
      </c>
    </row>
    <row r="340" spans="1:7" ht="22.5" x14ac:dyDescent="0.2">
      <c r="A340" s="620"/>
      <c r="B340" s="755" t="s">
        <v>616</v>
      </c>
      <c r="C340" s="749"/>
      <c r="D340" s="750" t="s">
        <v>617</v>
      </c>
      <c r="E340" s="751" t="s">
        <v>1039</v>
      </c>
      <c r="F340" s="751" t="s">
        <v>416</v>
      </c>
      <c r="G340" s="751" t="s">
        <v>1039</v>
      </c>
    </row>
    <row r="341" spans="1:7" x14ac:dyDescent="0.2">
      <c r="A341" s="621"/>
      <c r="B341" s="621"/>
      <c r="C341" s="622" t="s">
        <v>1022</v>
      </c>
      <c r="D341" s="623" t="s">
        <v>1023</v>
      </c>
      <c r="E341" s="624" t="s">
        <v>1039</v>
      </c>
      <c r="F341" s="624" t="s">
        <v>416</v>
      </c>
      <c r="G341" s="624" t="s">
        <v>1039</v>
      </c>
    </row>
    <row r="342" spans="1:7" ht="15" x14ac:dyDescent="0.2">
      <c r="A342" s="620"/>
      <c r="B342" s="755" t="s">
        <v>620</v>
      </c>
      <c r="C342" s="749"/>
      <c r="D342" s="750" t="s">
        <v>621</v>
      </c>
      <c r="E342" s="751" t="s">
        <v>1040</v>
      </c>
      <c r="F342" s="751" t="s">
        <v>416</v>
      </c>
      <c r="G342" s="751" t="s">
        <v>1040</v>
      </c>
    </row>
    <row r="343" spans="1:7" x14ac:dyDescent="0.2">
      <c r="A343" s="621"/>
      <c r="B343" s="621"/>
      <c r="C343" s="622" t="s">
        <v>1022</v>
      </c>
      <c r="D343" s="623" t="s">
        <v>1023</v>
      </c>
      <c r="E343" s="624" t="s">
        <v>1040</v>
      </c>
      <c r="F343" s="624" t="s">
        <v>416</v>
      </c>
      <c r="G343" s="624" t="s">
        <v>1040</v>
      </c>
    </row>
    <row r="344" spans="1:7" ht="15" x14ac:dyDescent="0.2">
      <c r="A344" s="620"/>
      <c r="B344" s="755" t="s">
        <v>623</v>
      </c>
      <c r="C344" s="749"/>
      <c r="D344" s="750" t="s">
        <v>624</v>
      </c>
      <c r="E344" s="751" t="s">
        <v>625</v>
      </c>
      <c r="F344" s="751" t="s">
        <v>416</v>
      </c>
      <c r="G344" s="751" t="s">
        <v>625</v>
      </c>
    </row>
    <row r="345" spans="1:7" ht="56.25" x14ac:dyDescent="0.2">
      <c r="A345" s="621"/>
      <c r="B345" s="621"/>
      <c r="C345" s="622" t="s">
        <v>608</v>
      </c>
      <c r="D345" s="623" t="s">
        <v>1021</v>
      </c>
      <c r="E345" s="624" t="s">
        <v>627</v>
      </c>
      <c r="F345" s="624" t="s">
        <v>416</v>
      </c>
      <c r="G345" s="624" t="s">
        <v>627</v>
      </c>
    </row>
    <row r="346" spans="1:7" x14ac:dyDescent="0.2">
      <c r="A346" s="621"/>
      <c r="B346" s="621"/>
      <c r="C346" s="622" t="s">
        <v>1022</v>
      </c>
      <c r="D346" s="623" t="s">
        <v>1023</v>
      </c>
      <c r="E346" s="624" t="s">
        <v>626</v>
      </c>
      <c r="F346" s="624" t="s">
        <v>416</v>
      </c>
      <c r="G346" s="624" t="s">
        <v>626</v>
      </c>
    </row>
    <row r="347" spans="1:7" ht="15" x14ac:dyDescent="0.2">
      <c r="A347" s="620"/>
      <c r="B347" s="755" t="s">
        <v>628</v>
      </c>
      <c r="C347" s="749"/>
      <c r="D347" s="750" t="s">
        <v>629</v>
      </c>
      <c r="E347" s="751" t="s">
        <v>1041</v>
      </c>
      <c r="F347" s="751" t="s">
        <v>416</v>
      </c>
      <c r="G347" s="751" t="s">
        <v>1041</v>
      </c>
    </row>
    <row r="348" spans="1:7" x14ac:dyDescent="0.2">
      <c r="A348" s="621"/>
      <c r="B348" s="621"/>
      <c r="C348" s="622" t="s">
        <v>767</v>
      </c>
      <c r="D348" s="623" t="s">
        <v>768</v>
      </c>
      <c r="E348" s="624" t="s">
        <v>1042</v>
      </c>
      <c r="F348" s="624" t="s">
        <v>416</v>
      </c>
      <c r="G348" s="624" t="s">
        <v>1042</v>
      </c>
    </row>
    <row r="349" spans="1:7" x14ac:dyDescent="0.2">
      <c r="A349" s="621"/>
      <c r="B349" s="621"/>
      <c r="C349" s="622" t="s">
        <v>676</v>
      </c>
      <c r="D349" s="623" t="s">
        <v>677</v>
      </c>
      <c r="E349" s="624" t="s">
        <v>1043</v>
      </c>
      <c r="F349" s="624" t="s">
        <v>416</v>
      </c>
      <c r="G349" s="624" t="s">
        <v>1043</v>
      </c>
    </row>
    <row r="350" spans="1:7" x14ac:dyDescent="0.2">
      <c r="A350" s="621"/>
      <c r="B350" s="621"/>
      <c r="C350" s="622" t="s">
        <v>751</v>
      </c>
      <c r="D350" s="623" t="s">
        <v>752</v>
      </c>
      <c r="E350" s="624" t="s">
        <v>1044</v>
      </c>
      <c r="F350" s="624" t="s">
        <v>416</v>
      </c>
      <c r="G350" s="624" t="s">
        <v>1044</v>
      </c>
    </row>
    <row r="351" spans="1:7" x14ac:dyDescent="0.2">
      <c r="A351" s="621"/>
      <c r="B351" s="621"/>
      <c r="C351" s="622" t="s">
        <v>223</v>
      </c>
      <c r="D351" s="623" t="s">
        <v>165</v>
      </c>
      <c r="E351" s="624" t="s">
        <v>1045</v>
      </c>
      <c r="F351" s="624" t="s">
        <v>416</v>
      </c>
      <c r="G351" s="624" t="s">
        <v>1045</v>
      </c>
    </row>
    <row r="352" spans="1:7" x14ac:dyDescent="0.2">
      <c r="A352" s="621"/>
      <c r="B352" s="621"/>
      <c r="C352" s="622" t="s">
        <v>227</v>
      </c>
      <c r="D352" s="623" t="s">
        <v>166</v>
      </c>
      <c r="E352" s="624" t="s">
        <v>1046</v>
      </c>
      <c r="F352" s="624" t="s">
        <v>416</v>
      </c>
      <c r="G352" s="624" t="s">
        <v>1046</v>
      </c>
    </row>
    <row r="353" spans="1:7" ht="22.5" x14ac:dyDescent="0.2">
      <c r="A353" s="621"/>
      <c r="B353" s="621"/>
      <c r="C353" s="622" t="s">
        <v>774</v>
      </c>
      <c r="D353" s="623" t="s">
        <v>775</v>
      </c>
      <c r="E353" s="624" t="s">
        <v>1047</v>
      </c>
      <c r="F353" s="624" t="s">
        <v>416</v>
      </c>
      <c r="G353" s="624" t="s">
        <v>1047</v>
      </c>
    </row>
    <row r="354" spans="1:7" x14ac:dyDescent="0.2">
      <c r="A354" s="621"/>
      <c r="B354" s="621"/>
      <c r="C354" s="622" t="s">
        <v>228</v>
      </c>
      <c r="D354" s="623" t="s">
        <v>163</v>
      </c>
      <c r="E354" s="624" t="s">
        <v>1048</v>
      </c>
      <c r="F354" s="624" t="s">
        <v>416</v>
      </c>
      <c r="G354" s="624" t="s">
        <v>1048</v>
      </c>
    </row>
    <row r="355" spans="1:7" x14ac:dyDescent="0.2">
      <c r="A355" s="621"/>
      <c r="B355" s="621"/>
      <c r="C355" s="622" t="s">
        <v>179</v>
      </c>
      <c r="D355" s="623" t="s">
        <v>164</v>
      </c>
      <c r="E355" s="624" t="s">
        <v>1049</v>
      </c>
      <c r="F355" s="624" t="s">
        <v>416</v>
      </c>
      <c r="G355" s="624" t="s">
        <v>1049</v>
      </c>
    </row>
    <row r="356" spans="1:7" x14ac:dyDescent="0.2">
      <c r="A356" s="621"/>
      <c r="B356" s="621"/>
      <c r="C356" s="622" t="s">
        <v>241</v>
      </c>
      <c r="D356" s="623" t="s">
        <v>167</v>
      </c>
      <c r="E356" s="624" t="s">
        <v>1050</v>
      </c>
      <c r="F356" s="624" t="s">
        <v>416</v>
      </c>
      <c r="G356" s="624" t="s">
        <v>1050</v>
      </c>
    </row>
    <row r="357" spans="1:7" x14ac:dyDescent="0.2">
      <c r="A357" s="621"/>
      <c r="B357" s="621"/>
      <c r="C357" s="622" t="s">
        <v>702</v>
      </c>
      <c r="D357" s="623" t="s">
        <v>168</v>
      </c>
      <c r="E357" s="624" t="s">
        <v>456</v>
      </c>
      <c r="F357" s="624" t="s">
        <v>416</v>
      </c>
      <c r="G357" s="624" t="s">
        <v>456</v>
      </c>
    </row>
    <row r="358" spans="1:7" x14ac:dyDescent="0.2">
      <c r="A358" s="621"/>
      <c r="B358" s="621"/>
      <c r="C358" s="622" t="s">
        <v>785</v>
      </c>
      <c r="D358" s="623" t="s">
        <v>786</v>
      </c>
      <c r="E358" s="624" t="s">
        <v>456</v>
      </c>
      <c r="F358" s="624" t="s">
        <v>416</v>
      </c>
      <c r="G358" s="624" t="s">
        <v>456</v>
      </c>
    </row>
    <row r="359" spans="1:7" x14ac:dyDescent="0.2">
      <c r="A359" s="621"/>
      <c r="B359" s="621"/>
      <c r="C359" s="622" t="s">
        <v>190</v>
      </c>
      <c r="D359" s="623" t="s">
        <v>169</v>
      </c>
      <c r="E359" s="624" t="s">
        <v>1051</v>
      </c>
      <c r="F359" s="624" t="s">
        <v>416</v>
      </c>
      <c r="G359" s="624" t="s">
        <v>1051</v>
      </c>
    </row>
    <row r="360" spans="1:7" ht="33.75" x14ac:dyDescent="0.2">
      <c r="A360" s="621"/>
      <c r="B360" s="621"/>
      <c r="C360" s="622" t="s">
        <v>789</v>
      </c>
      <c r="D360" s="623" t="s">
        <v>790</v>
      </c>
      <c r="E360" s="624" t="s">
        <v>465</v>
      </c>
      <c r="F360" s="624" t="s">
        <v>416</v>
      </c>
      <c r="G360" s="624" t="s">
        <v>465</v>
      </c>
    </row>
    <row r="361" spans="1:7" ht="33.75" x14ac:dyDescent="0.2">
      <c r="A361" s="621"/>
      <c r="B361" s="621"/>
      <c r="C361" s="622" t="s">
        <v>792</v>
      </c>
      <c r="D361" s="623" t="s">
        <v>793</v>
      </c>
      <c r="E361" s="624" t="s">
        <v>1052</v>
      </c>
      <c r="F361" s="624" t="s">
        <v>416</v>
      </c>
      <c r="G361" s="624" t="s">
        <v>1052</v>
      </c>
    </row>
    <row r="362" spans="1:7" ht="22.5" x14ac:dyDescent="0.2">
      <c r="A362" s="621"/>
      <c r="B362" s="621"/>
      <c r="C362" s="622" t="s">
        <v>797</v>
      </c>
      <c r="D362" s="623" t="s">
        <v>798</v>
      </c>
      <c r="E362" s="624" t="s">
        <v>1053</v>
      </c>
      <c r="F362" s="624" t="s">
        <v>416</v>
      </c>
      <c r="G362" s="624" t="s">
        <v>1053</v>
      </c>
    </row>
    <row r="363" spans="1:7" ht="22.5" x14ac:dyDescent="0.2">
      <c r="A363" s="621"/>
      <c r="B363" s="621"/>
      <c r="C363" s="622" t="s">
        <v>1031</v>
      </c>
      <c r="D363" s="623" t="s">
        <v>1032</v>
      </c>
      <c r="E363" s="624" t="s">
        <v>1054</v>
      </c>
      <c r="F363" s="624" t="s">
        <v>416</v>
      </c>
      <c r="G363" s="624" t="s">
        <v>1054</v>
      </c>
    </row>
    <row r="364" spans="1:7" x14ac:dyDescent="0.2">
      <c r="A364" s="621"/>
      <c r="B364" s="621"/>
      <c r="C364" s="622" t="s">
        <v>683</v>
      </c>
      <c r="D364" s="623" t="s">
        <v>172</v>
      </c>
      <c r="E364" s="624" t="s">
        <v>1055</v>
      </c>
      <c r="F364" s="624" t="s">
        <v>416</v>
      </c>
      <c r="G364" s="624" t="s">
        <v>1055</v>
      </c>
    </row>
    <row r="365" spans="1:7" x14ac:dyDescent="0.2">
      <c r="A365" s="621"/>
      <c r="B365" s="621"/>
      <c r="C365" s="622" t="s">
        <v>803</v>
      </c>
      <c r="D365" s="623" t="s">
        <v>804</v>
      </c>
      <c r="E365" s="624" t="s">
        <v>1056</v>
      </c>
      <c r="F365" s="624" t="s">
        <v>416</v>
      </c>
      <c r="G365" s="624" t="s">
        <v>1056</v>
      </c>
    </row>
    <row r="366" spans="1:7" ht="22.5" x14ac:dyDescent="0.2">
      <c r="A366" s="621"/>
      <c r="B366" s="621"/>
      <c r="C366" s="622" t="s">
        <v>686</v>
      </c>
      <c r="D366" s="623" t="s">
        <v>687</v>
      </c>
      <c r="E366" s="624" t="s">
        <v>993</v>
      </c>
      <c r="F366" s="624" t="s">
        <v>416</v>
      </c>
      <c r="G366" s="624" t="s">
        <v>993</v>
      </c>
    </row>
    <row r="367" spans="1:7" ht="15" x14ac:dyDescent="0.2">
      <c r="A367" s="620"/>
      <c r="B367" s="755" t="s">
        <v>631</v>
      </c>
      <c r="C367" s="749"/>
      <c r="D367" s="750" t="s">
        <v>632</v>
      </c>
      <c r="E367" s="751" t="s">
        <v>1057</v>
      </c>
      <c r="F367" s="751" t="s">
        <v>416</v>
      </c>
      <c r="G367" s="751" t="s">
        <v>1057</v>
      </c>
    </row>
    <row r="368" spans="1:7" x14ac:dyDescent="0.2">
      <c r="A368" s="621"/>
      <c r="B368" s="621"/>
      <c r="C368" s="622" t="s">
        <v>223</v>
      </c>
      <c r="D368" s="623" t="s">
        <v>165</v>
      </c>
      <c r="E368" s="624" t="s">
        <v>1058</v>
      </c>
      <c r="F368" s="624" t="s">
        <v>416</v>
      </c>
      <c r="G368" s="624" t="s">
        <v>1058</v>
      </c>
    </row>
    <row r="369" spans="1:7" x14ac:dyDescent="0.2">
      <c r="A369" s="621"/>
      <c r="B369" s="621"/>
      <c r="C369" s="622" t="s">
        <v>228</v>
      </c>
      <c r="D369" s="623" t="s">
        <v>163</v>
      </c>
      <c r="E369" s="624" t="s">
        <v>776</v>
      </c>
      <c r="F369" s="624" t="s">
        <v>416</v>
      </c>
      <c r="G369" s="624" t="s">
        <v>776</v>
      </c>
    </row>
    <row r="370" spans="1:7" x14ac:dyDescent="0.2">
      <c r="A370" s="621"/>
      <c r="B370" s="621"/>
      <c r="C370" s="622" t="s">
        <v>190</v>
      </c>
      <c r="D370" s="623" t="s">
        <v>169</v>
      </c>
      <c r="E370" s="624" t="s">
        <v>635</v>
      </c>
      <c r="F370" s="624" t="s">
        <v>416</v>
      </c>
      <c r="G370" s="624" t="s">
        <v>635</v>
      </c>
    </row>
    <row r="371" spans="1:7" ht="22.5" x14ac:dyDescent="0.2">
      <c r="A371" s="621"/>
      <c r="B371" s="621"/>
      <c r="C371" s="622" t="s">
        <v>1016</v>
      </c>
      <c r="D371" s="623" t="s">
        <v>1017</v>
      </c>
      <c r="E371" s="624" t="s">
        <v>1059</v>
      </c>
      <c r="F371" s="624" t="s">
        <v>416</v>
      </c>
      <c r="G371" s="624" t="s">
        <v>1059</v>
      </c>
    </row>
    <row r="372" spans="1:7" ht="15" x14ac:dyDescent="0.2">
      <c r="A372" s="620"/>
      <c r="B372" s="755" t="s">
        <v>637</v>
      </c>
      <c r="C372" s="749"/>
      <c r="D372" s="750" t="s">
        <v>638</v>
      </c>
      <c r="E372" s="751" t="s">
        <v>639</v>
      </c>
      <c r="F372" s="751" t="s">
        <v>416</v>
      </c>
      <c r="G372" s="751" t="s">
        <v>639</v>
      </c>
    </row>
    <row r="373" spans="1:7" x14ac:dyDescent="0.2">
      <c r="A373" s="621"/>
      <c r="B373" s="621"/>
      <c r="C373" s="622" t="s">
        <v>1022</v>
      </c>
      <c r="D373" s="623" t="s">
        <v>1023</v>
      </c>
      <c r="E373" s="624" t="s">
        <v>639</v>
      </c>
      <c r="F373" s="624" t="s">
        <v>416</v>
      </c>
      <c r="G373" s="624" t="s">
        <v>639</v>
      </c>
    </row>
    <row r="374" spans="1:7" ht="15" x14ac:dyDescent="0.2">
      <c r="A374" s="620"/>
      <c r="B374" s="755" t="s">
        <v>640</v>
      </c>
      <c r="C374" s="749"/>
      <c r="D374" s="750" t="s">
        <v>141</v>
      </c>
      <c r="E374" s="751" t="s">
        <v>1060</v>
      </c>
      <c r="F374" s="751" t="s">
        <v>416</v>
      </c>
      <c r="G374" s="751" t="s">
        <v>1060</v>
      </c>
    </row>
    <row r="375" spans="1:7" x14ac:dyDescent="0.2">
      <c r="A375" s="621"/>
      <c r="B375" s="621"/>
      <c r="C375" s="622" t="s">
        <v>1022</v>
      </c>
      <c r="D375" s="623" t="s">
        <v>1023</v>
      </c>
      <c r="E375" s="624" t="s">
        <v>1061</v>
      </c>
      <c r="F375" s="624" t="s">
        <v>416</v>
      </c>
      <c r="G375" s="624" t="s">
        <v>1061</v>
      </c>
    </row>
    <row r="376" spans="1:7" x14ac:dyDescent="0.2">
      <c r="A376" s="621"/>
      <c r="B376" s="621"/>
      <c r="C376" s="622" t="s">
        <v>179</v>
      </c>
      <c r="D376" s="623" t="s">
        <v>164</v>
      </c>
      <c r="E376" s="624" t="s">
        <v>1062</v>
      </c>
      <c r="F376" s="624" t="s">
        <v>416</v>
      </c>
      <c r="G376" s="624" t="s">
        <v>1062</v>
      </c>
    </row>
    <row r="377" spans="1:7" x14ac:dyDescent="0.2">
      <c r="A377" s="621"/>
      <c r="B377" s="621"/>
      <c r="C377" s="622" t="s">
        <v>190</v>
      </c>
      <c r="D377" s="623" t="s">
        <v>169</v>
      </c>
      <c r="E377" s="624" t="s">
        <v>1063</v>
      </c>
      <c r="F377" s="624" t="s">
        <v>416</v>
      </c>
      <c r="G377" s="624" t="s">
        <v>1063</v>
      </c>
    </row>
    <row r="378" spans="1:7" x14ac:dyDescent="0.2">
      <c r="A378" s="746" t="s">
        <v>384</v>
      </c>
      <c r="B378" s="746"/>
      <c r="C378" s="746"/>
      <c r="D378" s="747" t="s">
        <v>349</v>
      </c>
      <c r="E378" s="748" t="s">
        <v>416</v>
      </c>
      <c r="F378" s="748" t="s">
        <v>722</v>
      </c>
      <c r="G378" s="748" t="s">
        <v>722</v>
      </c>
    </row>
    <row r="379" spans="1:7" ht="22.5" x14ac:dyDescent="0.2">
      <c r="A379" s="620"/>
      <c r="B379" s="755" t="s">
        <v>385</v>
      </c>
      <c r="C379" s="749"/>
      <c r="D379" s="750" t="s">
        <v>408</v>
      </c>
      <c r="E379" s="751" t="s">
        <v>416</v>
      </c>
      <c r="F379" s="751" t="s">
        <v>722</v>
      </c>
      <c r="G379" s="751" t="s">
        <v>722</v>
      </c>
    </row>
    <row r="380" spans="1:7" ht="45" x14ac:dyDescent="0.2">
      <c r="A380" s="621"/>
      <c r="B380" s="621"/>
      <c r="C380" s="622" t="s">
        <v>16</v>
      </c>
      <c r="D380" s="623" t="s">
        <v>699</v>
      </c>
      <c r="E380" s="624" t="s">
        <v>416</v>
      </c>
      <c r="F380" s="624" t="s">
        <v>722</v>
      </c>
      <c r="G380" s="624" t="s">
        <v>722</v>
      </c>
    </row>
    <row r="381" spans="1:7" x14ac:dyDescent="0.2">
      <c r="A381" s="746" t="s">
        <v>645</v>
      </c>
      <c r="B381" s="746"/>
      <c r="C381" s="746"/>
      <c r="D381" s="747" t="s">
        <v>646</v>
      </c>
      <c r="E381" s="748" t="s">
        <v>1064</v>
      </c>
      <c r="F381" s="748" t="s">
        <v>416</v>
      </c>
      <c r="G381" s="748" t="s">
        <v>1064</v>
      </c>
    </row>
    <row r="382" spans="1:7" ht="15" x14ac:dyDescent="0.2">
      <c r="A382" s="620"/>
      <c r="B382" s="755" t="s">
        <v>1065</v>
      </c>
      <c r="C382" s="749"/>
      <c r="D382" s="750" t="s">
        <v>1066</v>
      </c>
      <c r="E382" s="751" t="s">
        <v>1067</v>
      </c>
      <c r="F382" s="751" t="s">
        <v>416</v>
      </c>
      <c r="G382" s="751" t="s">
        <v>1067</v>
      </c>
    </row>
    <row r="383" spans="1:7" x14ac:dyDescent="0.2">
      <c r="A383" s="621"/>
      <c r="B383" s="621"/>
      <c r="C383" s="622" t="s">
        <v>767</v>
      </c>
      <c r="D383" s="623" t="s">
        <v>768</v>
      </c>
      <c r="E383" s="624" t="s">
        <v>1068</v>
      </c>
      <c r="F383" s="624" t="s">
        <v>416</v>
      </c>
      <c r="G383" s="624" t="s">
        <v>1068</v>
      </c>
    </row>
    <row r="384" spans="1:7" x14ac:dyDescent="0.2">
      <c r="A384" s="621"/>
      <c r="B384" s="621"/>
      <c r="C384" s="622" t="s">
        <v>676</v>
      </c>
      <c r="D384" s="623" t="s">
        <v>677</v>
      </c>
      <c r="E384" s="624" t="s">
        <v>1069</v>
      </c>
      <c r="F384" s="624" t="s">
        <v>416</v>
      </c>
      <c r="G384" s="624" t="s">
        <v>1069</v>
      </c>
    </row>
    <row r="385" spans="1:7" x14ac:dyDescent="0.2">
      <c r="A385" s="621"/>
      <c r="B385" s="621"/>
      <c r="C385" s="622" t="s">
        <v>751</v>
      </c>
      <c r="D385" s="623" t="s">
        <v>752</v>
      </c>
      <c r="E385" s="624" t="s">
        <v>1070</v>
      </c>
      <c r="F385" s="624" t="s">
        <v>416</v>
      </c>
      <c r="G385" s="624" t="s">
        <v>1070</v>
      </c>
    </row>
    <row r="386" spans="1:7" x14ac:dyDescent="0.2">
      <c r="A386" s="621"/>
      <c r="B386" s="621"/>
      <c r="C386" s="622" t="s">
        <v>223</v>
      </c>
      <c r="D386" s="623" t="s">
        <v>165</v>
      </c>
      <c r="E386" s="624" t="s">
        <v>1071</v>
      </c>
      <c r="F386" s="624" t="s">
        <v>416</v>
      </c>
      <c r="G386" s="624" t="s">
        <v>1071</v>
      </c>
    </row>
    <row r="387" spans="1:7" x14ac:dyDescent="0.2">
      <c r="A387" s="621"/>
      <c r="B387" s="621"/>
      <c r="C387" s="622" t="s">
        <v>227</v>
      </c>
      <c r="D387" s="623" t="s">
        <v>166</v>
      </c>
      <c r="E387" s="624" t="s">
        <v>1072</v>
      </c>
      <c r="F387" s="624" t="s">
        <v>416</v>
      </c>
      <c r="G387" s="624" t="s">
        <v>1072</v>
      </c>
    </row>
    <row r="388" spans="1:7" x14ac:dyDescent="0.2">
      <c r="A388" s="621"/>
      <c r="B388" s="621"/>
      <c r="C388" s="622" t="s">
        <v>179</v>
      </c>
      <c r="D388" s="623" t="s">
        <v>164</v>
      </c>
      <c r="E388" s="624" t="s">
        <v>1073</v>
      </c>
      <c r="F388" s="624" t="s">
        <v>416</v>
      </c>
      <c r="G388" s="624" t="s">
        <v>1073</v>
      </c>
    </row>
    <row r="389" spans="1:7" x14ac:dyDescent="0.2">
      <c r="A389" s="621"/>
      <c r="B389" s="621"/>
      <c r="C389" s="622" t="s">
        <v>782</v>
      </c>
      <c r="D389" s="623" t="s">
        <v>783</v>
      </c>
      <c r="E389" s="624" t="s">
        <v>848</v>
      </c>
      <c r="F389" s="624" t="s">
        <v>416</v>
      </c>
      <c r="G389" s="624" t="s">
        <v>848</v>
      </c>
    </row>
    <row r="390" spans="1:7" x14ac:dyDescent="0.2">
      <c r="A390" s="621"/>
      <c r="B390" s="621"/>
      <c r="C390" s="622" t="s">
        <v>241</v>
      </c>
      <c r="D390" s="623" t="s">
        <v>167</v>
      </c>
      <c r="E390" s="624" t="s">
        <v>465</v>
      </c>
      <c r="F390" s="624" t="s">
        <v>416</v>
      </c>
      <c r="G390" s="624" t="s">
        <v>465</v>
      </c>
    </row>
    <row r="391" spans="1:7" x14ac:dyDescent="0.2">
      <c r="A391" s="621"/>
      <c r="B391" s="621"/>
      <c r="C391" s="622" t="s">
        <v>702</v>
      </c>
      <c r="D391" s="623" t="s">
        <v>168</v>
      </c>
      <c r="E391" s="624" t="s">
        <v>456</v>
      </c>
      <c r="F391" s="624" t="s">
        <v>416</v>
      </c>
      <c r="G391" s="624" t="s">
        <v>456</v>
      </c>
    </row>
    <row r="392" spans="1:7" x14ac:dyDescent="0.2">
      <c r="A392" s="621"/>
      <c r="B392" s="621"/>
      <c r="C392" s="622" t="s">
        <v>190</v>
      </c>
      <c r="D392" s="623" t="s">
        <v>169</v>
      </c>
      <c r="E392" s="624" t="s">
        <v>1030</v>
      </c>
      <c r="F392" s="624" t="s">
        <v>416</v>
      </c>
      <c r="G392" s="624" t="s">
        <v>1030</v>
      </c>
    </row>
    <row r="393" spans="1:7" x14ac:dyDescent="0.2">
      <c r="A393" s="621"/>
      <c r="B393" s="621"/>
      <c r="C393" s="622" t="s">
        <v>803</v>
      </c>
      <c r="D393" s="623" t="s">
        <v>804</v>
      </c>
      <c r="E393" s="624" t="s">
        <v>1074</v>
      </c>
      <c r="F393" s="624" t="s">
        <v>416</v>
      </c>
      <c r="G393" s="624" t="s">
        <v>1074</v>
      </c>
    </row>
    <row r="394" spans="1:7" ht="15" x14ac:dyDescent="0.2">
      <c r="A394" s="620"/>
      <c r="B394" s="755" t="s">
        <v>648</v>
      </c>
      <c r="C394" s="749"/>
      <c r="D394" s="750" t="s">
        <v>649</v>
      </c>
      <c r="E394" s="751" t="s">
        <v>1075</v>
      </c>
      <c r="F394" s="751" t="s">
        <v>416</v>
      </c>
      <c r="G394" s="751" t="s">
        <v>1075</v>
      </c>
    </row>
    <row r="395" spans="1:7" x14ac:dyDescent="0.2">
      <c r="A395" s="621"/>
      <c r="B395" s="621"/>
      <c r="C395" s="622" t="s">
        <v>871</v>
      </c>
      <c r="D395" s="623" t="s">
        <v>872</v>
      </c>
      <c r="E395" s="624" t="s">
        <v>1075</v>
      </c>
      <c r="F395" s="624" t="s">
        <v>416</v>
      </c>
      <c r="G395" s="624" t="s">
        <v>1075</v>
      </c>
    </row>
    <row r="396" spans="1:7" ht="15" x14ac:dyDescent="0.2">
      <c r="A396" s="620"/>
      <c r="B396" s="755" t="s">
        <v>1076</v>
      </c>
      <c r="C396" s="749"/>
      <c r="D396" s="750" t="s">
        <v>967</v>
      </c>
      <c r="E396" s="751" t="s">
        <v>1077</v>
      </c>
      <c r="F396" s="751" t="s">
        <v>416</v>
      </c>
      <c r="G396" s="751" t="s">
        <v>1077</v>
      </c>
    </row>
    <row r="397" spans="1:7" ht="22.5" x14ac:dyDescent="0.2">
      <c r="A397" s="621"/>
      <c r="B397" s="621"/>
      <c r="C397" s="622" t="s">
        <v>686</v>
      </c>
      <c r="D397" s="623" t="s">
        <v>687</v>
      </c>
      <c r="E397" s="624" t="s">
        <v>1077</v>
      </c>
      <c r="F397" s="624" t="s">
        <v>416</v>
      </c>
      <c r="G397" s="624" t="s">
        <v>1077</v>
      </c>
    </row>
    <row r="398" spans="1:7" x14ac:dyDescent="0.2">
      <c r="A398" s="746" t="s">
        <v>64</v>
      </c>
      <c r="B398" s="746"/>
      <c r="C398" s="746"/>
      <c r="D398" s="747" t="s">
        <v>117</v>
      </c>
      <c r="E398" s="748" t="s">
        <v>1078</v>
      </c>
      <c r="F398" s="748" t="s">
        <v>1207</v>
      </c>
      <c r="G398" s="748" t="s">
        <v>1208</v>
      </c>
    </row>
    <row r="399" spans="1:7" ht="15" x14ac:dyDescent="0.2">
      <c r="A399" s="620"/>
      <c r="B399" s="755" t="s">
        <v>651</v>
      </c>
      <c r="C399" s="749"/>
      <c r="D399" s="750" t="s">
        <v>652</v>
      </c>
      <c r="E399" s="751" t="s">
        <v>1080</v>
      </c>
      <c r="F399" s="751" t="s">
        <v>416</v>
      </c>
      <c r="G399" s="751" t="s">
        <v>1080</v>
      </c>
    </row>
    <row r="400" spans="1:7" x14ac:dyDescent="0.2">
      <c r="A400" s="621"/>
      <c r="B400" s="621"/>
      <c r="C400" s="622" t="s">
        <v>179</v>
      </c>
      <c r="D400" s="623" t="s">
        <v>164</v>
      </c>
      <c r="E400" s="624" t="s">
        <v>1081</v>
      </c>
      <c r="F400" s="624" t="s">
        <v>416</v>
      </c>
      <c r="G400" s="624" t="s">
        <v>1081</v>
      </c>
    </row>
    <row r="401" spans="1:7" x14ac:dyDescent="0.2">
      <c r="A401" s="621"/>
      <c r="B401" s="621"/>
      <c r="C401" s="622" t="s">
        <v>190</v>
      </c>
      <c r="D401" s="623" t="s">
        <v>169</v>
      </c>
      <c r="E401" s="624" t="s">
        <v>698</v>
      </c>
      <c r="F401" s="624" t="s">
        <v>416</v>
      </c>
      <c r="G401" s="624" t="s">
        <v>698</v>
      </c>
    </row>
    <row r="402" spans="1:7" ht="15" x14ac:dyDescent="0.2">
      <c r="A402" s="620"/>
      <c r="B402" s="755" t="s">
        <v>656</v>
      </c>
      <c r="C402" s="749"/>
      <c r="D402" s="750" t="s">
        <v>118</v>
      </c>
      <c r="E402" s="751" t="s">
        <v>1082</v>
      </c>
      <c r="F402" s="751" t="s">
        <v>416</v>
      </c>
      <c r="G402" s="751" t="s">
        <v>1082</v>
      </c>
    </row>
    <row r="403" spans="1:7" ht="33.75" x14ac:dyDescent="0.2">
      <c r="A403" s="621"/>
      <c r="B403" s="621"/>
      <c r="C403" s="622" t="s">
        <v>932</v>
      </c>
      <c r="D403" s="623" t="s">
        <v>933</v>
      </c>
      <c r="E403" s="624" t="s">
        <v>832</v>
      </c>
      <c r="F403" s="624" t="s">
        <v>416</v>
      </c>
      <c r="G403" s="624" t="s">
        <v>832</v>
      </c>
    </row>
    <row r="404" spans="1:7" x14ac:dyDescent="0.2">
      <c r="A404" s="621"/>
      <c r="B404" s="621"/>
      <c r="C404" s="622" t="s">
        <v>179</v>
      </c>
      <c r="D404" s="623" t="s">
        <v>164</v>
      </c>
      <c r="E404" s="624" t="s">
        <v>824</v>
      </c>
      <c r="F404" s="624" t="s">
        <v>416</v>
      </c>
      <c r="G404" s="624" t="s">
        <v>824</v>
      </c>
    </row>
    <row r="405" spans="1:7" x14ac:dyDescent="0.2">
      <c r="A405" s="621"/>
      <c r="B405" s="621"/>
      <c r="C405" s="622" t="s">
        <v>190</v>
      </c>
      <c r="D405" s="623" t="s">
        <v>169</v>
      </c>
      <c r="E405" s="624" t="s">
        <v>1083</v>
      </c>
      <c r="F405" s="624" t="s">
        <v>416</v>
      </c>
      <c r="G405" s="624" t="s">
        <v>1083</v>
      </c>
    </row>
    <row r="406" spans="1:7" x14ac:dyDescent="0.2">
      <c r="A406" s="621"/>
      <c r="B406" s="621"/>
      <c r="C406" s="622" t="s">
        <v>250</v>
      </c>
      <c r="D406" s="623" t="s">
        <v>251</v>
      </c>
      <c r="E406" s="624" t="s">
        <v>511</v>
      </c>
      <c r="F406" s="624" t="s">
        <v>416</v>
      </c>
      <c r="G406" s="624" t="s">
        <v>511</v>
      </c>
    </row>
    <row r="407" spans="1:7" ht="15" x14ac:dyDescent="0.2">
      <c r="A407" s="620"/>
      <c r="B407" s="755" t="s">
        <v>1084</v>
      </c>
      <c r="C407" s="749"/>
      <c r="D407" s="750" t="s">
        <v>1085</v>
      </c>
      <c r="E407" s="751" t="s">
        <v>1086</v>
      </c>
      <c r="F407" s="751" t="s">
        <v>416</v>
      </c>
      <c r="G407" s="751" t="s">
        <v>1086</v>
      </c>
    </row>
    <row r="408" spans="1:7" x14ac:dyDescent="0.2">
      <c r="A408" s="621"/>
      <c r="B408" s="621"/>
      <c r="C408" s="622" t="s">
        <v>190</v>
      </c>
      <c r="D408" s="623" t="s">
        <v>169</v>
      </c>
      <c r="E408" s="624" t="s">
        <v>1086</v>
      </c>
      <c r="F408" s="624" t="s">
        <v>416</v>
      </c>
      <c r="G408" s="624" t="s">
        <v>1086</v>
      </c>
    </row>
    <row r="409" spans="1:7" ht="15" x14ac:dyDescent="0.2">
      <c r="A409" s="620"/>
      <c r="B409" s="755" t="s">
        <v>213</v>
      </c>
      <c r="C409" s="749"/>
      <c r="D409" s="750" t="s">
        <v>214</v>
      </c>
      <c r="E409" s="751" t="s">
        <v>1087</v>
      </c>
      <c r="F409" s="751" t="s">
        <v>416</v>
      </c>
      <c r="G409" s="751" t="s">
        <v>1087</v>
      </c>
    </row>
    <row r="410" spans="1:7" x14ac:dyDescent="0.2">
      <c r="A410" s="621"/>
      <c r="B410" s="621"/>
      <c r="C410" s="622" t="s">
        <v>179</v>
      </c>
      <c r="D410" s="623" t="s">
        <v>164</v>
      </c>
      <c r="E410" s="624" t="s">
        <v>1088</v>
      </c>
      <c r="F410" s="624" t="s">
        <v>416</v>
      </c>
      <c r="G410" s="624" t="s">
        <v>1088</v>
      </c>
    </row>
    <row r="411" spans="1:7" x14ac:dyDescent="0.2">
      <c r="A411" s="621"/>
      <c r="B411" s="621"/>
      <c r="C411" s="622" t="s">
        <v>241</v>
      </c>
      <c r="D411" s="623" t="s">
        <v>167</v>
      </c>
      <c r="E411" s="624" t="s">
        <v>511</v>
      </c>
      <c r="F411" s="624" t="s">
        <v>416</v>
      </c>
      <c r="G411" s="624" t="s">
        <v>511</v>
      </c>
    </row>
    <row r="412" spans="1:7" x14ac:dyDescent="0.2">
      <c r="A412" s="621"/>
      <c r="B412" s="621"/>
      <c r="C412" s="622" t="s">
        <v>190</v>
      </c>
      <c r="D412" s="623" t="s">
        <v>169</v>
      </c>
      <c r="E412" s="624" t="s">
        <v>1089</v>
      </c>
      <c r="F412" s="624" t="s">
        <v>416</v>
      </c>
      <c r="G412" s="624" t="s">
        <v>1089</v>
      </c>
    </row>
    <row r="413" spans="1:7" ht="15" x14ac:dyDescent="0.2">
      <c r="A413" s="620"/>
      <c r="B413" s="755" t="s">
        <v>1090</v>
      </c>
      <c r="C413" s="749"/>
      <c r="D413" s="750" t="s">
        <v>120</v>
      </c>
      <c r="E413" s="751" t="s">
        <v>1091</v>
      </c>
      <c r="F413" s="751" t="s">
        <v>416</v>
      </c>
      <c r="G413" s="751" t="s">
        <v>1091</v>
      </c>
    </row>
    <row r="414" spans="1:7" ht="33.75" x14ac:dyDescent="0.2">
      <c r="A414" s="621"/>
      <c r="B414" s="621"/>
      <c r="C414" s="622" t="s">
        <v>588</v>
      </c>
      <c r="D414" s="623" t="s">
        <v>696</v>
      </c>
      <c r="E414" s="624" t="s">
        <v>732</v>
      </c>
      <c r="F414" s="624" t="s">
        <v>416</v>
      </c>
      <c r="G414" s="624" t="s">
        <v>732</v>
      </c>
    </row>
    <row r="415" spans="1:7" x14ac:dyDescent="0.2">
      <c r="A415" s="621"/>
      <c r="B415" s="621"/>
      <c r="C415" s="622" t="s">
        <v>179</v>
      </c>
      <c r="D415" s="623" t="s">
        <v>164</v>
      </c>
      <c r="E415" s="624" t="s">
        <v>456</v>
      </c>
      <c r="F415" s="624" t="s">
        <v>416</v>
      </c>
      <c r="G415" s="624" t="s">
        <v>456</v>
      </c>
    </row>
    <row r="416" spans="1:7" x14ac:dyDescent="0.2">
      <c r="A416" s="621"/>
      <c r="B416" s="621"/>
      <c r="C416" s="622" t="s">
        <v>190</v>
      </c>
      <c r="D416" s="623" t="s">
        <v>169</v>
      </c>
      <c r="E416" s="624" t="s">
        <v>691</v>
      </c>
      <c r="F416" s="624" t="s">
        <v>416</v>
      </c>
      <c r="G416" s="624" t="s">
        <v>691</v>
      </c>
    </row>
    <row r="417" spans="1:7" ht="15" x14ac:dyDescent="0.2">
      <c r="A417" s="620"/>
      <c r="B417" s="755" t="s">
        <v>1092</v>
      </c>
      <c r="C417" s="749"/>
      <c r="D417" s="750" t="s">
        <v>1093</v>
      </c>
      <c r="E417" s="751" t="s">
        <v>1094</v>
      </c>
      <c r="F417" s="751" t="s">
        <v>1209</v>
      </c>
      <c r="G417" s="751" t="s">
        <v>1210</v>
      </c>
    </row>
    <row r="418" spans="1:7" x14ac:dyDescent="0.2">
      <c r="A418" s="621"/>
      <c r="B418" s="621"/>
      <c r="C418" s="622" t="s">
        <v>241</v>
      </c>
      <c r="D418" s="623" t="s">
        <v>167</v>
      </c>
      <c r="E418" s="624" t="s">
        <v>1095</v>
      </c>
      <c r="F418" s="624" t="s">
        <v>416</v>
      </c>
      <c r="G418" s="624" t="s">
        <v>1095</v>
      </c>
    </row>
    <row r="419" spans="1:7" x14ac:dyDescent="0.2">
      <c r="A419" s="621"/>
      <c r="B419" s="621"/>
      <c r="C419" s="622" t="s">
        <v>190</v>
      </c>
      <c r="D419" s="623" t="s">
        <v>169</v>
      </c>
      <c r="E419" s="624" t="s">
        <v>1096</v>
      </c>
      <c r="F419" s="624" t="s">
        <v>465</v>
      </c>
      <c r="G419" s="624" t="s">
        <v>1211</v>
      </c>
    </row>
    <row r="420" spans="1:7" x14ac:dyDescent="0.2">
      <c r="A420" s="621"/>
      <c r="B420" s="621"/>
      <c r="C420" s="622" t="s">
        <v>24</v>
      </c>
      <c r="D420" s="623" t="s">
        <v>269</v>
      </c>
      <c r="E420" s="624" t="s">
        <v>416</v>
      </c>
      <c r="F420" s="624" t="s">
        <v>839</v>
      </c>
      <c r="G420" s="624" t="s">
        <v>839</v>
      </c>
    </row>
    <row r="421" spans="1:7" ht="22.5" x14ac:dyDescent="0.2">
      <c r="A421" s="620"/>
      <c r="B421" s="755" t="s">
        <v>660</v>
      </c>
      <c r="C421" s="749"/>
      <c r="D421" s="750" t="s">
        <v>351</v>
      </c>
      <c r="E421" s="751" t="s">
        <v>573</v>
      </c>
      <c r="F421" s="751" t="s">
        <v>416</v>
      </c>
      <c r="G421" s="751" t="s">
        <v>573</v>
      </c>
    </row>
    <row r="422" spans="1:7" x14ac:dyDescent="0.2">
      <c r="A422" s="621"/>
      <c r="B422" s="621"/>
      <c r="C422" s="622" t="s">
        <v>250</v>
      </c>
      <c r="D422" s="623" t="s">
        <v>251</v>
      </c>
      <c r="E422" s="624" t="s">
        <v>573</v>
      </c>
      <c r="F422" s="624" t="s">
        <v>416</v>
      </c>
      <c r="G422" s="624" t="s">
        <v>573</v>
      </c>
    </row>
    <row r="423" spans="1:7" ht="15" x14ac:dyDescent="0.2">
      <c r="A423" s="620"/>
      <c r="B423" s="755" t="s">
        <v>65</v>
      </c>
      <c r="C423" s="749"/>
      <c r="D423" s="750" t="s">
        <v>141</v>
      </c>
      <c r="E423" s="751" t="s">
        <v>1097</v>
      </c>
      <c r="F423" s="751" t="s">
        <v>1079</v>
      </c>
      <c r="G423" s="751" t="s">
        <v>1098</v>
      </c>
    </row>
    <row r="424" spans="1:7" x14ac:dyDescent="0.2">
      <c r="A424" s="621"/>
      <c r="B424" s="621"/>
      <c r="C424" s="622" t="s">
        <v>179</v>
      </c>
      <c r="D424" s="623" t="s">
        <v>164</v>
      </c>
      <c r="E424" s="624" t="s">
        <v>511</v>
      </c>
      <c r="F424" s="624" t="s">
        <v>416</v>
      </c>
      <c r="G424" s="624" t="s">
        <v>511</v>
      </c>
    </row>
    <row r="425" spans="1:7" x14ac:dyDescent="0.2">
      <c r="A425" s="621"/>
      <c r="B425" s="621"/>
      <c r="C425" s="622" t="s">
        <v>241</v>
      </c>
      <c r="D425" s="623" t="s">
        <v>167</v>
      </c>
      <c r="E425" s="624" t="s">
        <v>1099</v>
      </c>
      <c r="F425" s="624" t="s">
        <v>416</v>
      </c>
      <c r="G425" s="624" t="s">
        <v>1099</v>
      </c>
    </row>
    <row r="426" spans="1:7" x14ac:dyDescent="0.2">
      <c r="A426" s="621"/>
      <c r="B426" s="621"/>
      <c r="C426" s="622" t="s">
        <v>190</v>
      </c>
      <c r="D426" s="623" t="s">
        <v>169</v>
      </c>
      <c r="E426" s="624" t="s">
        <v>416</v>
      </c>
      <c r="F426" s="624" t="s">
        <v>1100</v>
      </c>
      <c r="G426" s="624" t="s">
        <v>1100</v>
      </c>
    </row>
    <row r="427" spans="1:7" x14ac:dyDescent="0.2">
      <c r="A427" s="621"/>
      <c r="B427" s="621"/>
      <c r="C427" s="622" t="s">
        <v>24</v>
      </c>
      <c r="D427" s="623" t="s">
        <v>269</v>
      </c>
      <c r="E427" s="624" t="s">
        <v>416</v>
      </c>
      <c r="F427" s="624" t="s">
        <v>427</v>
      </c>
      <c r="G427" s="624" t="s">
        <v>427</v>
      </c>
    </row>
    <row r="428" spans="1:7" x14ac:dyDescent="0.2">
      <c r="A428" s="621"/>
      <c r="B428" s="621"/>
      <c r="C428" s="622" t="s">
        <v>32</v>
      </c>
      <c r="D428" s="623" t="s">
        <v>269</v>
      </c>
      <c r="E428" s="624" t="s">
        <v>547</v>
      </c>
      <c r="F428" s="624" t="s">
        <v>416</v>
      </c>
      <c r="G428" s="624" t="s">
        <v>547</v>
      </c>
    </row>
    <row r="429" spans="1:7" x14ac:dyDescent="0.2">
      <c r="A429" s="621"/>
      <c r="B429" s="621"/>
      <c r="C429" s="622" t="s">
        <v>35</v>
      </c>
      <c r="D429" s="623" t="s">
        <v>269</v>
      </c>
      <c r="E429" s="624" t="s">
        <v>1101</v>
      </c>
      <c r="F429" s="624" t="s">
        <v>416</v>
      </c>
      <c r="G429" s="624" t="s">
        <v>1101</v>
      </c>
    </row>
    <row r="430" spans="1:7" x14ac:dyDescent="0.2">
      <c r="A430" s="746" t="s">
        <v>68</v>
      </c>
      <c r="B430" s="746"/>
      <c r="C430" s="746"/>
      <c r="D430" s="747" t="s">
        <v>103</v>
      </c>
      <c r="E430" s="748" t="s">
        <v>1102</v>
      </c>
      <c r="F430" s="748" t="s">
        <v>1212</v>
      </c>
      <c r="G430" s="748" t="s">
        <v>1213</v>
      </c>
    </row>
    <row r="431" spans="1:7" ht="15" x14ac:dyDescent="0.2">
      <c r="A431" s="620"/>
      <c r="B431" s="755" t="s">
        <v>663</v>
      </c>
      <c r="C431" s="749"/>
      <c r="D431" s="750" t="s">
        <v>664</v>
      </c>
      <c r="E431" s="751" t="s">
        <v>1050</v>
      </c>
      <c r="F431" s="751" t="s">
        <v>665</v>
      </c>
      <c r="G431" s="751" t="s">
        <v>1103</v>
      </c>
    </row>
    <row r="432" spans="1:7" x14ac:dyDescent="0.2">
      <c r="A432" s="621"/>
      <c r="B432" s="621"/>
      <c r="C432" s="622" t="s">
        <v>179</v>
      </c>
      <c r="D432" s="623" t="s">
        <v>164</v>
      </c>
      <c r="E432" s="624" t="s">
        <v>416</v>
      </c>
      <c r="F432" s="624" t="s">
        <v>1104</v>
      </c>
      <c r="G432" s="624" t="s">
        <v>1104</v>
      </c>
    </row>
    <row r="433" spans="1:7" x14ac:dyDescent="0.2">
      <c r="A433" s="621"/>
      <c r="B433" s="621"/>
      <c r="C433" s="622" t="s">
        <v>190</v>
      </c>
      <c r="D433" s="623" t="s">
        <v>169</v>
      </c>
      <c r="E433" s="624" t="s">
        <v>1050</v>
      </c>
      <c r="F433" s="624" t="s">
        <v>1105</v>
      </c>
      <c r="G433" s="624" t="s">
        <v>841</v>
      </c>
    </row>
    <row r="434" spans="1:7" ht="15" x14ac:dyDescent="0.2">
      <c r="A434" s="620"/>
      <c r="B434" s="755" t="s">
        <v>69</v>
      </c>
      <c r="C434" s="749"/>
      <c r="D434" s="750" t="s">
        <v>104</v>
      </c>
      <c r="E434" s="751" t="s">
        <v>1106</v>
      </c>
      <c r="F434" s="751" t="s">
        <v>1214</v>
      </c>
      <c r="G434" s="751" t="s">
        <v>1215</v>
      </c>
    </row>
    <row r="435" spans="1:7" ht="22.5" x14ac:dyDescent="0.2">
      <c r="A435" s="621"/>
      <c r="B435" s="621"/>
      <c r="C435" s="622" t="s">
        <v>1107</v>
      </c>
      <c r="D435" s="623" t="s">
        <v>105</v>
      </c>
      <c r="E435" s="624" t="s">
        <v>1108</v>
      </c>
      <c r="F435" s="624" t="s">
        <v>1109</v>
      </c>
      <c r="G435" s="624" t="s">
        <v>1110</v>
      </c>
    </row>
    <row r="436" spans="1:7" x14ac:dyDescent="0.2">
      <c r="A436" s="621"/>
      <c r="B436" s="621"/>
      <c r="C436" s="622" t="s">
        <v>223</v>
      </c>
      <c r="D436" s="623" t="s">
        <v>165</v>
      </c>
      <c r="E436" s="624" t="s">
        <v>1111</v>
      </c>
      <c r="F436" s="624" t="s">
        <v>416</v>
      </c>
      <c r="G436" s="624" t="s">
        <v>1111</v>
      </c>
    </row>
    <row r="437" spans="1:7" x14ac:dyDescent="0.2">
      <c r="A437" s="621"/>
      <c r="B437" s="621"/>
      <c r="C437" s="622" t="s">
        <v>227</v>
      </c>
      <c r="D437" s="623" t="s">
        <v>166</v>
      </c>
      <c r="E437" s="624" t="s">
        <v>1112</v>
      </c>
      <c r="F437" s="624" t="s">
        <v>416</v>
      </c>
      <c r="G437" s="624" t="s">
        <v>1112</v>
      </c>
    </row>
    <row r="438" spans="1:7" x14ac:dyDescent="0.2">
      <c r="A438" s="621"/>
      <c r="B438" s="621"/>
      <c r="C438" s="622" t="s">
        <v>228</v>
      </c>
      <c r="D438" s="623" t="s">
        <v>163</v>
      </c>
      <c r="E438" s="624" t="s">
        <v>1113</v>
      </c>
      <c r="F438" s="624" t="s">
        <v>416</v>
      </c>
      <c r="G438" s="624" t="s">
        <v>1113</v>
      </c>
    </row>
    <row r="439" spans="1:7" x14ac:dyDescent="0.2">
      <c r="A439" s="621"/>
      <c r="B439" s="621"/>
      <c r="C439" s="622" t="s">
        <v>179</v>
      </c>
      <c r="D439" s="623" t="s">
        <v>164</v>
      </c>
      <c r="E439" s="624" t="s">
        <v>1114</v>
      </c>
      <c r="F439" s="624" t="s">
        <v>917</v>
      </c>
      <c r="G439" s="624" t="s">
        <v>1216</v>
      </c>
    </row>
    <row r="440" spans="1:7" x14ac:dyDescent="0.2">
      <c r="A440" s="621"/>
      <c r="B440" s="621"/>
      <c r="C440" s="622" t="s">
        <v>241</v>
      </c>
      <c r="D440" s="623" t="s">
        <v>167</v>
      </c>
      <c r="E440" s="624" t="s">
        <v>1115</v>
      </c>
      <c r="F440" s="624" t="s">
        <v>416</v>
      </c>
      <c r="G440" s="624" t="s">
        <v>1115</v>
      </c>
    </row>
    <row r="441" spans="1:7" x14ac:dyDescent="0.2">
      <c r="A441" s="621"/>
      <c r="B441" s="621"/>
      <c r="C441" s="622" t="s">
        <v>702</v>
      </c>
      <c r="D441" s="623" t="s">
        <v>168</v>
      </c>
      <c r="E441" s="624" t="s">
        <v>416</v>
      </c>
      <c r="F441" s="624" t="s">
        <v>698</v>
      </c>
      <c r="G441" s="624" t="s">
        <v>698</v>
      </c>
    </row>
    <row r="442" spans="1:7" x14ac:dyDescent="0.2">
      <c r="A442" s="621"/>
      <c r="B442" s="621"/>
      <c r="C442" s="622" t="s">
        <v>190</v>
      </c>
      <c r="D442" s="623" t="s">
        <v>169</v>
      </c>
      <c r="E442" s="624" t="s">
        <v>1116</v>
      </c>
      <c r="F442" s="624" t="s">
        <v>511</v>
      </c>
      <c r="G442" s="624" t="s">
        <v>1217</v>
      </c>
    </row>
    <row r="443" spans="1:7" x14ac:dyDescent="0.2">
      <c r="A443" s="621"/>
      <c r="B443" s="621"/>
      <c r="C443" s="622" t="s">
        <v>248</v>
      </c>
      <c r="D443" s="623" t="s">
        <v>249</v>
      </c>
      <c r="E443" s="624" t="s">
        <v>1117</v>
      </c>
      <c r="F443" s="624" t="s">
        <v>416</v>
      </c>
      <c r="G443" s="624" t="s">
        <v>1117</v>
      </c>
    </row>
    <row r="444" spans="1:7" x14ac:dyDescent="0.2">
      <c r="A444" s="621"/>
      <c r="B444" s="621"/>
      <c r="C444" s="622" t="s">
        <v>250</v>
      </c>
      <c r="D444" s="623" t="s">
        <v>251</v>
      </c>
      <c r="E444" s="624" t="s">
        <v>722</v>
      </c>
      <c r="F444" s="624" t="s">
        <v>416</v>
      </c>
      <c r="G444" s="624" t="s">
        <v>722</v>
      </c>
    </row>
    <row r="445" spans="1:7" x14ac:dyDescent="0.2">
      <c r="A445" s="621"/>
      <c r="B445" s="621"/>
      <c r="C445" s="622" t="s">
        <v>24</v>
      </c>
      <c r="D445" s="623" t="s">
        <v>269</v>
      </c>
      <c r="E445" s="624" t="s">
        <v>1118</v>
      </c>
      <c r="F445" s="624" t="s">
        <v>1218</v>
      </c>
      <c r="G445" s="624" t="s">
        <v>1219</v>
      </c>
    </row>
    <row r="446" spans="1:7" x14ac:dyDescent="0.2">
      <c r="A446" s="621"/>
      <c r="B446" s="621"/>
      <c r="C446" s="622" t="s">
        <v>32</v>
      </c>
      <c r="D446" s="623" t="s">
        <v>269</v>
      </c>
      <c r="E446" s="624" t="s">
        <v>1119</v>
      </c>
      <c r="F446" s="624" t="s">
        <v>1120</v>
      </c>
      <c r="G446" s="624" t="s">
        <v>1121</v>
      </c>
    </row>
    <row r="447" spans="1:7" x14ac:dyDescent="0.2">
      <c r="A447" s="621"/>
      <c r="B447" s="621"/>
      <c r="C447" s="622" t="s">
        <v>35</v>
      </c>
      <c r="D447" s="623" t="s">
        <v>269</v>
      </c>
      <c r="E447" s="624" t="s">
        <v>1122</v>
      </c>
      <c r="F447" s="624" t="s">
        <v>1123</v>
      </c>
      <c r="G447" s="624" t="s">
        <v>1124</v>
      </c>
    </row>
    <row r="448" spans="1:7" ht="22.5" x14ac:dyDescent="0.2">
      <c r="A448" s="621"/>
      <c r="B448" s="621"/>
      <c r="C448" s="622" t="s">
        <v>42</v>
      </c>
      <c r="D448" s="623" t="s">
        <v>738</v>
      </c>
      <c r="E448" s="624" t="s">
        <v>416</v>
      </c>
      <c r="F448" s="624" t="s">
        <v>459</v>
      </c>
      <c r="G448" s="624" t="s">
        <v>459</v>
      </c>
    </row>
    <row r="449" spans="1:7" ht="45" x14ac:dyDescent="0.2">
      <c r="A449" s="621"/>
      <c r="B449" s="621"/>
      <c r="C449" s="622" t="s">
        <v>82</v>
      </c>
      <c r="D449" s="623" t="s">
        <v>1125</v>
      </c>
      <c r="E449" s="624" t="s">
        <v>573</v>
      </c>
      <c r="F449" s="624" t="s">
        <v>1126</v>
      </c>
      <c r="G449" s="624" t="s">
        <v>1127</v>
      </c>
    </row>
    <row r="450" spans="1:7" ht="15" x14ac:dyDescent="0.2">
      <c r="A450" s="620"/>
      <c r="B450" s="755" t="s">
        <v>253</v>
      </c>
      <c r="C450" s="749"/>
      <c r="D450" s="750" t="s">
        <v>106</v>
      </c>
      <c r="E450" s="751" t="s">
        <v>1128</v>
      </c>
      <c r="F450" s="751" t="s">
        <v>416</v>
      </c>
      <c r="G450" s="751" t="s">
        <v>1128</v>
      </c>
    </row>
    <row r="451" spans="1:7" ht="22.5" x14ac:dyDescent="0.2">
      <c r="A451" s="621"/>
      <c r="B451" s="621"/>
      <c r="C451" s="622" t="s">
        <v>1107</v>
      </c>
      <c r="D451" s="623" t="s">
        <v>105</v>
      </c>
      <c r="E451" s="624" t="s">
        <v>1129</v>
      </c>
      <c r="F451" s="624" t="s">
        <v>416</v>
      </c>
      <c r="G451" s="624" t="s">
        <v>1129</v>
      </c>
    </row>
    <row r="452" spans="1:7" x14ac:dyDescent="0.2">
      <c r="A452" s="621"/>
      <c r="B452" s="621"/>
      <c r="C452" s="622" t="s">
        <v>179</v>
      </c>
      <c r="D452" s="623" t="s">
        <v>164</v>
      </c>
      <c r="E452" s="624" t="s">
        <v>1130</v>
      </c>
      <c r="F452" s="624" t="s">
        <v>416</v>
      </c>
      <c r="G452" s="624" t="s">
        <v>1130</v>
      </c>
    </row>
    <row r="453" spans="1:7" ht="15" x14ac:dyDescent="0.2">
      <c r="A453" s="620"/>
      <c r="B453" s="755" t="s">
        <v>1131</v>
      </c>
      <c r="C453" s="749"/>
      <c r="D453" s="750" t="s">
        <v>107</v>
      </c>
      <c r="E453" s="751" t="s">
        <v>1132</v>
      </c>
      <c r="F453" s="751" t="s">
        <v>416</v>
      </c>
      <c r="G453" s="751" t="s">
        <v>1132</v>
      </c>
    </row>
    <row r="454" spans="1:7" ht="22.5" x14ac:dyDescent="0.2">
      <c r="A454" s="621"/>
      <c r="B454" s="621"/>
      <c r="C454" s="622" t="s">
        <v>1107</v>
      </c>
      <c r="D454" s="623" t="s">
        <v>105</v>
      </c>
      <c r="E454" s="624" t="s">
        <v>1132</v>
      </c>
      <c r="F454" s="624" t="s">
        <v>416</v>
      </c>
      <c r="G454" s="624" t="s">
        <v>1132</v>
      </c>
    </row>
    <row r="455" spans="1:7" ht="15" x14ac:dyDescent="0.2">
      <c r="A455" s="620"/>
      <c r="B455" s="755" t="s">
        <v>1133</v>
      </c>
      <c r="C455" s="749"/>
      <c r="D455" s="750" t="s">
        <v>138</v>
      </c>
      <c r="E455" s="751" t="s">
        <v>698</v>
      </c>
      <c r="F455" s="751" t="s">
        <v>1054</v>
      </c>
      <c r="G455" s="751" t="s">
        <v>1220</v>
      </c>
    </row>
    <row r="456" spans="1:7" ht="45" x14ac:dyDescent="0.2">
      <c r="A456" s="621"/>
      <c r="B456" s="621"/>
      <c r="C456" s="622" t="s">
        <v>1134</v>
      </c>
      <c r="D456" s="623" t="s">
        <v>1135</v>
      </c>
      <c r="E456" s="624" t="s">
        <v>698</v>
      </c>
      <c r="F456" s="624" t="s">
        <v>1054</v>
      </c>
      <c r="G456" s="624" t="s">
        <v>1220</v>
      </c>
    </row>
    <row r="457" spans="1:7" ht="15" x14ac:dyDescent="0.2">
      <c r="A457" s="620"/>
      <c r="B457" s="755" t="s">
        <v>85</v>
      </c>
      <c r="C457" s="749"/>
      <c r="D457" s="750" t="s">
        <v>141</v>
      </c>
      <c r="E457" s="751" t="s">
        <v>1136</v>
      </c>
      <c r="F457" s="751" t="s">
        <v>824</v>
      </c>
      <c r="G457" s="751" t="s">
        <v>1221</v>
      </c>
    </row>
    <row r="458" spans="1:7" x14ac:dyDescent="0.2">
      <c r="A458" s="621"/>
      <c r="B458" s="621"/>
      <c r="C458" s="622" t="s">
        <v>228</v>
      </c>
      <c r="D458" s="623" t="s">
        <v>163</v>
      </c>
      <c r="E458" s="624" t="s">
        <v>1030</v>
      </c>
      <c r="F458" s="624" t="s">
        <v>416</v>
      </c>
      <c r="G458" s="624" t="s">
        <v>1030</v>
      </c>
    </row>
    <row r="459" spans="1:7" x14ac:dyDescent="0.2">
      <c r="A459" s="621"/>
      <c r="B459" s="621"/>
      <c r="C459" s="622" t="s">
        <v>179</v>
      </c>
      <c r="D459" s="623" t="s">
        <v>164</v>
      </c>
      <c r="E459" s="624" t="s">
        <v>1137</v>
      </c>
      <c r="F459" s="624" t="s">
        <v>824</v>
      </c>
      <c r="G459" s="624" t="s">
        <v>1222</v>
      </c>
    </row>
    <row r="460" spans="1:7" x14ac:dyDescent="0.2">
      <c r="A460" s="621"/>
      <c r="B460" s="621"/>
      <c r="C460" s="622" t="s">
        <v>190</v>
      </c>
      <c r="D460" s="623" t="s">
        <v>169</v>
      </c>
      <c r="E460" s="624" t="s">
        <v>1138</v>
      </c>
      <c r="F460" s="624" t="s">
        <v>416</v>
      </c>
      <c r="G460" s="624" t="s">
        <v>1138</v>
      </c>
    </row>
    <row r="461" spans="1:7" x14ac:dyDescent="0.2">
      <c r="A461" s="621"/>
      <c r="B461" s="621"/>
      <c r="C461" s="622" t="s">
        <v>24</v>
      </c>
      <c r="D461" s="623" t="s">
        <v>269</v>
      </c>
      <c r="E461" s="624" t="s">
        <v>1139</v>
      </c>
      <c r="F461" s="624" t="s">
        <v>416</v>
      </c>
      <c r="G461" s="624" t="s">
        <v>1139</v>
      </c>
    </row>
    <row r="462" spans="1:7" x14ac:dyDescent="0.2">
      <c r="A462" s="746" t="s">
        <v>87</v>
      </c>
      <c r="B462" s="746"/>
      <c r="C462" s="746"/>
      <c r="D462" s="747" t="s">
        <v>270</v>
      </c>
      <c r="E462" s="748" t="s">
        <v>1140</v>
      </c>
      <c r="F462" s="748" t="s">
        <v>1223</v>
      </c>
      <c r="G462" s="748" t="s">
        <v>1224</v>
      </c>
    </row>
    <row r="463" spans="1:7" ht="15" x14ac:dyDescent="0.2">
      <c r="A463" s="620"/>
      <c r="B463" s="755" t="s">
        <v>88</v>
      </c>
      <c r="C463" s="749"/>
      <c r="D463" s="750" t="s">
        <v>1141</v>
      </c>
      <c r="E463" s="751" t="s">
        <v>1142</v>
      </c>
      <c r="F463" s="751" t="s">
        <v>841</v>
      </c>
      <c r="G463" s="751" t="s">
        <v>1225</v>
      </c>
    </row>
    <row r="464" spans="1:7" x14ac:dyDescent="0.2">
      <c r="A464" s="621"/>
      <c r="B464" s="621"/>
      <c r="C464" s="622" t="s">
        <v>223</v>
      </c>
      <c r="D464" s="623" t="s">
        <v>165</v>
      </c>
      <c r="E464" s="624" t="s">
        <v>529</v>
      </c>
      <c r="F464" s="624" t="s">
        <v>475</v>
      </c>
      <c r="G464" s="624" t="s">
        <v>1143</v>
      </c>
    </row>
    <row r="465" spans="1:7" x14ac:dyDescent="0.2">
      <c r="A465" s="621"/>
      <c r="B465" s="621"/>
      <c r="C465" s="622" t="s">
        <v>227</v>
      </c>
      <c r="D465" s="623" t="s">
        <v>166</v>
      </c>
      <c r="E465" s="624" t="s">
        <v>1100</v>
      </c>
      <c r="F465" s="624" t="s">
        <v>416</v>
      </c>
      <c r="G465" s="624" t="s">
        <v>1100</v>
      </c>
    </row>
    <row r="466" spans="1:7" x14ac:dyDescent="0.2">
      <c r="A466" s="621"/>
      <c r="B466" s="621"/>
      <c r="C466" s="622" t="s">
        <v>228</v>
      </c>
      <c r="D466" s="623" t="s">
        <v>163</v>
      </c>
      <c r="E466" s="624" t="s">
        <v>788</v>
      </c>
      <c r="F466" s="624" t="s">
        <v>1144</v>
      </c>
      <c r="G466" s="624" t="s">
        <v>908</v>
      </c>
    </row>
    <row r="467" spans="1:7" x14ac:dyDescent="0.2">
      <c r="A467" s="621"/>
      <c r="B467" s="621"/>
      <c r="C467" s="622" t="s">
        <v>179</v>
      </c>
      <c r="D467" s="623" t="s">
        <v>164</v>
      </c>
      <c r="E467" s="624" t="s">
        <v>1145</v>
      </c>
      <c r="F467" s="624" t="s">
        <v>573</v>
      </c>
      <c r="G467" s="624" t="s">
        <v>1146</v>
      </c>
    </row>
    <row r="468" spans="1:7" ht="22.5" x14ac:dyDescent="0.2">
      <c r="A468" s="621"/>
      <c r="B468" s="621"/>
      <c r="C468" s="622" t="s">
        <v>779</v>
      </c>
      <c r="D468" s="623" t="s">
        <v>780</v>
      </c>
      <c r="E468" s="624" t="s">
        <v>475</v>
      </c>
      <c r="F468" s="624" t="s">
        <v>416</v>
      </c>
      <c r="G468" s="624" t="s">
        <v>475</v>
      </c>
    </row>
    <row r="469" spans="1:7" x14ac:dyDescent="0.2">
      <c r="A469" s="621"/>
      <c r="B469" s="621"/>
      <c r="C469" s="622" t="s">
        <v>241</v>
      </c>
      <c r="D469" s="623" t="s">
        <v>167</v>
      </c>
      <c r="E469" s="624" t="s">
        <v>594</v>
      </c>
      <c r="F469" s="624" t="s">
        <v>416</v>
      </c>
      <c r="G469" s="624" t="s">
        <v>594</v>
      </c>
    </row>
    <row r="470" spans="1:7" x14ac:dyDescent="0.2">
      <c r="A470" s="621"/>
      <c r="B470" s="621"/>
      <c r="C470" s="622" t="s">
        <v>190</v>
      </c>
      <c r="D470" s="623" t="s">
        <v>169</v>
      </c>
      <c r="E470" s="624" t="s">
        <v>1050</v>
      </c>
      <c r="F470" s="624" t="s">
        <v>416</v>
      </c>
      <c r="G470" s="624" t="s">
        <v>1050</v>
      </c>
    </row>
    <row r="471" spans="1:7" x14ac:dyDescent="0.2">
      <c r="A471" s="621"/>
      <c r="B471" s="621"/>
      <c r="C471" s="622" t="s">
        <v>250</v>
      </c>
      <c r="D471" s="623" t="s">
        <v>251</v>
      </c>
      <c r="E471" s="624" t="s">
        <v>430</v>
      </c>
      <c r="F471" s="624" t="s">
        <v>416</v>
      </c>
      <c r="G471" s="624" t="s">
        <v>430</v>
      </c>
    </row>
    <row r="472" spans="1:7" ht="22.5" x14ac:dyDescent="0.2">
      <c r="A472" s="621"/>
      <c r="B472" s="621"/>
      <c r="C472" s="622" t="s">
        <v>42</v>
      </c>
      <c r="D472" s="623" t="s">
        <v>738</v>
      </c>
      <c r="E472" s="624" t="s">
        <v>788</v>
      </c>
      <c r="F472" s="624" t="s">
        <v>1209</v>
      </c>
      <c r="G472" s="624" t="s">
        <v>1226</v>
      </c>
    </row>
    <row r="473" spans="1:7" ht="15" x14ac:dyDescent="0.2">
      <c r="A473" s="620"/>
      <c r="B473" s="755" t="s">
        <v>91</v>
      </c>
      <c r="C473" s="749"/>
      <c r="D473" s="750" t="s">
        <v>141</v>
      </c>
      <c r="E473" s="751" t="s">
        <v>1147</v>
      </c>
      <c r="F473" s="751" t="s">
        <v>450</v>
      </c>
      <c r="G473" s="751" t="s">
        <v>1227</v>
      </c>
    </row>
    <row r="474" spans="1:7" ht="56.25" x14ac:dyDescent="0.2">
      <c r="A474" s="621"/>
      <c r="B474" s="621"/>
      <c r="C474" s="622" t="s">
        <v>605</v>
      </c>
      <c r="D474" s="623" t="s">
        <v>991</v>
      </c>
      <c r="E474" s="624" t="s">
        <v>1148</v>
      </c>
      <c r="F474" s="624" t="s">
        <v>416</v>
      </c>
      <c r="G474" s="624" t="s">
        <v>1148</v>
      </c>
    </row>
    <row r="475" spans="1:7" x14ac:dyDescent="0.2">
      <c r="A475" s="621"/>
      <c r="B475" s="621"/>
      <c r="C475" s="622" t="s">
        <v>228</v>
      </c>
      <c r="D475" s="623" t="s">
        <v>163</v>
      </c>
      <c r="E475" s="624" t="s">
        <v>824</v>
      </c>
      <c r="F475" s="624" t="s">
        <v>416</v>
      </c>
      <c r="G475" s="624" t="s">
        <v>824</v>
      </c>
    </row>
    <row r="476" spans="1:7" x14ac:dyDescent="0.2">
      <c r="A476" s="621"/>
      <c r="B476" s="621"/>
      <c r="C476" s="622" t="s">
        <v>179</v>
      </c>
      <c r="D476" s="623" t="s">
        <v>164</v>
      </c>
      <c r="E476" s="624" t="s">
        <v>1149</v>
      </c>
      <c r="F476" s="624" t="s">
        <v>450</v>
      </c>
      <c r="G476" s="624" t="s">
        <v>1228</v>
      </c>
    </row>
    <row r="477" spans="1:7" x14ac:dyDescent="0.2">
      <c r="A477" s="621"/>
      <c r="B477" s="621"/>
      <c r="C477" s="622" t="s">
        <v>190</v>
      </c>
      <c r="D477" s="623" t="s">
        <v>169</v>
      </c>
      <c r="E477" s="624" t="s">
        <v>1150</v>
      </c>
      <c r="F477" s="624" t="s">
        <v>416</v>
      </c>
      <c r="G477" s="624" t="s">
        <v>1150</v>
      </c>
    </row>
    <row r="478" spans="1:7" x14ac:dyDescent="0.2">
      <c r="A478" s="621"/>
      <c r="B478" s="621"/>
      <c r="C478" s="622" t="s">
        <v>250</v>
      </c>
      <c r="D478" s="623" t="s">
        <v>251</v>
      </c>
      <c r="E478" s="624" t="s">
        <v>839</v>
      </c>
      <c r="F478" s="624" t="s">
        <v>416</v>
      </c>
      <c r="G478" s="624" t="s">
        <v>839</v>
      </c>
    </row>
    <row r="479" spans="1:7" x14ac:dyDescent="0.2">
      <c r="A479" s="621"/>
      <c r="B479" s="621"/>
      <c r="C479" s="622" t="s">
        <v>24</v>
      </c>
      <c r="D479" s="623" t="s">
        <v>269</v>
      </c>
      <c r="E479" s="624" t="s">
        <v>1105</v>
      </c>
      <c r="F479" s="624" t="s">
        <v>416</v>
      </c>
      <c r="G479" s="624" t="s">
        <v>1105</v>
      </c>
    </row>
    <row r="480" spans="1:7" ht="17.100000000000001" customHeight="1" x14ac:dyDescent="0.2">
      <c r="A480" s="754" t="s">
        <v>71</v>
      </c>
      <c r="B480" s="754"/>
      <c r="C480" s="754"/>
      <c r="D480" s="754"/>
      <c r="E480" s="753" t="s">
        <v>1161</v>
      </c>
      <c r="F480" s="753" t="s">
        <v>1229</v>
      </c>
      <c r="G480" s="753" t="s">
        <v>1230</v>
      </c>
    </row>
  </sheetData>
  <mergeCells count="4">
    <mergeCell ref="A480:D480"/>
    <mergeCell ref="A1:G1"/>
    <mergeCell ref="A2:E2"/>
    <mergeCell ref="F2:G2"/>
  </mergeCells>
  <pageMargins left="0.9448818897637796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5" sqref="E5"/>
    </sheetView>
  </sheetViews>
  <sheetFormatPr defaultRowHeight="12.75" x14ac:dyDescent="0.2"/>
  <cols>
    <col min="1" max="1" width="4.140625" style="452" customWidth="1"/>
    <col min="2" max="2" width="6" style="452" customWidth="1"/>
    <col min="3" max="3" width="48.28515625" style="452" customWidth="1"/>
    <col min="4" max="4" width="17" style="452" customWidth="1"/>
    <col min="5" max="5" width="14.7109375" style="452" customWidth="1"/>
    <col min="6" max="16384" width="9.140625" style="452"/>
  </cols>
  <sheetData>
    <row r="1" spans="1:5" x14ac:dyDescent="0.2">
      <c r="D1" s="453" t="s">
        <v>1232</v>
      </c>
      <c r="E1" s="454"/>
    </row>
    <row r="2" spans="1:5" ht="15" customHeight="1" x14ac:dyDescent="0.2">
      <c r="D2" s="668" t="s">
        <v>0</v>
      </c>
      <c r="E2" s="668"/>
    </row>
    <row r="3" spans="1:5" x14ac:dyDescent="0.2">
      <c r="D3" s="455" t="s">
        <v>173</v>
      </c>
      <c r="E3" s="454"/>
    </row>
    <row r="4" spans="1:5" ht="11.25" customHeight="1" x14ac:dyDescent="0.2">
      <c r="D4" s="456"/>
      <c r="E4" s="454"/>
    </row>
    <row r="5" spans="1:5" ht="18.600000000000001" customHeight="1" x14ac:dyDescent="0.2">
      <c r="D5" s="456"/>
      <c r="E5" s="454"/>
    </row>
    <row r="6" spans="1:5" ht="21" customHeight="1" x14ac:dyDescent="0.2">
      <c r="A6" s="669" t="s">
        <v>354</v>
      </c>
      <c r="B6" s="669"/>
      <c r="C6" s="669"/>
      <c r="D6" s="669"/>
      <c r="E6" s="669"/>
    </row>
    <row r="7" spans="1:5" ht="9" customHeight="1" x14ac:dyDescent="0.2">
      <c r="A7" s="670"/>
      <c r="B7" s="670"/>
      <c r="C7" s="670"/>
      <c r="D7" s="670"/>
      <c r="E7" s="670"/>
    </row>
    <row r="8" spans="1:5" ht="15.95" customHeight="1" x14ac:dyDescent="0.25">
      <c r="A8" s="671" t="s">
        <v>355</v>
      </c>
      <c r="B8" s="671"/>
      <c r="C8" s="671"/>
      <c r="D8" s="671"/>
      <c r="E8" s="671"/>
    </row>
    <row r="9" spans="1:5" ht="9" customHeight="1" x14ac:dyDescent="0.25">
      <c r="A9" s="457"/>
      <c r="B9" s="457"/>
      <c r="C9" s="457"/>
      <c r="D9" s="457"/>
      <c r="E9" s="457"/>
    </row>
    <row r="10" spans="1:5" ht="15" customHeight="1" x14ac:dyDescent="0.25">
      <c r="A10" s="672" t="s">
        <v>356</v>
      </c>
      <c r="B10" s="672"/>
      <c r="C10" s="672"/>
      <c r="D10" s="672"/>
      <c r="E10" s="672"/>
    </row>
    <row r="13" spans="1:5" ht="12.6" customHeight="1" x14ac:dyDescent="0.2"/>
    <row r="14" spans="1:5" ht="13.5" thickBot="1" x14ac:dyDescent="0.25">
      <c r="D14" s="458"/>
      <c r="E14" s="458" t="s">
        <v>357</v>
      </c>
    </row>
    <row r="15" spans="1:5" ht="15" customHeight="1" thickBot="1" x14ac:dyDescent="0.25">
      <c r="A15" s="673" t="s">
        <v>2</v>
      </c>
      <c r="B15" s="674" t="s">
        <v>96</v>
      </c>
      <c r="C15" s="674" t="s">
        <v>358</v>
      </c>
      <c r="D15" s="675" t="s">
        <v>359</v>
      </c>
      <c r="E15" s="676" t="s">
        <v>360</v>
      </c>
    </row>
    <row r="16" spans="1:5" ht="15.75" customHeight="1" thickBot="1" x14ac:dyDescent="0.25">
      <c r="A16" s="673"/>
      <c r="B16" s="674"/>
      <c r="C16" s="674"/>
      <c r="D16" s="675"/>
      <c r="E16" s="676"/>
    </row>
    <row r="17" spans="1:5" ht="21" customHeight="1" x14ac:dyDescent="0.2">
      <c r="A17" s="673"/>
      <c r="B17" s="674"/>
      <c r="C17" s="674"/>
      <c r="D17" s="675"/>
      <c r="E17" s="676"/>
    </row>
    <row r="18" spans="1:5" ht="24" customHeight="1" x14ac:dyDescent="0.2">
      <c r="A18" s="459" t="s">
        <v>12</v>
      </c>
      <c r="B18" s="460">
        <v>992</v>
      </c>
      <c r="C18" s="461" t="s">
        <v>361</v>
      </c>
      <c r="D18" s="462"/>
      <c r="E18" s="463">
        <v>419549.98</v>
      </c>
    </row>
    <row r="19" spans="1:5" ht="24" customHeight="1" x14ac:dyDescent="0.2">
      <c r="A19" s="459" t="s">
        <v>18</v>
      </c>
      <c r="B19" s="460">
        <v>992</v>
      </c>
      <c r="C19" s="461" t="s">
        <v>361</v>
      </c>
      <c r="D19" s="462"/>
      <c r="E19" s="463">
        <v>103000</v>
      </c>
    </row>
    <row r="20" spans="1:5" ht="24" customHeight="1" x14ac:dyDescent="0.2">
      <c r="A20" s="459" t="s">
        <v>21</v>
      </c>
      <c r="B20" s="460">
        <v>992</v>
      </c>
      <c r="C20" s="461" t="s">
        <v>361</v>
      </c>
      <c r="D20" s="462"/>
      <c r="E20" s="463">
        <v>732000</v>
      </c>
    </row>
    <row r="21" spans="1:5" ht="24" customHeight="1" x14ac:dyDescent="0.2">
      <c r="A21" s="464" t="s">
        <v>25</v>
      </c>
      <c r="B21" s="465">
        <v>992</v>
      </c>
      <c r="C21" s="461" t="s">
        <v>361</v>
      </c>
      <c r="D21" s="466"/>
      <c r="E21" s="467">
        <v>400000</v>
      </c>
    </row>
    <row r="22" spans="1:5" ht="33.75" customHeight="1" x14ac:dyDescent="0.2">
      <c r="A22" s="464" t="s">
        <v>27</v>
      </c>
      <c r="B22" s="465">
        <v>952</v>
      </c>
      <c r="C22" s="468" t="s">
        <v>362</v>
      </c>
      <c r="D22" s="466">
        <f>D24</f>
        <v>1250000</v>
      </c>
      <c r="E22" s="467"/>
    </row>
    <row r="23" spans="1:5" ht="20.25" customHeight="1" x14ac:dyDescent="0.2">
      <c r="A23" s="469"/>
      <c r="B23" s="470"/>
      <c r="C23" s="471" t="s">
        <v>31</v>
      </c>
      <c r="D23" s="472"/>
      <c r="E23" s="473"/>
    </row>
    <row r="24" spans="1:5" ht="20.25" customHeight="1" x14ac:dyDescent="0.2">
      <c r="A24" s="469"/>
      <c r="B24" s="470"/>
      <c r="C24" s="471" t="s">
        <v>363</v>
      </c>
      <c r="D24" s="474">
        <v>1250000</v>
      </c>
      <c r="E24" s="473"/>
    </row>
    <row r="25" spans="1:5" ht="33.75" customHeight="1" x14ac:dyDescent="0.2">
      <c r="A25" s="475" t="s">
        <v>36</v>
      </c>
      <c r="B25" s="598">
        <v>950</v>
      </c>
      <c r="C25" s="599" t="s">
        <v>390</v>
      </c>
      <c r="D25" s="600">
        <v>1415000</v>
      </c>
      <c r="E25" s="476"/>
    </row>
    <row r="26" spans="1:5" ht="32.25" customHeight="1" x14ac:dyDescent="0.2">
      <c r="A26" s="477"/>
      <c r="B26" s="478"/>
      <c r="C26" s="479" t="s">
        <v>364</v>
      </c>
      <c r="D26" s="480">
        <f>SUM(D22+D25)</f>
        <v>2665000</v>
      </c>
      <c r="E26" s="481">
        <f>SUM(E18:E22)</f>
        <v>1654549.98</v>
      </c>
    </row>
    <row r="27" spans="1:5" ht="30.75" customHeight="1" thickBot="1" x14ac:dyDescent="0.25">
      <c r="A27" s="482"/>
      <c r="B27" s="483"/>
      <c r="C27" s="484" t="s">
        <v>365</v>
      </c>
      <c r="D27" s="667">
        <f>D26-E26</f>
        <v>1010450.02</v>
      </c>
      <c r="E27" s="667"/>
    </row>
  </sheetData>
  <sheetProtection selectLockedCells="1" selectUnlockedCells="1"/>
  <mergeCells count="11">
    <mergeCell ref="D27:E27"/>
    <mergeCell ref="D2:E2"/>
    <mergeCell ref="A6:E6"/>
    <mergeCell ref="A7:E7"/>
    <mergeCell ref="A8:E8"/>
    <mergeCell ref="A10:E10"/>
    <mergeCell ref="A15:A17"/>
    <mergeCell ref="B15:B17"/>
    <mergeCell ref="C15:C17"/>
    <mergeCell ref="D15:D17"/>
    <mergeCell ref="E15:E17"/>
  </mergeCells>
  <pageMargins left="0.78740157480314965" right="0.39370078740157483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55" zoomScaleNormal="100" workbookViewId="0">
      <selection activeCell="M63" sqref="M63"/>
    </sheetView>
  </sheetViews>
  <sheetFormatPr defaultRowHeight="12.75" x14ac:dyDescent="0.2"/>
  <cols>
    <col min="1" max="1" width="4.140625" style="1" customWidth="1"/>
    <col min="2" max="2" width="31.5703125" style="1" customWidth="1"/>
    <col min="3" max="3" width="5.42578125" style="1" customWidth="1"/>
    <col min="4" max="4" width="7.42578125" style="1" customWidth="1"/>
    <col min="5" max="5" width="7.7109375" style="1" customWidth="1"/>
    <col min="6" max="6" width="11.5703125" style="1" customWidth="1"/>
    <col min="7" max="7" width="12.140625" style="1" customWidth="1"/>
    <col min="8" max="8" width="12" style="1" customWidth="1"/>
    <col min="9" max="9" width="13.140625" style="1" customWidth="1"/>
    <col min="10" max="10" width="19.42578125" style="1" customWidth="1"/>
    <col min="11" max="11" width="13.7109375" style="1" customWidth="1"/>
    <col min="12" max="16384" width="9.140625" style="1"/>
  </cols>
  <sheetData>
    <row r="1" spans="1:11" x14ac:dyDescent="0.2">
      <c r="J1" s="2" t="s">
        <v>1233</v>
      </c>
      <c r="K1" s="3"/>
    </row>
    <row r="2" spans="1:11" x14ac:dyDescent="0.2">
      <c r="J2" s="2" t="s">
        <v>0</v>
      </c>
      <c r="K2" s="3"/>
    </row>
    <row r="3" spans="1:11" x14ac:dyDescent="0.2">
      <c r="J3" s="4" t="s">
        <v>173</v>
      </c>
      <c r="K3" s="3"/>
    </row>
    <row r="4" spans="1:11" s="5" customFormat="1" ht="30" customHeight="1" thickBot="1" x14ac:dyDescent="0.3">
      <c r="B4" s="693" t="s">
        <v>1</v>
      </c>
      <c r="C4" s="693"/>
      <c r="D4" s="693"/>
      <c r="E4" s="693"/>
      <c r="F4" s="693"/>
      <c r="G4" s="693"/>
      <c r="H4" s="693"/>
      <c r="I4" s="693"/>
      <c r="J4" s="693"/>
      <c r="K4" s="693"/>
    </row>
    <row r="5" spans="1:11" s="5" customFormat="1" ht="24.75" customHeight="1" thickBot="1" x14ac:dyDescent="0.3">
      <c r="A5" s="809" t="s">
        <v>2</v>
      </c>
      <c r="B5" s="678" t="s">
        <v>3</v>
      </c>
      <c r="C5" s="680" t="s">
        <v>4</v>
      </c>
      <c r="D5" s="680" t="s">
        <v>5</v>
      </c>
      <c r="E5" s="680" t="s">
        <v>6</v>
      </c>
      <c r="F5" s="678" t="s">
        <v>7</v>
      </c>
      <c r="G5" s="695" t="s">
        <v>391</v>
      </c>
      <c r="H5" s="696"/>
      <c r="I5" s="697"/>
      <c r="J5" s="678" t="s">
        <v>8</v>
      </c>
      <c r="K5" s="782" t="s">
        <v>9</v>
      </c>
    </row>
    <row r="6" spans="1:11" ht="67.5" customHeight="1" x14ac:dyDescent="0.2">
      <c r="A6" s="810"/>
      <c r="B6" s="679"/>
      <c r="C6" s="681"/>
      <c r="D6" s="681"/>
      <c r="E6" s="681"/>
      <c r="F6" s="679"/>
      <c r="G6" s="527" t="s">
        <v>377</v>
      </c>
      <c r="H6" s="527" t="s">
        <v>350</v>
      </c>
      <c r="I6" s="527" t="s">
        <v>378</v>
      </c>
      <c r="J6" s="679"/>
      <c r="K6" s="783"/>
    </row>
    <row r="7" spans="1:11" x14ac:dyDescent="0.2">
      <c r="A7" s="811">
        <v>1</v>
      </c>
      <c r="B7" s="603" t="s">
        <v>10</v>
      </c>
      <c r="C7" s="694">
        <v>3</v>
      </c>
      <c r="D7" s="694"/>
      <c r="E7" s="694"/>
      <c r="F7" s="603">
        <v>4</v>
      </c>
      <c r="G7" s="604">
        <v>5</v>
      </c>
      <c r="H7" s="604" t="s">
        <v>11</v>
      </c>
      <c r="I7" s="604" t="s">
        <v>382</v>
      </c>
      <c r="J7" s="603"/>
      <c r="K7" s="784" t="s">
        <v>383</v>
      </c>
    </row>
    <row r="8" spans="1:11" ht="78.75" customHeight="1" x14ac:dyDescent="0.2">
      <c r="A8" s="767" t="s">
        <v>12</v>
      </c>
      <c r="B8" s="766" t="s">
        <v>13</v>
      </c>
      <c r="C8" s="601" t="s">
        <v>14</v>
      </c>
      <c r="D8" s="601" t="s">
        <v>15</v>
      </c>
      <c r="E8" s="601" t="s">
        <v>16</v>
      </c>
      <c r="F8" s="10">
        <v>100000</v>
      </c>
      <c r="G8" s="11">
        <v>60000</v>
      </c>
      <c r="H8" s="451">
        <v>40000</v>
      </c>
      <c r="I8" s="451">
        <f>G8+H8</f>
        <v>100000</v>
      </c>
      <c r="J8" s="602" t="s">
        <v>404</v>
      </c>
      <c r="K8" s="785">
        <v>100000</v>
      </c>
    </row>
    <row r="9" spans="1:11" ht="58.5" customHeight="1" x14ac:dyDescent="0.2">
      <c r="A9" s="767" t="s">
        <v>18</v>
      </c>
      <c r="B9" s="6" t="s">
        <v>19</v>
      </c>
      <c r="C9" s="7">
        <v>600</v>
      </c>
      <c r="D9" s="7">
        <v>60016</v>
      </c>
      <c r="E9" s="7">
        <v>6050</v>
      </c>
      <c r="F9" s="8">
        <f>I9</f>
        <v>75000</v>
      </c>
      <c r="G9" s="9">
        <v>55000</v>
      </c>
      <c r="H9" s="544">
        <v>20000</v>
      </c>
      <c r="I9" s="544">
        <f t="shared" ref="I9:I72" si="0">G9+H9</f>
        <v>75000</v>
      </c>
      <c r="J9" s="543" t="s">
        <v>20</v>
      </c>
      <c r="K9" s="786">
        <f>I9</f>
        <v>75000</v>
      </c>
    </row>
    <row r="10" spans="1:11" ht="55.5" customHeight="1" x14ac:dyDescent="0.2">
      <c r="A10" s="767" t="s">
        <v>21</v>
      </c>
      <c r="B10" s="586" t="s">
        <v>22</v>
      </c>
      <c r="C10" s="587">
        <v>600</v>
      </c>
      <c r="D10" s="587" t="s">
        <v>23</v>
      </c>
      <c r="E10" s="587" t="s">
        <v>24</v>
      </c>
      <c r="F10" s="526">
        <f>I10</f>
        <v>63000</v>
      </c>
      <c r="G10" s="528">
        <v>40000</v>
      </c>
      <c r="H10" s="544">
        <v>23000</v>
      </c>
      <c r="I10" s="544">
        <f t="shared" si="0"/>
        <v>63000</v>
      </c>
      <c r="J10" s="585" t="s">
        <v>20</v>
      </c>
      <c r="K10" s="787">
        <f>I10</f>
        <v>63000</v>
      </c>
    </row>
    <row r="11" spans="1:11" ht="60.75" customHeight="1" x14ac:dyDescent="0.2">
      <c r="A11" s="767" t="s">
        <v>25</v>
      </c>
      <c r="B11" s="659" t="s">
        <v>26</v>
      </c>
      <c r="C11" s="660">
        <v>600</v>
      </c>
      <c r="D11" s="660">
        <v>60016</v>
      </c>
      <c r="E11" s="660" t="s">
        <v>24</v>
      </c>
      <c r="F11" s="661">
        <v>77000</v>
      </c>
      <c r="G11" s="528">
        <v>47000</v>
      </c>
      <c r="H11" s="550">
        <v>30000</v>
      </c>
      <c r="I11" s="550">
        <f t="shared" si="0"/>
        <v>77000</v>
      </c>
      <c r="J11" s="662" t="s">
        <v>20</v>
      </c>
      <c r="K11" s="777">
        <v>77000</v>
      </c>
    </row>
    <row r="12" spans="1:11" ht="60.75" customHeight="1" x14ac:dyDescent="0.2">
      <c r="A12" s="767" t="s">
        <v>27</v>
      </c>
      <c r="B12" s="756" t="s">
        <v>1235</v>
      </c>
      <c r="C12" s="553" t="s">
        <v>14</v>
      </c>
      <c r="D12" s="553" t="s">
        <v>23</v>
      </c>
      <c r="E12" s="553" t="s">
        <v>24</v>
      </c>
      <c r="F12" s="544">
        <v>58000</v>
      </c>
      <c r="G12" s="544">
        <v>0</v>
      </c>
      <c r="H12" s="544">
        <v>58000</v>
      </c>
      <c r="I12" s="544">
        <f t="shared" si="0"/>
        <v>58000</v>
      </c>
      <c r="J12" s="803" t="s">
        <v>20</v>
      </c>
      <c r="K12" s="544">
        <v>58000</v>
      </c>
    </row>
    <row r="13" spans="1:11" ht="60.75" customHeight="1" x14ac:dyDescent="0.2">
      <c r="A13" s="767" t="s">
        <v>36</v>
      </c>
      <c r="B13" s="756" t="s">
        <v>1236</v>
      </c>
      <c r="C13" s="553" t="s">
        <v>14</v>
      </c>
      <c r="D13" s="553" t="s">
        <v>23</v>
      </c>
      <c r="E13" s="553" t="s">
        <v>24</v>
      </c>
      <c r="F13" s="544">
        <v>30000</v>
      </c>
      <c r="G13" s="544">
        <v>0</v>
      </c>
      <c r="H13" s="544">
        <v>30000</v>
      </c>
      <c r="I13" s="544">
        <f t="shared" si="0"/>
        <v>30000</v>
      </c>
      <c r="J13" s="757" t="s">
        <v>20</v>
      </c>
      <c r="K13" s="544">
        <v>30000</v>
      </c>
    </row>
    <row r="14" spans="1:11" ht="37.5" customHeight="1" x14ac:dyDescent="0.2">
      <c r="A14" s="768" t="s">
        <v>38</v>
      </c>
      <c r="B14" s="12" t="s">
        <v>28</v>
      </c>
      <c r="C14" s="13" t="s">
        <v>29</v>
      </c>
      <c r="D14" s="13" t="s">
        <v>30</v>
      </c>
      <c r="E14" s="13"/>
      <c r="F14" s="14">
        <f>F15+F16+F18+F17</f>
        <v>1108719.02</v>
      </c>
      <c r="G14" s="14">
        <f t="shared" ref="G14:I14" si="1">G15+G16+G18+G17</f>
        <v>1343987</v>
      </c>
      <c r="H14" s="14">
        <f t="shared" si="1"/>
        <v>-235267.98</v>
      </c>
      <c r="I14" s="14">
        <f t="shared" si="1"/>
        <v>1108719.02</v>
      </c>
      <c r="J14" s="698" t="s">
        <v>406</v>
      </c>
      <c r="K14" s="788">
        <f>K15+K16+K18+K17</f>
        <v>1108719.02</v>
      </c>
    </row>
    <row r="15" spans="1:11" x14ac:dyDescent="0.2">
      <c r="A15" s="812"/>
      <c r="B15" s="15" t="s">
        <v>31</v>
      </c>
      <c r="C15" s="686" t="s">
        <v>34</v>
      </c>
      <c r="D15" s="687"/>
      <c r="E15" s="570" t="s">
        <v>24</v>
      </c>
      <c r="F15" s="574">
        <v>21800</v>
      </c>
      <c r="G15" s="575">
        <v>0</v>
      </c>
      <c r="H15" s="572">
        <v>21800</v>
      </c>
      <c r="I15" s="571">
        <f>G15+H15</f>
        <v>21800</v>
      </c>
      <c r="J15" s="698"/>
      <c r="K15" s="789">
        <f>I15</f>
        <v>21800</v>
      </c>
    </row>
    <row r="16" spans="1:11" ht="17.25" customHeight="1" x14ac:dyDescent="0.2">
      <c r="A16" s="813"/>
      <c r="B16" s="15"/>
      <c r="C16" s="686" t="s">
        <v>33</v>
      </c>
      <c r="D16" s="688"/>
      <c r="E16" s="573" t="s">
        <v>32</v>
      </c>
      <c r="F16" s="574">
        <v>559517.17000000004</v>
      </c>
      <c r="G16" s="575">
        <v>1066983</v>
      </c>
      <c r="H16" s="572">
        <v>-507465.83</v>
      </c>
      <c r="I16" s="571">
        <f t="shared" ref="I16:I17" si="2">G16+H16</f>
        <v>559517.16999999993</v>
      </c>
      <c r="J16" s="698"/>
      <c r="K16" s="789">
        <f>I16</f>
        <v>559517.16999999993</v>
      </c>
    </row>
    <row r="17" spans="1:11" ht="37.5" customHeight="1" x14ac:dyDescent="0.2">
      <c r="A17" s="813"/>
      <c r="B17" s="15"/>
      <c r="C17" s="689" t="s">
        <v>1156</v>
      </c>
      <c r="D17" s="690"/>
      <c r="E17" s="573" t="s">
        <v>35</v>
      </c>
      <c r="F17" s="574">
        <v>186505.73</v>
      </c>
      <c r="G17" s="575">
        <v>0</v>
      </c>
      <c r="H17" s="572">
        <v>186505.73</v>
      </c>
      <c r="I17" s="571">
        <f t="shared" si="2"/>
        <v>186505.73</v>
      </c>
      <c r="J17" s="698"/>
      <c r="K17" s="789">
        <f>I17</f>
        <v>186505.73</v>
      </c>
    </row>
    <row r="18" spans="1:11" ht="23.25" customHeight="1" x14ac:dyDescent="0.2">
      <c r="A18" s="814"/>
      <c r="B18" s="18"/>
      <c r="C18" s="686" t="s">
        <v>34</v>
      </c>
      <c r="D18" s="688"/>
      <c r="E18" s="573" t="s">
        <v>35</v>
      </c>
      <c r="F18" s="574">
        <f>I18</f>
        <v>340896.12</v>
      </c>
      <c r="G18" s="575">
        <v>277004</v>
      </c>
      <c r="H18" s="572">
        <v>63892.12</v>
      </c>
      <c r="I18" s="571">
        <f t="shared" si="0"/>
        <v>340896.12</v>
      </c>
      <c r="J18" s="698"/>
      <c r="K18" s="789">
        <f>I18</f>
        <v>340896.12</v>
      </c>
    </row>
    <row r="19" spans="1:11" ht="64.5" customHeight="1" x14ac:dyDescent="0.2">
      <c r="A19" s="815" t="s">
        <v>44</v>
      </c>
      <c r="B19" s="758" t="s">
        <v>1237</v>
      </c>
      <c r="C19" s="760">
        <v>630</v>
      </c>
      <c r="D19" s="760">
        <v>63095</v>
      </c>
      <c r="E19" s="759">
        <v>6050</v>
      </c>
      <c r="F19" s="545">
        <v>15000</v>
      </c>
      <c r="G19" s="545">
        <v>0</v>
      </c>
      <c r="H19" s="545">
        <v>15000</v>
      </c>
      <c r="I19" s="545">
        <f t="shared" si="0"/>
        <v>15000</v>
      </c>
      <c r="J19" s="662" t="s">
        <v>20</v>
      </c>
      <c r="K19" s="762">
        <f>I19</f>
        <v>15000</v>
      </c>
    </row>
    <row r="20" spans="1:11" ht="59.25" customHeight="1" x14ac:dyDescent="0.2">
      <c r="A20" s="815" t="s">
        <v>48</v>
      </c>
      <c r="B20" s="758" t="s">
        <v>1238</v>
      </c>
      <c r="C20" s="763">
        <v>630</v>
      </c>
      <c r="D20" s="763">
        <v>63095</v>
      </c>
      <c r="E20" s="759">
        <v>6050</v>
      </c>
      <c r="F20" s="545">
        <v>15000</v>
      </c>
      <c r="G20" s="545">
        <v>0</v>
      </c>
      <c r="H20" s="545">
        <v>15000</v>
      </c>
      <c r="I20" s="545">
        <f t="shared" si="0"/>
        <v>15000</v>
      </c>
      <c r="J20" s="757" t="s">
        <v>20</v>
      </c>
      <c r="K20" s="762">
        <f>I20</f>
        <v>15000</v>
      </c>
    </row>
    <row r="21" spans="1:11" ht="24" customHeight="1" x14ac:dyDescent="0.2">
      <c r="A21" s="816" t="s">
        <v>52</v>
      </c>
      <c r="B21" s="769" t="s">
        <v>37</v>
      </c>
      <c r="C21" s="581">
        <v>700</v>
      </c>
      <c r="D21" s="581">
        <v>70005</v>
      </c>
      <c r="E21" s="581">
        <v>6060</v>
      </c>
      <c r="F21" s="582">
        <v>5456</v>
      </c>
      <c r="G21" s="583">
        <v>5456</v>
      </c>
      <c r="H21" s="451">
        <v>0</v>
      </c>
      <c r="I21" s="451">
        <f t="shared" si="0"/>
        <v>5456</v>
      </c>
      <c r="J21" s="584" t="s">
        <v>17</v>
      </c>
      <c r="K21" s="787">
        <v>5456</v>
      </c>
    </row>
    <row r="22" spans="1:11" ht="51" x14ac:dyDescent="0.2">
      <c r="A22" s="817" t="s">
        <v>56</v>
      </c>
      <c r="B22" s="770" t="s">
        <v>39</v>
      </c>
      <c r="C22" s="804" t="s">
        <v>40</v>
      </c>
      <c r="D22" s="19" t="s">
        <v>41</v>
      </c>
      <c r="E22" s="19" t="s">
        <v>42</v>
      </c>
      <c r="F22" s="805">
        <v>1037152</v>
      </c>
      <c r="G22" s="806">
        <v>1000</v>
      </c>
      <c r="H22" s="544">
        <v>0</v>
      </c>
      <c r="I22" s="544">
        <f t="shared" si="0"/>
        <v>1000</v>
      </c>
      <c r="J22" s="807" t="s">
        <v>43</v>
      </c>
      <c r="K22" s="544">
        <v>1000</v>
      </c>
    </row>
    <row r="23" spans="1:11" ht="67.5" x14ac:dyDescent="0.2">
      <c r="A23" s="814" t="s">
        <v>58</v>
      </c>
      <c r="B23" s="21" t="s">
        <v>1256</v>
      </c>
      <c r="C23" s="764" t="s">
        <v>46</v>
      </c>
      <c r="D23" s="764" t="s">
        <v>47</v>
      </c>
      <c r="E23" s="764" t="s">
        <v>24</v>
      </c>
      <c r="F23" s="638">
        <v>25000</v>
      </c>
      <c r="G23" s="638">
        <v>0</v>
      </c>
      <c r="H23" s="638">
        <v>25000</v>
      </c>
      <c r="I23" s="451">
        <f t="shared" si="0"/>
        <v>25000</v>
      </c>
      <c r="J23" s="584" t="s">
        <v>1234</v>
      </c>
      <c r="K23" s="790">
        <v>25000</v>
      </c>
    </row>
    <row r="24" spans="1:11" ht="25.5" x14ac:dyDescent="0.2">
      <c r="A24" s="814" t="s">
        <v>62</v>
      </c>
      <c r="B24" s="765" t="s">
        <v>45</v>
      </c>
      <c r="C24" s="19" t="s">
        <v>46</v>
      </c>
      <c r="D24" s="19" t="s">
        <v>47</v>
      </c>
      <c r="E24" s="19" t="s">
        <v>42</v>
      </c>
      <c r="F24" s="20">
        <v>5000</v>
      </c>
      <c r="G24" s="531">
        <v>5000</v>
      </c>
      <c r="H24" s="23">
        <v>0</v>
      </c>
      <c r="I24" s="544">
        <f t="shared" si="0"/>
        <v>5000</v>
      </c>
      <c r="J24" s="537" t="s">
        <v>17</v>
      </c>
      <c r="K24" s="791">
        <v>5000</v>
      </c>
    </row>
    <row r="25" spans="1:11" ht="51" x14ac:dyDescent="0.2">
      <c r="A25" s="814" t="s">
        <v>66</v>
      </c>
      <c r="B25" s="552" t="s">
        <v>392</v>
      </c>
      <c r="C25" s="553" t="s">
        <v>49</v>
      </c>
      <c r="D25" s="553" t="s">
        <v>50</v>
      </c>
      <c r="E25" s="553" t="s">
        <v>51</v>
      </c>
      <c r="F25" s="544">
        <v>19000</v>
      </c>
      <c r="G25" s="554">
        <v>0</v>
      </c>
      <c r="H25" s="544">
        <v>19000</v>
      </c>
      <c r="I25" s="544">
        <f t="shared" si="0"/>
        <v>19000</v>
      </c>
      <c r="J25" s="538" t="s">
        <v>404</v>
      </c>
      <c r="K25" s="792">
        <v>19000</v>
      </c>
    </row>
    <row r="26" spans="1:11" ht="45" x14ac:dyDescent="0.2">
      <c r="A26" s="814" t="s">
        <v>77</v>
      </c>
      <c r="B26" s="21" t="s">
        <v>53</v>
      </c>
      <c r="C26" s="22" t="s">
        <v>49</v>
      </c>
      <c r="D26" s="22" t="s">
        <v>54</v>
      </c>
      <c r="E26" s="22" t="s">
        <v>55</v>
      </c>
      <c r="F26" s="23">
        <v>400000</v>
      </c>
      <c r="G26" s="532">
        <v>200000</v>
      </c>
      <c r="H26" s="23">
        <v>200000</v>
      </c>
      <c r="I26" s="544">
        <f t="shared" si="0"/>
        <v>400000</v>
      </c>
      <c r="J26" s="537" t="s">
        <v>401</v>
      </c>
      <c r="K26" s="790">
        <f>I26</f>
        <v>400000</v>
      </c>
    </row>
    <row r="27" spans="1:11" ht="45" x14ac:dyDescent="0.2">
      <c r="A27" s="814" t="s">
        <v>79</v>
      </c>
      <c r="B27" s="21" t="s">
        <v>57</v>
      </c>
      <c r="C27" s="22" t="s">
        <v>49</v>
      </c>
      <c r="D27" s="22" t="s">
        <v>54</v>
      </c>
      <c r="E27" s="22" t="s">
        <v>55</v>
      </c>
      <c r="F27" s="23">
        <f>I27</f>
        <v>360000</v>
      </c>
      <c r="G27" s="532">
        <v>160000</v>
      </c>
      <c r="H27" s="23">
        <v>200000</v>
      </c>
      <c r="I27" s="544">
        <f t="shared" si="0"/>
        <v>360000</v>
      </c>
      <c r="J27" s="537" t="s">
        <v>402</v>
      </c>
      <c r="K27" s="790">
        <f>I27</f>
        <v>360000</v>
      </c>
    </row>
    <row r="28" spans="1:11" ht="78.75" x14ac:dyDescent="0.2">
      <c r="A28" s="814" t="s">
        <v>80</v>
      </c>
      <c r="B28" s="21" t="s">
        <v>1239</v>
      </c>
      <c r="C28" s="764" t="s">
        <v>60</v>
      </c>
      <c r="D28" s="764" t="s">
        <v>574</v>
      </c>
      <c r="E28" s="764" t="s">
        <v>42</v>
      </c>
      <c r="F28" s="638">
        <v>23000</v>
      </c>
      <c r="G28" s="24">
        <v>0</v>
      </c>
      <c r="H28" s="638">
        <v>23000</v>
      </c>
      <c r="I28" s="451">
        <f t="shared" si="0"/>
        <v>23000</v>
      </c>
      <c r="J28" s="757" t="s">
        <v>1241</v>
      </c>
      <c r="K28" s="790">
        <v>23000</v>
      </c>
    </row>
    <row r="29" spans="1:11" ht="67.5" x14ac:dyDescent="0.2">
      <c r="A29" s="814" t="s">
        <v>83</v>
      </c>
      <c r="B29" s="771" t="s">
        <v>59</v>
      </c>
      <c r="C29" s="28" t="s">
        <v>60</v>
      </c>
      <c r="D29" s="28" t="s">
        <v>61</v>
      </c>
      <c r="E29" s="28" t="s">
        <v>42</v>
      </c>
      <c r="F29" s="638">
        <v>9000</v>
      </c>
      <c r="G29" s="24">
        <v>9000</v>
      </c>
      <c r="H29" s="638">
        <v>0</v>
      </c>
      <c r="I29" s="451">
        <f t="shared" si="0"/>
        <v>9000</v>
      </c>
      <c r="J29" s="639" t="s">
        <v>403</v>
      </c>
      <c r="K29" s="790">
        <v>9000</v>
      </c>
    </row>
    <row r="30" spans="1:11" ht="25.5" x14ac:dyDescent="0.2">
      <c r="A30" s="817" t="s">
        <v>86</v>
      </c>
      <c r="B30" s="770" t="s">
        <v>393</v>
      </c>
      <c r="C30" s="776" t="s">
        <v>384</v>
      </c>
      <c r="D30" s="776" t="s">
        <v>385</v>
      </c>
      <c r="E30" s="776" t="s">
        <v>16</v>
      </c>
      <c r="F30" s="23">
        <v>4000</v>
      </c>
      <c r="G30" s="24">
        <v>0</v>
      </c>
      <c r="H30" s="23">
        <v>4000</v>
      </c>
      <c r="I30" s="544">
        <f t="shared" si="0"/>
        <v>4000</v>
      </c>
      <c r="J30" s="757" t="s">
        <v>17</v>
      </c>
      <c r="K30" s="808">
        <f>I30</f>
        <v>4000</v>
      </c>
    </row>
    <row r="31" spans="1:11" ht="67.5" x14ac:dyDescent="0.2">
      <c r="A31" s="814" t="s">
        <v>89</v>
      </c>
      <c r="B31" s="773" t="s">
        <v>1240</v>
      </c>
      <c r="C31" s="26" t="s">
        <v>64</v>
      </c>
      <c r="D31" s="26" t="s">
        <v>1092</v>
      </c>
      <c r="E31" s="26" t="s">
        <v>24</v>
      </c>
      <c r="F31" s="27">
        <v>7000</v>
      </c>
      <c r="G31" s="638">
        <v>0</v>
      </c>
      <c r="H31" s="638">
        <v>7000</v>
      </c>
      <c r="I31" s="451">
        <f t="shared" si="0"/>
        <v>7000</v>
      </c>
      <c r="J31" s="584" t="s">
        <v>1234</v>
      </c>
      <c r="K31" s="638">
        <v>7000</v>
      </c>
    </row>
    <row r="32" spans="1:11" ht="78.75" x14ac:dyDescent="0.2">
      <c r="A32" s="818" t="s">
        <v>380</v>
      </c>
      <c r="B32" s="772" t="s">
        <v>63</v>
      </c>
      <c r="C32" s="25" t="s">
        <v>64</v>
      </c>
      <c r="D32" s="25" t="s">
        <v>65</v>
      </c>
      <c r="E32" s="25"/>
      <c r="F32" s="550">
        <f>F34+F35+F33</f>
        <v>2299713</v>
      </c>
      <c r="G32" s="556">
        <f>G34+G35+G33</f>
        <v>2279813</v>
      </c>
      <c r="H32" s="551">
        <f>H33</f>
        <v>20000</v>
      </c>
      <c r="I32" s="551">
        <f t="shared" si="0"/>
        <v>2299813</v>
      </c>
      <c r="J32" s="557" t="s">
        <v>394</v>
      </c>
      <c r="K32" s="793">
        <f>K34+K35+K33</f>
        <v>2299813</v>
      </c>
    </row>
    <row r="33" spans="1:11" x14ac:dyDescent="0.2">
      <c r="A33" s="819"/>
      <c r="B33" s="773" t="s">
        <v>31</v>
      </c>
      <c r="C33" s="16" t="s">
        <v>34</v>
      </c>
      <c r="D33" s="26"/>
      <c r="E33" s="26" t="s">
        <v>24</v>
      </c>
      <c r="F33" s="555">
        <v>20000</v>
      </c>
      <c r="G33" s="556">
        <v>0</v>
      </c>
      <c r="H33" s="551">
        <v>20000</v>
      </c>
      <c r="I33" s="551">
        <f>G33+H33</f>
        <v>20000</v>
      </c>
      <c r="J33" s="557"/>
      <c r="K33" s="793">
        <v>20000</v>
      </c>
    </row>
    <row r="34" spans="1:11" x14ac:dyDescent="0.2">
      <c r="A34" s="819"/>
      <c r="B34" s="773"/>
      <c r="C34" s="16" t="s">
        <v>33</v>
      </c>
      <c r="D34" s="26"/>
      <c r="E34" s="26" t="s">
        <v>32</v>
      </c>
      <c r="F34" s="27">
        <v>1000000</v>
      </c>
      <c r="G34" s="533">
        <v>1000000</v>
      </c>
      <c r="H34" s="27">
        <v>0</v>
      </c>
      <c r="I34" s="551">
        <f t="shared" si="0"/>
        <v>1000000</v>
      </c>
      <c r="J34" s="539"/>
      <c r="K34" s="27">
        <v>1000000</v>
      </c>
    </row>
    <row r="35" spans="1:11" x14ac:dyDescent="0.2">
      <c r="A35" s="820"/>
      <c r="B35" s="771"/>
      <c r="C35" s="547" t="s">
        <v>34</v>
      </c>
      <c r="D35" s="28"/>
      <c r="E35" s="28" t="s">
        <v>35</v>
      </c>
      <c r="F35" s="451">
        <v>1279713</v>
      </c>
      <c r="G35" s="534">
        <v>1279813</v>
      </c>
      <c r="H35" s="451">
        <v>0</v>
      </c>
      <c r="I35" s="451">
        <f t="shared" si="0"/>
        <v>1279813</v>
      </c>
      <c r="J35" s="541"/>
      <c r="K35" s="451">
        <v>1279813</v>
      </c>
    </row>
    <row r="36" spans="1:11" ht="67.5" x14ac:dyDescent="0.2">
      <c r="A36" s="813" t="s">
        <v>381</v>
      </c>
      <c r="B36" s="12" t="s">
        <v>67</v>
      </c>
      <c r="C36" s="13" t="s">
        <v>68</v>
      </c>
      <c r="D36" s="13" t="s">
        <v>69</v>
      </c>
      <c r="E36" s="13"/>
      <c r="F36" s="14">
        <f>F38+F39+F37</f>
        <v>1288465.07</v>
      </c>
      <c r="G36" s="529">
        <f>G38+G39+G37</f>
        <v>1365213</v>
      </c>
      <c r="H36" s="546">
        <f>H37+H38+H39</f>
        <v>-76747.929999999993</v>
      </c>
      <c r="I36" s="550">
        <f t="shared" si="0"/>
        <v>1288465.07</v>
      </c>
      <c r="J36" s="540" t="s">
        <v>388</v>
      </c>
      <c r="K36" s="788">
        <f>K38+K39+K37</f>
        <v>1288465.07</v>
      </c>
    </row>
    <row r="37" spans="1:11" x14ac:dyDescent="0.2">
      <c r="A37" s="813"/>
      <c r="B37" s="18" t="s">
        <v>31</v>
      </c>
      <c r="C37" s="801"/>
      <c r="D37" s="800"/>
      <c r="E37" s="13" t="s">
        <v>24</v>
      </c>
      <c r="F37" s="14">
        <f>F42+F46+F50+F54+F58+F62</f>
        <v>75029.070000000007</v>
      </c>
      <c r="G37" s="14">
        <f t="shared" ref="G37:H37" si="3">G42+G46+G50+G54+G58+G62</f>
        <v>0</v>
      </c>
      <c r="H37" s="14">
        <f t="shared" si="3"/>
        <v>75029.070000000007</v>
      </c>
      <c r="I37" s="551">
        <f>G37+H37</f>
        <v>75029.070000000007</v>
      </c>
      <c r="J37" s="540"/>
      <c r="K37" s="788">
        <f>I37</f>
        <v>75029.070000000007</v>
      </c>
    </row>
    <row r="38" spans="1:11" x14ac:dyDescent="0.2">
      <c r="A38" s="813"/>
      <c r="B38" s="18"/>
      <c r="C38" s="801"/>
      <c r="D38" s="800"/>
      <c r="E38" s="13" t="s">
        <v>32</v>
      </c>
      <c r="F38" s="14">
        <f>F43+F47+F51+F55+F59+F63</f>
        <v>772323.50999999989</v>
      </c>
      <c r="G38" s="14">
        <f t="shared" ref="G38:H38" si="4">G43+G47+G51+G55+G59+G63</f>
        <v>832435</v>
      </c>
      <c r="H38" s="14">
        <f t="shared" si="4"/>
        <v>-60111.490000000005</v>
      </c>
      <c r="I38" s="551">
        <f t="shared" si="0"/>
        <v>772323.51</v>
      </c>
      <c r="J38" s="542"/>
      <c r="K38" s="788">
        <f>K43+K47+K51+K55+K59+K63</f>
        <v>772323.50999999989</v>
      </c>
    </row>
    <row r="39" spans="1:11" x14ac:dyDescent="0.2">
      <c r="A39" s="813"/>
      <c r="B39" s="18"/>
      <c r="C39" s="801"/>
      <c r="D39" s="800"/>
      <c r="E39" s="13" t="s">
        <v>35</v>
      </c>
      <c r="F39" s="14">
        <f>I39</f>
        <v>441112.49</v>
      </c>
      <c r="G39" s="14">
        <f>G44+G48+G52+G56+G60+G64</f>
        <v>532778</v>
      </c>
      <c r="H39" s="14">
        <f>H44+H48+H52+H56+H64+H60</f>
        <v>-91665.51</v>
      </c>
      <c r="I39" s="551">
        <f t="shared" si="0"/>
        <v>441112.49</v>
      </c>
      <c r="J39" s="542"/>
      <c r="K39" s="788">
        <f>K44+K48+K52+K56+K60+K64</f>
        <v>441112.49</v>
      </c>
    </row>
    <row r="40" spans="1:11" x14ac:dyDescent="0.2">
      <c r="A40" s="813"/>
      <c r="B40" s="29" t="s">
        <v>386</v>
      </c>
      <c r="C40" s="802"/>
      <c r="D40" s="800"/>
      <c r="E40" s="13"/>
      <c r="F40" s="14"/>
      <c r="G40" s="529"/>
      <c r="H40" s="27"/>
      <c r="I40" s="551"/>
      <c r="J40" s="540"/>
      <c r="K40" s="788"/>
    </row>
    <row r="41" spans="1:11" x14ac:dyDescent="0.2">
      <c r="A41" s="821" t="s">
        <v>1242</v>
      </c>
      <c r="B41" s="561" t="s">
        <v>70</v>
      </c>
      <c r="C41" s="699" t="s">
        <v>71</v>
      </c>
      <c r="D41" s="700"/>
      <c r="E41" s="562"/>
      <c r="F41" s="563">
        <f>F43+F44+F42</f>
        <v>287802.25999999995</v>
      </c>
      <c r="G41" s="564">
        <f>G43+G44</f>
        <v>309904</v>
      </c>
      <c r="H41" s="577">
        <f>H42+H43+H44</f>
        <v>-22101.74</v>
      </c>
      <c r="I41" s="565">
        <f t="shared" si="0"/>
        <v>287802.26</v>
      </c>
      <c r="J41" s="567"/>
      <c r="K41" s="794">
        <f>K43+K44+K42</f>
        <v>287802.25999999995</v>
      </c>
    </row>
    <row r="42" spans="1:11" ht="24.75" customHeight="1" x14ac:dyDescent="0.2">
      <c r="A42" s="822"/>
      <c r="B42" s="643"/>
      <c r="C42" s="691" t="s">
        <v>387</v>
      </c>
      <c r="D42" s="692"/>
      <c r="E42" s="644" t="s">
        <v>24</v>
      </c>
      <c r="F42" s="614">
        <v>12309.85</v>
      </c>
      <c r="G42" s="615">
        <v>0</v>
      </c>
      <c r="H42" s="616">
        <v>12309.85</v>
      </c>
      <c r="I42" s="617">
        <f>G42+H42</f>
        <v>12309.85</v>
      </c>
      <c r="J42" s="703" t="s">
        <v>395</v>
      </c>
      <c r="K42" s="795">
        <f>I42</f>
        <v>12309.85</v>
      </c>
    </row>
    <row r="43" spans="1:11" x14ac:dyDescent="0.2">
      <c r="A43" s="812"/>
      <c r="B43" s="30"/>
      <c r="C43" s="682" t="s">
        <v>33</v>
      </c>
      <c r="D43" s="683"/>
      <c r="E43" s="13" t="s">
        <v>32</v>
      </c>
      <c r="F43" s="16">
        <f>I43</f>
        <v>162278.9</v>
      </c>
      <c r="G43" s="619">
        <v>172871</v>
      </c>
      <c r="H43" s="549">
        <v>-10592.1</v>
      </c>
      <c r="I43" s="578">
        <f t="shared" si="0"/>
        <v>162278.9</v>
      </c>
      <c r="J43" s="704"/>
      <c r="K43" s="796">
        <f>I43</f>
        <v>162278.9</v>
      </c>
    </row>
    <row r="44" spans="1:11" x14ac:dyDescent="0.2">
      <c r="A44" s="823"/>
      <c r="B44" s="645"/>
      <c r="C44" s="576" t="s">
        <v>34</v>
      </c>
      <c r="D44" s="559"/>
      <c r="E44" s="32" t="s">
        <v>35</v>
      </c>
      <c r="F44" s="33">
        <f>I44</f>
        <v>113213.51</v>
      </c>
      <c r="G44" s="535">
        <v>137033</v>
      </c>
      <c r="H44" s="548">
        <v>-23819.49</v>
      </c>
      <c r="I44" s="579">
        <f t="shared" si="0"/>
        <v>113213.51</v>
      </c>
      <c r="J44" s="706"/>
      <c r="K44" s="797">
        <f>I44</f>
        <v>113213.51</v>
      </c>
    </row>
    <row r="45" spans="1:11" x14ac:dyDescent="0.2">
      <c r="A45" s="824" t="s">
        <v>1243</v>
      </c>
      <c r="B45" s="641" t="s">
        <v>405</v>
      </c>
      <c r="C45" s="701" t="s">
        <v>71</v>
      </c>
      <c r="D45" s="702"/>
      <c r="E45" s="606"/>
      <c r="F45" s="607">
        <f>F47+F48+F46</f>
        <v>118980.76</v>
      </c>
      <c r="G45" s="608">
        <f>G47+G48+G46</f>
        <v>118120</v>
      </c>
      <c r="H45" s="609">
        <f>H46+H47+H48</f>
        <v>860.76000000000022</v>
      </c>
      <c r="I45" s="610">
        <f t="shared" si="0"/>
        <v>118980.76</v>
      </c>
      <c r="J45" s="642"/>
      <c r="K45" s="798">
        <f>K47+K48+K46</f>
        <v>118980.76</v>
      </c>
    </row>
    <row r="46" spans="1:11" x14ac:dyDescent="0.2">
      <c r="A46" s="822"/>
      <c r="B46" s="612"/>
      <c r="C46" s="691" t="s">
        <v>387</v>
      </c>
      <c r="D46" s="692"/>
      <c r="E46" s="613" t="s">
        <v>24</v>
      </c>
      <c r="F46" s="614">
        <f>I46</f>
        <v>7234.92</v>
      </c>
      <c r="G46" s="615">
        <v>0</v>
      </c>
      <c r="H46" s="616">
        <v>7234.92</v>
      </c>
      <c r="I46" s="617">
        <f>G46+H46</f>
        <v>7234.92</v>
      </c>
      <c r="J46" s="703" t="s">
        <v>396</v>
      </c>
      <c r="K46" s="795">
        <f>I46</f>
        <v>7234.92</v>
      </c>
    </row>
    <row r="47" spans="1:11" x14ac:dyDescent="0.2">
      <c r="A47" s="813"/>
      <c r="B47" s="18"/>
      <c r="C47" s="682" t="s">
        <v>33</v>
      </c>
      <c r="D47" s="683"/>
      <c r="E47" s="13" t="s">
        <v>32</v>
      </c>
      <c r="F47" s="16">
        <f>I47</f>
        <v>72680.22</v>
      </c>
      <c r="G47" s="619">
        <v>73457</v>
      </c>
      <c r="H47" s="549">
        <v>-776.78</v>
      </c>
      <c r="I47" s="578">
        <f t="shared" si="0"/>
        <v>72680.22</v>
      </c>
      <c r="J47" s="704"/>
      <c r="K47" s="796">
        <f>I47</f>
        <v>72680.22</v>
      </c>
    </row>
    <row r="48" spans="1:11" x14ac:dyDescent="0.2">
      <c r="A48" s="817"/>
      <c r="B48" s="31"/>
      <c r="C48" s="576" t="s">
        <v>34</v>
      </c>
      <c r="D48" s="559"/>
      <c r="E48" s="32" t="s">
        <v>35</v>
      </c>
      <c r="F48" s="33">
        <f>I48</f>
        <v>39065.620000000003</v>
      </c>
      <c r="G48" s="535">
        <v>44663</v>
      </c>
      <c r="H48" s="548">
        <v>-5597.38</v>
      </c>
      <c r="I48" s="579">
        <f t="shared" si="0"/>
        <v>39065.620000000003</v>
      </c>
      <c r="J48" s="706"/>
      <c r="K48" s="797">
        <f>I48</f>
        <v>39065.620000000003</v>
      </c>
    </row>
    <row r="49" spans="1:11" x14ac:dyDescent="0.2">
      <c r="A49" s="825" t="s">
        <v>1244</v>
      </c>
      <c r="B49" s="605" t="s">
        <v>72</v>
      </c>
      <c r="C49" s="701" t="s">
        <v>71</v>
      </c>
      <c r="D49" s="702"/>
      <c r="E49" s="640"/>
      <c r="F49" s="607">
        <f>F51+F52+F50</f>
        <v>260191.68000000002</v>
      </c>
      <c r="G49" s="608">
        <f>G51+G52</f>
        <v>296387</v>
      </c>
      <c r="H49" s="609">
        <f>H50+H51+H52</f>
        <v>-36195.32</v>
      </c>
      <c r="I49" s="610">
        <f t="shared" si="0"/>
        <v>260191.68</v>
      </c>
      <c r="J49" s="611"/>
      <c r="K49" s="798">
        <f>K51+K52+K50</f>
        <v>260191.68000000002</v>
      </c>
    </row>
    <row r="50" spans="1:11" x14ac:dyDescent="0.2">
      <c r="A50" s="812"/>
      <c r="B50" s="15"/>
      <c r="C50" s="684" t="s">
        <v>387</v>
      </c>
      <c r="D50" s="685"/>
      <c r="E50" s="13" t="s">
        <v>24</v>
      </c>
      <c r="F50" s="16">
        <f>I50</f>
        <v>25987.41</v>
      </c>
      <c r="G50" s="530">
        <v>0</v>
      </c>
      <c r="H50" s="549">
        <v>25987.41</v>
      </c>
      <c r="I50" s="578">
        <f>G50+H50</f>
        <v>25987.41</v>
      </c>
      <c r="J50" s="703" t="s">
        <v>398</v>
      </c>
      <c r="K50" s="796">
        <f>I50</f>
        <v>25987.41</v>
      </c>
    </row>
    <row r="51" spans="1:11" x14ac:dyDescent="0.2">
      <c r="A51" s="813"/>
      <c r="B51" s="18"/>
      <c r="C51" s="682" t="s">
        <v>33</v>
      </c>
      <c r="D51" s="683"/>
      <c r="E51" s="13" t="s">
        <v>32</v>
      </c>
      <c r="F51" s="16">
        <f>I51</f>
        <v>152327.98000000001</v>
      </c>
      <c r="G51" s="530">
        <v>170826</v>
      </c>
      <c r="H51" s="549">
        <v>-18498.02</v>
      </c>
      <c r="I51" s="578">
        <f t="shared" si="0"/>
        <v>152327.98000000001</v>
      </c>
      <c r="J51" s="704"/>
      <c r="K51" s="796">
        <f>I51</f>
        <v>152327.98000000001</v>
      </c>
    </row>
    <row r="52" spans="1:11" ht="22.5" customHeight="1" x14ac:dyDescent="0.2">
      <c r="A52" s="813"/>
      <c r="B52" s="18"/>
      <c r="C52" s="17" t="s">
        <v>34</v>
      </c>
      <c r="D52" s="558"/>
      <c r="E52" s="13" t="s">
        <v>35</v>
      </c>
      <c r="F52" s="16">
        <f>I52</f>
        <v>81876.290000000008</v>
      </c>
      <c r="G52" s="530">
        <v>125561</v>
      </c>
      <c r="H52" s="549">
        <v>-43684.71</v>
      </c>
      <c r="I52" s="578">
        <f t="shared" si="0"/>
        <v>81876.290000000008</v>
      </c>
      <c r="J52" s="705"/>
      <c r="K52" s="796">
        <f>I52</f>
        <v>81876.290000000008</v>
      </c>
    </row>
    <row r="53" spans="1:11" x14ac:dyDescent="0.2">
      <c r="A53" s="826" t="s">
        <v>1245</v>
      </c>
      <c r="B53" s="568" t="s">
        <v>74</v>
      </c>
      <c r="C53" s="699" t="s">
        <v>71</v>
      </c>
      <c r="D53" s="700"/>
      <c r="E53" s="562"/>
      <c r="F53" s="563">
        <f>F55+F56+F54</f>
        <v>197704.25</v>
      </c>
      <c r="G53" s="564">
        <f>G55+G56</f>
        <v>207376</v>
      </c>
      <c r="H53" s="577">
        <f>H54+H55+H56</f>
        <v>-9671.75</v>
      </c>
      <c r="I53" s="565">
        <f t="shared" si="0"/>
        <v>197704.25</v>
      </c>
      <c r="J53" s="569"/>
      <c r="K53" s="794">
        <f>K55+K56+K54</f>
        <v>197704.25</v>
      </c>
    </row>
    <row r="54" spans="1:11" x14ac:dyDescent="0.2">
      <c r="A54" s="812"/>
      <c r="B54" s="15"/>
      <c r="C54" s="684" t="s">
        <v>387</v>
      </c>
      <c r="D54" s="685"/>
      <c r="E54" s="13" t="s">
        <v>24</v>
      </c>
      <c r="F54" s="16">
        <f>I54</f>
        <v>11383.43</v>
      </c>
      <c r="G54" s="530">
        <v>0</v>
      </c>
      <c r="H54" s="549">
        <v>11383.43</v>
      </c>
      <c r="I54" s="578">
        <f>G54+H54</f>
        <v>11383.43</v>
      </c>
      <c r="J54" s="703" t="s">
        <v>397</v>
      </c>
      <c r="K54" s="796">
        <f>I54</f>
        <v>11383.43</v>
      </c>
    </row>
    <row r="55" spans="1:11" x14ac:dyDescent="0.2">
      <c r="A55" s="813"/>
      <c r="B55" s="18"/>
      <c r="C55" s="682" t="s">
        <v>33</v>
      </c>
      <c r="D55" s="683"/>
      <c r="E55" s="13" t="s">
        <v>32</v>
      </c>
      <c r="F55" s="16">
        <f>I55</f>
        <v>121184.27</v>
      </c>
      <c r="G55" s="530">
        <v>127082</v>
      </c>
      <c r="H55" s="549">
        <v>-5897.73</v>
      </c>
      <c r="I55" s="578">
        <f t="shared" si="0"/>
        <v>121184.27</v>
      </c>
      <c r="J55" s="704"/>
      <c r="K55" s="796">
        <f>I55</f>
        <v>121184.27</v>
      </c>
    </row>
    <row r="56" spans="1:11" x14ac:dyDescent="0.2">
      <c r="A56" s="813"/>
      <c r="B56" s="18"/>
      <c r="C56" s="17" t="s">
        <v>34</v>
      </c>
      <c r="D56" s="558"/>
      <c r="E56" s="13" t="s">
        <v>35</v>
      </c>
      <c r="F56" s="16">
        <f>I56</f>
        <v>65136.55</v>
      </c>
      <c r="G56" s="530">
        <v>80294</v>
      </c>
      <c r="H56" s="549">
        <v>-15157.45</v>
      </c>
      <c r="I56" s="578">
        <f t="shared" si="0"/>
        <v>65136.55</v>
      </c>
      <c r="J56" s="705"/>
      <c r="K56" s="796">
        <f>I56</f>
        <v>65136.55</v>
      </c>
    </row>
    <row r="57" spans="1:11" x14ac:dyDescent="0.2">
      <c r="A57" s="826" t="s">
        <v>1246</v>
      </c>
      <c r="B57" s="568" t="s">
        <v>75</v>
      </c>
      <c r="C57" s="699" t="s">
        <v>71</v>
      </c>
      <c r="D57" s="700"/>
      <c r="E57" s="562"/>
      <c r="F57" s="563">
        <f>F59+F60+F58</f>
        <v>223770.97</v>
      </c>
      <c r="G57" s="564">
        <f>G59+G60+G58</f>
        <v>232036</v>
      </c>
      <c r="H57" s="577">
        <f>H58+H59+H60</f>
        <v>-8265.0299999999988</v>
      </c>
      <c r="I57" s="565">
        <f t="shared" si="0"/>
        <v>223770.97</v>
      </c>
      <c r="J57" s="566"/>
      <c r="K57" s="794">
        <f>K59+K60+K58</f>
        <v>223770.97</v>
      </c>
    </row>
    <row r="58" spans="1:11" x14ac:dyDescent="0.2">
      <c r="A58" s="822"/>
      <c r="B58" s="612"/>
      <c r="C58" s="691" t="s">
        <v>387</v>
      </c>
      <c r="D58" s="692"/>
      <c r="E58" s="613" t="s">
        <v>24</v>
      </c>
      <c r="F58" s="614">
        <f>I58</f>
        <v>9289.6299999999992</v>
      </c>
      <c r="G58" s="615">
        <v>0</v>
      </c>
      <c r="H58" s="616">
        <v>9289.6299999999992</v>
      </c>
      <c r="I58" s="617">
        <f>G58+H58</f>
        <v>9289.6299999999992</v>
      </c>
      <c r="J58" s="703" t="s">
        <v>395</v>
      </c>
      <c r="K58" s="795">
        <f>I58</f>
        <v>9289.6299999999992</v>
      </c>
    </row>
    <row r="59" spans="1:11" ht="34.5" customHeight="1" x14ac:dyDescent="0.2">
      <c r="A59" s="813"/>
      <c r="B59" s="18"/>
      <c r="C59" s="682" t="s">
        <v>33</v>
      </c>
      <c r="D59" s="683"/>
      <c r="E59" s="13" t="s">
        <v>32</v>
      </c>
      <c r="F59" s="16">
        <f>I59</f>
        <v>139500.06</v>
      </c>
      <c r="G59" s="597">
        <v>156738</v>
      </c>
      <c r="H59" s="549">
        <v>-17237.939999999999</v>
      </c>
      <c r="I59" s="578">
        <f t="shared" si="0"/>
        <v>139500.06</v>
      </c>
      <c r="J59" s="704"/>
      <c r="K59" s="796">
        <f>I59</f>
        <v>139500.06</v>
      </c>
    </row>
    <row r="60" spans="1:11" ht="30.75" customHeight="1" x14ac:dyDescent="0.2">
      <c r="A60" s="817"/>
      <c r="B60" s="31"/>
      <c r="C60" s="576" t="s">
        <v>34</v>
      </c>
      <c r="D60" s="559"/>
      <c r="E60" s="32" t="s">
        <v>35</v>
      </c>
      <c r="F60" s="33">
        <f>I60</f>
        <v>74981.279999999999</v>
      </c>
      <c r="G60" s="535">
        <v>75298</v>
      </c>
      <c r="H60" s="548">
        <v>-316.72000000000003</v>
      </c>
      <c r="I60" s="579">
        <f t="shared" si="0"/>
        <v>74981.279999999999</v>
      </c>
      <c r="J60" s="706"/>
      <c r="K60" s="797">
        <f>I60</f>
        <v>74981.279999999999</v>
      </c>
    </row>
    <row r="61" spans="1:11" x14ac:dyDescent="0.2">
      <c r="A61" s="827" t="s">
        <v>1247</v>
      </c>
      <c r="B61" s="646" t="s">
        <v>76</v>
      </c>
      <c r="C61" s="707" t="s">
        <v>71</v>
      </c>
      <c r="D61" s="708"/>
      <c r="E61" s="647"/>
      <c r="F61" s="648">
        <f>F63+F64+F62</f>
        <v>200015.15</v>
      </c>
      <c r="G61" s="649">
        <f>G63+G64+G62</f>
        <v>201390</v>
      </c>
      <c r="H61" s="650">
        <f>H62+H63+H64</f>
        <v>-1374.8500000000004</v>
      </c>
      <c r="I61" s="651">
        <f t="shared" si="0"/>
        <v>200015.15</v>
      </c>
      <c r="J61" s="652"/>
      <c r="K61" s="799">
        <f>K63+K64+K62</f>
        <v>200015.15</v>
      </c>
    </row>
    <row r="62" spans="1:11" x14ac:dyDescent="0.2">
      <c r="A62" s="812"/>
      <c r="B62" s="15"/>
      <c r="C62" s="684" t="s">
        <v>387</v>
      </c>
      <c r="D62" s="685"/>
      <c r="E62" s="13" t="s">
        <v>24</v>
      </c>
      <c r="F62" s="16">
        <f>I62</f>
        <v>8823.83</v>
      </c>
      <c r="G62" s="619">
        <v>0</v>
      </c>
      <c r="H62" s="549">
        <v>8823.83</v>
      </c>
      <c r="I62" s="578">
        <f>G62+H62</f>
        <v>8823.83</v>
      </c>
      <c r="J62" s="703" t="s">
        <v>396</v>
      </c>
      <c r="K62" s="796">
        <f>I62</f>
        <v>8823.83</v>
      </c>
    </row>
    <row r="63" spans="1:11" x14ac:dyDescent="0.2">
      <c r="A63" s="813"/>
      <c r="B63" s="18"/>
      <c r="C63" s="682" t="s">
        <v>33</v>
      </c>
      <c r="D63" s="683"/>
      <c r="E63" s="13" t="s">
        <v>32</v>
      </c>
      <c r="F63" s="16">
        <f>I63</f>
        <v>124352.08</v>
      </c>
      <c r="G63" s="619">
        <v>131461</v>
      </c>
      <c r="H63" s="549">
        <v>-7108.92</v>
      </c>
      <c r="I63" s="578">
        <f t="shared" si="0"/>
        <v>124352.08</v>
      </c>
      <c r="J63" s="704"/>
      <c r="K63" s="796">
        <f>I63</f>
        <v>124352.08</v>
      </c>
    </row>
    <row r="64" spans="1:11" x14ac:dyDescent="0.2">
      <c r="A64" s="817"/>
      <c r="B64" s="31"/>
      <c r="C64" s="576" t="s">
        <v>34</v>
      </c>
      <c r="D64" s="559"/>
      <c r="E64" s="32" t="s">
        <v>35</v>
      </c>
      <c r="F64" s="33">
        <f>I64</f>
        <v>66839.240000000005</v>
      </c>
      <c r="G64" s="535">
        <v>69929</v>
      </c>
      <c r="H64" s="548">
        <v>-3089.76</v>
      </c>
      <c r="I64" s="579">
        <f t="shared" si="0"/>
        <v>66839.240000000005</v>
      </c>
      <c r="J64" s="706"/>
      <c r="K64" s="797">
        <f>I64</f>
        <v>66839.240000000005</v>
      </c>
    </row>
    <row r="65" spans="1:12" ht="56.25" x14ac:dyDescent="0.2">
      <c r="A65" s="828" t="s">
        <v>1248</v>
      </c>
      <c r="B65" s="34" t="s">
        <v>78</v>
      </c>
      <c r="C65" s="35" t="s">
        <v>68</v>
      </c>
      <c r="D65" s="35" t="s">
        <v>69</v>
      </c>
      <c r="E65" s="35" t="s">
        <v>24</v>
      </c>
      <c r="F65" s="8">
        <v>25000</v>
      </c>
      <c r="G65" s="9">
        <v>25000</v>
      </c>
      <c r="H65" s="544">
        <v>0</v>
      </c>
      <c r="I65" s="544">
        <f t="shared" si="0"/>
        <v>25000</v>
      </c>
      <c r="J65" s="543" t="s">
        <v>20</v>
      </c>
      <c r="K65" s="786">
        <v>25000</v>
      </c>
    </row>
    <row r="66" spans="1:12" ht="63.75" x14ac:dyDescent="0.2">
      <c r="A66" s="828" t="s">
        <v>1249</v>
      </c>
      <c r="B66" s="18" t="s">
        <v>1257</v>
      </c>
      <c r="C66" s="13" t="s">
        <v>68</v>
      </c>
      <c r="D66" s="13" t="s">
        <v>69</v>
      </c>
      <c r="E66" s="13" t="s">
        <v>24</v>
      </c>
      <c r="F66" s="526">
        <v>10000</v>
      </c>
      <c r="G66" s="654">
        <v>7000</v>
      </c>
      <c r="H66" s="550">
        <v>3000</v>
      </c>
      <c r="I66" s="550">
        <f t="shared" si="0"/>
        <v>10000</v>
      </c>
      <c r="J66" s="585" t="s">
        <v>20</v>
      </c>
      <c r="K66" s="786">
        <v>10000</v>
      </c>
    </row>
    <row r="67" spans="1:12" ht="63.75" x14ac:dyDescent="0.2">
      <c r="A67" s="829" t="s">
        <v>1250</v>
      </c>
      <c r="B67" s="758" t="s">
        <v>1258</v>
      </c>
      <c r="C67" s="776" t="s">
        <v>68</v>
      </c>
      <c r="D67" s="776" t="s">
        <v>69</v>
      </c>
      <c r="E67" s="776" t="s">
        <v>42</v>
      </c>
      <c r="F67" s="544">
        <v>8000</v>
      </c>
      <c r="G67" s="544">
        <v>0</v>
      </c>
      <c r="H67" s="544">
        <v>8000</v>
      </c>
      <c r="I67" s="544">
        <f t="shared" si="0"/>
        <v>8000</v>
      </c>
      <c r="J67" s="761" t="s">
        <v>20</v>
      </c>
      <c r="K67" s="544">
        <v>8000</v>
      </c>
    </row>
    <row r="68" spans="1:12" ht="67.5" x14ac:dyDescent="0.2">
      <c r="A68" s="828" t="s">
        <v>1251</v>
      </c>
      <c r="B68" s="653" t="s">
        <v>81</v>
      </c>
      <c r="C68" s="774" t="s">
        <v>68</v>
      </c>
      <c r="D68" s="774" t="s">
        <v>69</v>
      </c>
      <c r="E68" s="774" t="s">
        <v>82</v>
      </c>
      <c r="F68" s="582">
        <f>I68</f>
        <v>8704</v>
      </c>
      <c r="G68" s="583">
        <v>10000</v>
      </c>
      <c r="H68" s="775">
        <v>-1296</v>
      </c>
      <c r="I68" s="775">
        <f t="shared" si="0"/>
        <v>8704</v>
      </c>
      <c r="J68" s="584" t="s">
        <v>389</v>
      </c>
      <c r="K68" s="778">
        <f>I68</f>
        <v>8704</v>
      </c>
    </row>
    <row r="69" spans="1:12" ht="51" x14ac:dyDescent="0.2">
      <c r="A69" s="828" t="s">
        <v>1252</v>
      </c>
      <c r="B69" s="645" t="s">
        <v>84</v>
      </c>
      <c r="C69" s="32" t="s">
        <v>68</v>
      </c>
      <c r="D69" s="32" t="s">
        <v>85</v>
      </c>
      <c r="E69" s="32" t="s">
        <v>24</v>
      </c>
      <c r="F69" s="655">
        <f>I69</f>
        <v>0</v>
      </c>
      <c r="G69" s="656">
        <v>12500</v>
      </c>
      <c r="H69" s="657">
        <v>-12500</v>
      </c>
      <c r="I69" s="451">
        <f t="shared" si="0"/>
        <v>0</v>
      </c>
      <c r="J69" s="658"/>
      <c r="K69" s="779">
        <f>I69</f>
        <v>0</v>
      </c>
      <c r="L69" s="36"/>
    </row>
    <row r="70" spans="1:12" ht="63.75" x14ac:dyDescent="0.2">
      <c r="A70" s="828" t="s">
        <v>1253</v>
      </c>
      <c r="B70" s="580" t="s">
        <v>399</v>
      </c>
      <c r="C70" s="35" t="s">
        <v>68</v>
      </c>
      <c r="D70" s="35" t="s">
        <v>85</v>
      </c>
      <c r="E70" s="35" t="s">
        <v>24</v>
      </c>
      <c r="F70" s="37">
        <v>12500</v>
      </c>
      <c r="G70" s="536">
        <v>0</v>
      </c>
      <c r="H70" s="545">
        <v>12500</v>
      </c>
      <c r="I70" s="544">
        <f t="shared" si="0"/>
        <v>12500</v>
      </c>
      <c r="J70" s="543" t="s">
        <v>20</v>
      </c>
      <c r="K70" s="780">
        <f>I70</f>
        <v>12500</v>
      </c>
      <c r="L70" s="36"/>
    </row>
    <row r="71" spans="1:12" ht="71.25" customHeight="1" x14ac:dyDescent="0.2">
      <c r="A71" s="828" t="s">
        <v>1254</v>
      </c>
      <c r="B71" s="34" t="s">
        <v>379</v>
      </c>
      <c r="C71" s="35" t="s">
        <v>87</v>
      </c>
      <c r="D71" s="35" t="s">
        <v>88</v>
      </c>
      <c r="E71" s="35" t="s">
        <v>42</v>
      </c>
      <c r="F71" s="37">
        <f>I71</f>
        <v>63000</v>
      </c>
      <c r="G71" s="536">
        <v>50000</v>
      </c>
      <c r="H71" s="545">
        <v>13000</v>
      </c>
      <c r="I71" s="544">
        <f t="shared" si="0"/>
        <v>63000</v>
      </c>
      <c r="J71" s="537" t="s">
        <v>400</v>
      </c>
      <c r="K71" s="780">
        <f>I71</f>
        <v>63000</v>
      </c>
      <c r="L71" s="36"/>
    </row>
    <row r="72" spans="1:12" ht="56.25" x14ac:dyDescent="0.2">
      <c r="A72" s="828" t="s">
        <v>1255</v>
      </c>
      <c r="B72" s="34" t="s">
        <v>90</v>
      </c>
      <c r="C72" s="35" t="s">
        <v>87</v>
      </c>
      <c r="D72" s="35" t="s">
        <v>91</v>
      </c>
      <c r="E72" s="35" t="s">
        <v>24</v>
      </c>
      <c r="F72" s="37">
        <v>11000</v>
      </c>
      <c r="G72" s="536">
        <v>11000</v>
      </c>
      <c r="H72" s="545">
        <v>0</v>
      </c>
      <c r="I72" s="544">
        <f t="shared" si="0"/>
        <v>11000</v>
      </c>
      <c r="J72" s="543" t="s">
        <v>20</v>
      </c>
      <c r="K72" s="780">
        <v>11000</v>
      </c>
    </row>
    <row r="73" spans="1:12" ht="13.5" thickBot="1" x14ac:dyDescent="0.25">
      <c r="A73" s="830" t="s">
        <v>92</v>
      </c>
      <c r="B73" s="677"/>
      <c r="C73" s="677"/>
      <c r="D73" s="677"/>
      <c r="E73" s="677"/>
      <c r="F73" s="560">
        <f>F72+F69+F36+F32+F29+F24+F21+F14+F71+F68+F66+F65+F27+F26+F25+F11+F10+F9+F8+F22+F70+F30+F31+F28+F20+F19+F13+F12+F67+F23</f>
        <v>7162709.0899999999</v>
      </c>
      <c r="G73" s="560">
        <f>G72+G69+G36+G32+G29+G24+G21+G14+G71+G68+G66+G65+G27+G26+G25+G11+G10+G9+G8+G22+G70+G30+G31+G28+G20+G19+G13+G12+G67+G23</f>
        <v>5686969</v>
      </c>
      <c r="H73" s="560">
        <f t="shared" ref="H73:K73" si="5">H72+H69+H36+H32+H29+H24+H21+H14+H71+H68+H66+H65+H27+H26+H25+H11+H10+H9+H8+H22+H70+H30+H31+H28+H20+H19+H13+H12+H67+H23</f>
        <v>439688.08999999997</v>
      </c>
      <c r="I73" s="560">
        <f t="shared" si="5"/>
        <v>6126657.0899999999</v>
      </c>
      <c r="J73" s="560"/>
      <c r="K73" s="781">
        <f t="shared" si="5"/>
        <v>6126657.0899999999</v>
      </c>
      <c r="L73" s="36"/>
    </row>
    <row r="75" spans="1:12" x14ac:dyDescent="0.2">
      <c r="B75" s="38"/>
      <c r="F75" s="36"/>
      <c r="G75" s="36"/>
      <c r="H75" s="36"/>
      <c r="I75" s="36"/>
      <c r="J75" s="36"/>
      <c r="K75" s="36"/>
    </row>
    <row r="76" spans="1:12" x14ac:dyDescent="0.2">
      <c r="B76" s="38"/>
      <c r="F76" s="36"/>
      <c r="G76" s="36"/>
      <c r="H76" s="36"/>
      <c r="I76" s="36"/>
      <c r="J76" s="36"/>
      <c r="K76" s="36"/>
    </row>
    <row r="77" spans="1:12" x14ac:dyDescent="0.2">
      <c r="B77" s="38"/>
      <c r="F77" s="36"/>
      <c r="G77" s="36"/>
      <c r="H77" s="36"/>
      <c r="I77" s="36"/>
      <c r="J77" s="36"/>
      <c r="K77" s="36"/>
    </row>
    <row r="78" spans="1:12" x14ac:dyDescent="0.2">
      <c r="B78" s="38"/>
      <c r="F78" s="36"/>
      <c r="G78" s="36"/>
      <c r="H78" s="36"/>
      <c r="I78" s="36"/>
      <c r="J78" s="36"/>
      <c r="K78" s="36"/>
    </row>
    <row r="79" spans="1:12" x14ac:dyDescent="0.2">
      <c r="B79" s="39"/>
      <c r="F79" s="36"/>
      <c r="G79" s="36"/>
      <c r="H79" s="36"/>
      <c r="I79" s="36"/>
      <c r="J79" s="36"/>
      <c r="K79" s="36"/>
    </row>
    <row r="80" spans="1:12" x14ac:dyDescent="0.2">
      <c r="B80" s="39"/>
      <c r="F80" s="36"/>
      <c r="G80" s="36"/>
      <c r="H80" s="36"/>
      <c r="I80" s="36"/>
      <c r="J80" s="36"/>
      <c r="K80" s="36"/>
    </row>
    <row r="81" spans="6:11" x14ac:dyDescent="0.2">
      <c r="F81" s="36"/>
      <c r="G81" s="36"/>
      <c r="H81" s="36"/>
      <c r="I81" s="36"/>
      <c r="K81" s="36"/>
    </row>
  </sheetData>
  <sheetProtection selectLockedCells="1" selectUnlockedCells="1"/>
  <mergeCells count="41">
    <mergeCell ref="C46:D46"/>
    <mergeCell ref="C47:D47"/>
    <mergeCell ref="C50:D50"/>
    <mergeCell ref="J14:J18"/>
    <mergeCell ref="C62:D62"/>
    <mergeCell ref="C58:D58"/>
    <mergeCell ref="C59:D59"/>
    <mergeCell ref="C41:D41"/>
    <mergeCell ref="C45:D45"/>
    <mergeCell ref="C49:D49"/>
    <mergeCell ref="C53:D53"/>
    <mergeCell ref="C57:D57"/>
    <mergeCell ref="J54:J56"/>
    <mergeCell ref="J58:J60"/>
    <mergeCell ref="J62:J64"/>
    <mergeCell ref="C61:D61"/>
    <mergeCell ref="J42:J44"/>
    <mergeCell ref="J46:J48"/>
    <mergeCell ref="J50:J52"/>
    <mergeCell ref="B4:K4"/>
    <mergeCell ref="C7:E7"/>
    <mergeCell ref="F5:F6"/>
    <mergeCell ref="G5:I5"/>
    <mergeCell ref="J5:J6"/>
    <mergeCell ref="K5:K6"/>
    <mergeCell ref="A73:E73"/>
    <mergeCell ref="A5:A6"/>
    <mergeCell ref="B5:B6"/>
    <mergeCell ref="C5:C6"/>
    <mergeCell ref="D5:D6"/>
    <mergeCell ref="E5:E6"/>
    <mergeCell ref="C63:D63"/>
    <mergeCell ref="C51:D51"/>
    <mergeCell ref="C54:D54"/>
    <mergeCell ref="C55:D55"/>
    <mergeCell ref="C15:D15"/>
    <mergeCell ref="C16:D16"/>
    <mergeCell ref="C18:D18"/>
    <mergeCell ref="C17:D17"/>
    <mergeCell ref="C42:D42"/>
    <mergeCell ref="C43:D43"/>
  </mergeCells>
  <pageMargins left="0.39370078740157483" right="7.874015748031496E-2" top="0.78740157480314965" bottom="0.19685039370078741" header="0.59055118110236227" footer="0"/>
  <pageSetup paperSize="9" orientation="landscape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zoomScaleSheetLayoutView="75" workbookViewId="0">
      <selection activeCell="K77" sqref="K77"/>
    </sheetView>
  </sheetViews>
  <sheetFormatPr defaultRowHeight="12.75" x14ac:dyDescent="0.2"/>
  <cols>
    <col min="1" max="1" width="4.28515625" style="42" customWidth="1"/>
    <col min="2" max="2" width="7.5703125" style="42" customWidth="1"/>
    <col min="3" max="3" width="5.85546875" style="42" customWidth="1"/>
    <col min="4" max="4" width="35" style="42" customWidth="1"/>
    <col min="5" max="5" width="13.28515625" style="42" customWidth="1"/>
    <col min="6" max="6" width="11" style="42" customWidth="1"/>
    <col min="7" max="7" width="13.28515625" style="42" customWidth="1"/>
    <col min="8" max="16384" width="9.140625" style="42"/>
  </cols>
  <sheetData>
    <row r="1" spans="1:7" x14ac:dyDescent="0.2">
      <c r="A1" s="40"/>
      <c r="B1" s="40"/>
      <c r="C1" s="40"/>
      <c r="D1" s="41"/>
      <c r="E1" s="719" t="s">
        <v>1259</v>
      </c>
      <c r="F1" s="719"/>
      <c r="G1" s="719"/>
    </row>
    <row r="2" spans="1:7" x14ac:dyDescent="0.2">
      <c r="A2" s="40"/>
      <c r="B2" s="40"/>
      <c r="C2" s="40"/>
      <c r="D2" s="43"/>
      <c r="E2" s="44" t="s">
        <v>0</v>
      </c>
      <c r="F2" s="44"/>
      <c r="G2" s="44"/>
    </row>
    <row r="3" spans="1:7" ht="18" customHeight="1" x14ac:dyDescent="0.2">
      <c r="A3" s="40"/>
      <c r="B3" s="40"/>
      <c r="C3" s="40"/>
      <c r="D3" s="45"/>
      <c r="E3" s="719" t="s">
        <v>173</v>
      </c>
      <c r="F3" s="719"/>
      <c r="G3" s="719"/>
    </row>
    <row r="4" spans="1:7" ht="12.75" customHeight="1" x14ac:dyDescent="0.2">
      <c r="A4" s="40"/>
      <c r="B4" s="40"/>
      <c r="C4" s="40"/>
      <c r="D4" s="46"/>
      <c r="E4" s="47"/>
    </row>
    <row r="5" spans="1:7" ht="11.25" customHeight="1" x14ac:dyDescent="0.2">
      <c r="A5" s="40"/>
      <c r="B5" s="40"/>
      <c r="C5" s="40"/>
      <c r="D5" s="46"/>
    </row>
    <row r="6" spans="1:7" ht="25.5" customHeight="1" x14ac:dyDescent="0.2">
      <c r="A6" s="720" t="s">
        <v>93</v>
      </c>
      <c r="B6" s="720"/>
      <c r="C6" s="720"/>
      <c r="D6" s="720"/>
      <c r="E6" s="720"/>
      <c r="F6" s="720"/>
      <c r="G6" s="720"/>
    </row>
    <row r="7" spans="1:7" ht="14.25" customHeight="1" x14ac:dyDescent="0.2">
      <c r="A7" s="48"/>
      <c r="B7" s="48"/>
      <c r="C7" s="48"/>
      <c r="D7" s="49"/>
      <c r="E7" s="50"/>
    </row>
    <row r="8" spans="1:7" ht="16.5" thickBot="1" x14ac:dyDescent="0.25">
      <c r="A8" s="720" t="s">
        <v>94</v>
      </c>
      <c r="B8" s="720"/>
      <c r="C8" s="720"/>
      <c r="D8" s="720"/>
      <c r="E8" s="720"/>
    </row>
    <row r="9" spans="1:7" ht="51.75" thickBot="1" x14ac:dyDescent="0.25">
      <c r="A9" s="51" t="s">
        <v>95</v>
      </c>
      <c r="B9" s="52" t="s">
        <v>5</v>
      </c>
      <c r="C9" s="53" t="s">
        <v>96</v>
      </c>
      <c r="D9" s="54" t="s">
        <v>97</v>
      </c>
      <c r="E9" s="55" t="s">
        <v>347</v>
      </c>
      <c r="F9" s="56" t="s">
        <v>98</v>
      </c>
      <c r="G9" s="57" t="s">
        <v>348</v>
      </c>
    </row>
    <row r="10" spans="1:7" s="61" customFormat="1" ht="32.25" customHeight="1" thickBot="1" x14ac:dyDescent="0.3">
      <c r="A10" s="58" t="s">
        <v>99</v>
      </c>
      <c r="B10" s="717" t="s">
        <v>100</v>
      </c>
      <c r="C10" s="717"/>
      <c r="D10" s="717"/>
      <c r="E10" s="59">
        <f>E11+E19+E37</f>
        <v>3170785</v>
      </c>
      <c r="F10" s="59">
        <f>F11+F19+F37</f>
        <v>126296</v>
      </c>
      <c r="G10" s="60">
        <f>E10+F10</f>
        <v>3297081</v>
      </c>
    </row>
    <row r="11" spans="1:7" ht="24" customHeight="1" x14ac:dyDescent="0.2">
      <c r="A11" s="62" t="s">
        <v>101</v>
      </c>
      <c r="B11" s="718" t="s">
        <v>102</v>
      </c>
      <c r="C11" s="718"/>
      <c r="D11" s="718"/>
      <c r="E11" s="63">
        <f>SUM(E12)</f>
        <v>1261300</v>
      </c>
      <c r="F11" s="63">
        <f t="shared" ref="F11:G11" si="0">SUM(F12)</f>
        <v>1296</v>
      </c>
      <c r="G11" s="64">
        <f t="shared" si="0"/>
        <v>1262596</v>
      </c>
    </row>
    <row r="12" spans="1:7" s="71" customFormat="1" ht="24" x14ac:dyDescent="0.25">
      <c r="A12" s="65">
        <v>921</v>
      </c>
      <c r="B12" s="66"/>
      <c r="C12" s="67"/>
      <c r="D12" s="68" t="s">
        <v>103</v>
      </c>
      <c r="E12" s="69">
        <f>E13+E15+E17</f>
        <v>1261300</v>
      </c>
      <c r="F12" s="69">
        <f t="shared" ref="F12:G12" si="1">F13+F15+F17</f>
        <v>1296</v>
      </c>
      <c r="G12" s="70">
        <f t="shared" si="1"/>
        <v>1262596</v>
      </c>
    </row>
    <row r="13" spans="1:7" s="71" customFormat="1" ht="12" x14ac:dyDescent="0.25">
      <c r="A13" s="72"/>
      <c r="B13" s="73">
        <v>92109</v>
      </c>
      <c r="C13" s="74"/>
      <c r="D13" s="75" t="s">
        <v>104</v>
      </c>
      <c r="E13" s="76">
        <f>E14</f>
        <v>609800</v>
      </c>
      <c r="F13" s="76">
        <f t="shared" ref="F13:G13" si="2">F14</f>
        <v>1296</v>
      </c>
      <c r="G13" s="77">
        <f t="shared" si="2"/>
        <v>611096</v>
      </c>
    </row>
    <row r="14" spans="1:7" s="71" customFormat="1" ht="24" x14ac:dyDescent="0.25">
      <c r="A14" s="78"/>
      <c r="B14" s="79"/>
      <c r="C14" s="80">
        <v>2480</v>
      </c>
      <c r="D14" s="81" t="s">
        <v>105</v>
      </c>
      <c r="E14" s="82">
        <v>609800</v>
      </c>
      <c r="F14" s="83">
        <v>1296</v>
      </c>
      <c r="G14" s="84">
        <f>E14+F14</f>
        <v>611096</v>
      </c>
    </row>
    <row r="15" spans="1:7" s="71" customFormat="1" ht="12" x14ac:dyDescent="0.25">
      <c r="A15" s="78"/>
      <c r="B15" s="73">
        <v>92116</v>
      </c>
      <c r="C15" s="74"/>
      <c r="D15" s="75" t="s">
        <v>106</v>
      </c>
      <c r="E15" s="76">
        <f>E16</f>
        <v>286000</v>
      </c>
      <c r="F15" s="76">
        <f t="shared" ref="F15:G15" si="3">F16</f>
        <v>0</v>
      </c>
      <c r="G15" s="77">
        <f t="shared" si="3"/>
        <v>286000</v>
      </c>
    </row>
    <row r="16" spans="1:7" s="71" customFormat="1" ht="24" x14ac:dyDescent="0.25">
      <c r="A16" s="78"/>
      <c r="B16" s="79"/>
      <c r="C16" s="80">
        <v>2480</v>
      </c>
      <c r="D16" s="81" t="s">
        <v>105</v>
      </c>
      <c r="E16" s="82">
        <v>286000</v>
      </c>
      <c r="F16" s="83"/>
      <c r="G16" s="84">
        <f>E16+F16</f>
        <v>286000</v>
      </c>
    </row>
    <row r="17" spans="1:7" s="71" customFormat="1" ht="12" x14ac:dyDescent="0.25">
      <c r="A17" s="78"/>
      <c r="B17" s="73">
        <v>92118</v>
      </c>
      <c r="C17" s="85"/>
      <c r="D17" s="86" t="s">
        <v>107</v>
      </c>
      <c r="E17" s="87">
        <f>E18</f>
        <v>365500</v>
      </c>
      <c r="F17" s="87">
        <f t="shared" ref="F17:G17" si="4">F18</f>
        <v>0</v>
      </c>
      <c r="G17" s="88">
        <f t="shared" si="4"/>
        <v>365500</v>
      </c>
    </row>
    <row r="18" spans="1:7" s="71" customFormat="1" ht="24.75" thickBot="1" x14ac:dyDescent="0.3">
      <c r="A18" s="89"/>
      <c r="B18" s="90"/>
      <c r="C18" s="91">
        <v>2480</v>
      </c>
      <c r="D18" s="92" t="s">
        <v>105</v>
      </c>
      <c r="E18" s="842">
        <v>365500</v>
      </c>
      <c r="F18" s="844"/>
      <c r="G18" s="845">
        <f>E18+F18</f>
        <v>365500</v>
      </c>
    </row>
    <row r="19" spans="1:7" ht="21" customHeight="1" x14ac:dyDescent="0.2">
      <c r="A19" s="95" t="s">
        <v>18</v>
      </c>
      <c r="B19" s="712" t="s">
        <v>108</v>
      </c>
      <c r="C19" s="712"/>
      <c r="D19" s="712"/>
      <c r="E19" s="96">
        <f>E32+E25+E20</f>
        <v>1639164</v>
      </c>
      <c r="F19" s="96">
        <f t="shared" ref="F19:G19" si="5">F32+F25+F20</f>
        <v>25000</v>
      </c>
      <c r="G19" s="843">
        <f t="shared" si="5"/>
        <v>1664164</v>
      </c>
    </row>
    <row r="20" spans="1:7" x14ac:dyDescent="0.2">
      <c r="A20" s="98">
        <v>600</v>
      </c>
      <c r="B20" s="99"/>
      <c r="C20" s="99"/>
      <c r="D20" s="100" t="s">
        <v>109</v>
      </c>
      <c r="E20" s="101">
        <f>E21+E23</f>
        <v>222200</v>
      </c>
      <c r="F20" s="101">
        <f t="shared" ref="F20:G20" si="6">F21+F23</f>
        <v>10000</v>
      </c>
      <c r="G20" s="101">
        <f t="shared" si="6"/>
        <v>232200</v>
      </c>
    </row>
    <row r="21" spans="1:7" x14ac:dyDescent="0.2">
      <c r="A21" s="95"/>
      <c r="B21" s="102">
        <v>60004</v>
      </c>
      <c r="C21" s="102"/>
      <c r="D21" s="103" t="s">
        <v>110</v>
      </c>
      <c r="E21" s="104">
        <f>E22</f>
        <v>222200</v>
      </c>
      <c r="F21" s="104">
        <f>F22</f>
        <v>0</v>
      </c>
      <c r="G21" s="105">
        <f>G22</f>
        <v>222200</v>
      </c>
    </row>
    <row r="22" spans="1:7" ht="48" x14ac:dyDescent="0.2">
      <c r="A22" s="95"/>
      <c r="B22" s="832"/>
      <c r="C22" s="833">
        <v>2310</v>
      </c>
      <c r="D22" s="185" t="s">
        <v>111</v>
      </c>
      <c r="E22" s="250">
        <v>222200</v>
      </c>
      <c r="F22" s="93"/>
      <c r="G22" s="94">
        <f>E22+F22</f>
        <v>222200</v>
      </c>
    </row>
    <row r="23" spans="1:7" x14ac:dyDescent="0.2">
      <c r="A23" s="95"/>
      <c r="B23" s="831">
        <v>60014</v>
      </c>
      <c r="C23" s="151"/>
      <c r="D23" s="836" t="s">
        <v>143</v>
      </c>
      <c r="E23" s="839">
        <f>E24</f>
        <v>0</v>
      </c>
      <c r="F23" s="839">
        <f>F24</f>
        <v>10000</v>
      </c>
      <c r="G23" s="841">
        <f>G24</f>
        <v>10000</v>
      </c>
    </row>
    <row r="24" spans="1:7" ht="48" x14ac:dyDescent="0.2">
      <c r="A24" s="95"/>
      <c r="B24" s="834"/>
      <c r="C24" s="835">
        <v>2710</v>
      </c>
      <c r="D24" s="837" t="s">
        <v>1260</v>
      </c>
      <c r="E24" s="838">
        <v>0</v>
      </c>
      <c r="F24" s="838">
        <v>10000</v>
      </c>
      <c r="G24" s="840">
        <f>E24+F24</f>
        <v>10000</v>
      </c>
    </row>
    <row r="25" spans="1:7" x14ac:dyDescent="0.2">
      <c r="A25" s="98">
        <v>801</v>
      </c>
      <c r="B25" s="110"/>
      <c r="C25" s="110"/>
      <c r="D25" s="111" t="s">
        <v>112</v>
      </c>
      <c r="E25" s="112">
        <f>E28+E30+E26</f>
        <v>1306964</v>
      </c>
      <c r="F25" s="112">
        <f t="shared" ref="F25:G25" si="7">F28+F30+F26</f>
        <v>15000</v>
      </c>
      <c r="G25" s="113">
        <f t="shared" si="7"/>
        <v>1321964</v>
      </c>
    </row>
    <row r="26" spans="1:7" ht="24" x14ac:dyDescent="0.2">
      <c r="A26" s="114"/>
      <c r="B26" s="115">
        <v>80103</v>
      </c>
      <c r="C26" s="115"/>
      <c r="D26" s="116" t="s">
        <v>113</v>
      </c>
      <c r="E26" s="117">
        <f>E27</f>
        <v>3600</v>
      </c>
      <c r="F26" s="117">
        <f t="shared" ref="F26:G26" si="8">F27</f>
        <v>0</v>
      </c>
      <c r="G26" s="118">
        <f t="shared" si="8"/>
        <v>3600</v>
      </c>
    </row>
    <row r="27" spans="1:7" ht="48" x14ac:dyDescent="0.2">
      <c r="A27" s="114"/>
      <c r="B27" s="119"/>
      <c r="C27" s="107">
        <v>2310</v>
      </c>
      <c r="D27" s="108" t="s">
        <v>111</v>
      </c>
      <c r="E27" s="120">
        <v>3600</v>
      </c>
      <c r="F27" s="121"/>
      <c r="G27" s="84">
        <f>E27+F27</f>
        <v>3600</v>
      </c>
    </row>
    <row r="28" spans="1:7" x14ac:dyDescent="0.2">
      <c r="A28" s="122"/>
      <c r="B28" s="102">
        <v>80104</v>
      </c>
      <c r="C28" s="102"/>
      <c r="D28" s="123" t="s">
        <v>114</v>
      </c>
      <c r="E28" s="104">
        <f>E29</f>
        <v>49800</v>
      </c>
      <c r="F28" s="104">
        <f t="shared" ref="F28:G28" si="9">F29</f>
        <v>15000</v>
      </c>
      <c r="G28" s="105">
        <f t="shared" si="9"/>
        <v>64800</v>
      </c>
    </row>
    <row r="29" spans="1:7" ht="48" x14ac:dyDescent="0.2">
      <c r="A29" s="124"/>
      <c r="B29" s="106"/>
      <c r="C29" s="107">
        <v>2310</v>
      </c>
      <c r="D29" s="108" t="s">
        <v>111</v>
      </c>
      <c r="E29" s="109">
        <v>49800</v>
      </c>
      <c r="F29" s="121">
        <v>15000</v>
      </c>
      <c r="G29" s="84">
        <f>E29+F29</f>
        <v>64800</v>
      </c>
    </row>
    <row r="30" spans="1:7" s="71" customFormat="1" ht="12" x14ac:dyDescent="0.25">
      <c r="A30" s="78"/>
      <c r="B30" s="73">
        <v>80110</v>
      </c>
      <c r="C30" s="74"/>
      <c r="D30" s="75" t="s">
        <v>115</v>
      </c>
      <c r="E30" s="76">
        <f>E31</f>
        <v>1253564</v>
      </c>
      <c r="F30" s="76">
        <f t="shared" ref="F30:G30" si="10">F31</f>
        <v>0</v>
      </c>
      <c r="G30" s="77">
        <f t="shared" si="10"/>
        <v>1253564</v>
      </c>
    </row>
    <row r="31" spans="1:7" s="71" customFormat="1" ht="48" x14ac:dyDescent="0.25">
      <c r="A31" s="125"/>
      <c r="B31" s="126"/>
      <c r="C31" s="127">
        <v>2320</v>
      </c>
      <c r="D31" s="108" t="s">
        <v>116</v>
      </c>
      <c r="E31" s="128">
        <v>1253564</v>
      </c>
      <c r="F31" s="83"/>
      <c r="G31" s="84">
        <f>E31+F31</f>
        <v>1253564</v>
      </c>
    </row>
    <row r="32" spans="1:7" s="71" customFormat="1" ht="24" x14ac:dyDescent="0.25">
      <c r="A32" s="129">
        <v>900</v>
      </c>
      <c r="B32" s="130"/>
      <c r="C32" s="131"/>
      <c r="D32" s="68" t="s">
        <v>117</v>
      </c>
      <c r="E32" s="69">
        <f>E33+E35</f>
        <v>110000</v>
      </c>
      <c r="F32" s="69">
        <f t="shared" ref="F32:G32" si="11">F33+F35</f>
        <v>0</v>
      </c>
      <c r="G32" s="70">
        <f t="shared" si="11"/>
        <v>110000</v>
      </c>
    </row>
    <row r="33" spans="1:7" s="71" customFormat="1" ht="12" x14ac:dyDescent="0.25">
      <c r="A33" s="132"/>
      <c r="B33" s="133">
        <v>90002</v>
      </c>
      <c r="C33" s="134"/>
      <c r="D33" s="75" t="s">
        <v>118</v>
      </c>
      <c r="E33" s="87">
        <f>E34</f>
        <v>30000</v>
      </c>
      <c r="F33" s="87">
        <f t="shared" ref="F33:G33" si="12">F34</f>
        <v>0</v>
      </c>
      <c r="G33" s="88">
        <f t="shared" si="12"/>
        <v>30000</v>
      </c>
    </row>
    <row r="34" spans="1:7" s="71" customFormat="1" ht="48" x14ac:dyDescent="0.25">
      <c r="A34" s="135"/>
      <c r="B34" s="136"/>
      <c r="C34" s="80">
        <v>2320</v>
      </c>
      <c r="D34" s="81" t="s">
        <v>119</v>
      </c>
      <c r="E34" s="82">
        <v>30000</v>
      </c>
      <c r="F34" s="83"/>
      <c r="G34" s="84">
        <f>E34+F34</f>
        <v>30000</v>
      </c>
    </row>
    <row r="35" spans="1:7" s="71" customFormat="1" ht="12" x14ac:dyDescent="0.25">
      <c r="A35" s="132"/>
      <c r="B35" s="137">
        <v>90013</v>
      </c>
      <c r="C35" s="134"/>
      <c r="D35" s="138" t="s">
        <v>120</v>
      </c>
      <c r="E35" s="139">
        <f>E36</f>
        <v>80000</v>
      </c>
      <c r="F35" s="139">
        <f t="shared" ref="F35:G35" si="13">F36</f>
        <v>0</v>
      </c>
      <c r="G35" s="140">
        <f t="shared" si="13"/>
        <v>80000</v>
      </c>
    </row>
    <row r="36" spans="1:7" s="71" customFormat="1" ht="48" x14ac:dyDescent="0.25">
      <c r="A36" s="125"/>
      <c r="B36" s="126"/>
      <c r="C36" s="127">
        <v>2310</v>
      </c>
      <c r="D36" s="108" t="s">
        <v>111</v>
      </c>
      <c r="E36" s="128">
        <v>80000</v>
      </c>
      <c r="F36" s="83"/>
      <c r="G36" s="84">
        <f>E36+F36</f>
        <v>80000</v>
      </c>
    </row>
    <row r="37" spans="1:7" s="71" customFormat="1" ht="19.5" customHeight="1" x14ac:dyDescent="0.25">
      <c r="A37" s="141" t="s">
        <v>21</v>
      </c>
      <c r="B37" s="713" t="s">
        <v>121</v>
      </c>
      <c r="C37" s="713"/>
      <c r="D37" s="713"/>
      <c r="E37" s="142">
        <f>E38</f>
        <v>270321</v>
      </c>
      <c r="F37" s="142">
        <f t="shared" ref="F37:G39" si="14">F38</f>
        <v>100000</v>
      </c>
      <c r="G37" s="143">
        <f t="shared" si="14"/>
        <v>370321</v>
      </c>
    </row>
    <row r="38" spans="1:7" s="71" customFormat="1" ht="12" x14ac:dyDescent="0.25">
      <c r="A38" s="144">
        <v>700</v>
      </c>
      <c r="B38" s="145"/>
      <c r="C38" s="146"/>
      <c r="D38" s="147" t="s">
        <v>407</v>
      </c>
      <c r="E38" s="148">
        <f>E39</f>
        <v>270321</v>
      </c>
      <c r="F38" s="148">
        <f t="shared" si="14"/>
        <v>100000</v>
      </c>
      <c r="G38" s="149">
        <f t="shared" si="14"/>
        <v>370321</v>
      </c>
    </row>
    <row r="39" spans="1:7" s="71" customFormat="1" ht="12" x14ac:dyDescent="0.25">
      <c r="A39" s="150"/>
      <c r="B39" s="151">
        <v>70001</v>
      </c>
      <c r="C39" s="152"/>
      <c r="D39" s="153" t="s">
        <v>122</v>
      </c>
      <c r="E39" s="154">
        <f>E40</f>
        <v>270321</v>
      </c>
      <c r="F39" s="154">
        <f t="shared" si="14"/>
        <v>100000</v>
      </c>
      <c r="G39" s="155">
        <f t="shared" si="14"/>
        <v>370321</v>
      </c>
    </row>
    <row r="40" spans="1:7" s="71" customFormat="1" ht="24" x14ac:dyDescent="0.25">
      <c r="A40" s="156"/>
      <c r="B40" s="157"/>
      <c r="C40" s="158">
        <v>2650</v>
      </c>
      <c r="D40" s="159" t="s">
        <v>123</v>
      </c>
      <c r="E40" s="160">
        <v>270321</v>
      </c>
      <c r="F40" s="83">
        <v>100000</v>
      </c>
      <c r="G40" s="84">
        <f>E40+F40</f>
        <v>370321</v>
      </c>
    </row>
    <row r="41" spans="1:7" s="61" customFormat="1" ht="32.25" customHeight="1" thickBot="1" x14ac:dyDescent="0.3">
      <c r="A41" s="58" t="s">
        <v>124</v>
      </c>
      <c r="B41" s="714" t="s">
        <v>125</v>
      </c>
      <c r="C41" s="714"/>
      <c r="D41" s="714"/>
      <c r="E41" s="59">
        <f>E42+E48</f>
        <v>2098854</v>
      </c>
      <c r="F41" s="59">
        <f t="shared" ref="F41:G41" si="15">F42+F48</f>
        <v>33000</v>
      </c>
      <c r="G41" s="161">
        <f t="shared" si="15"/>
        <v>2131854</v>
      </c>
    </row>
    <row r="42" spans="1:7" ht="20.25" customHeight="1" x14ac:dyDescent="0.2">
      <c r="A42" s="162" t="s">
        <v>12</v>
      </c>
      <c r="B42" s="715" t="s">
        <v>102</v>
      </c>
      <c r="C42" s="715"/>
      <c r="D42" s="715"/>
      <c r="E42" s="163">
        <f>E43</f>
        <v>1786154</v>
      </c>
      <c r="F42" s="163">
        <f t="shared" ref="F42:G42" si="16">F43</f>
        <v>0</v>
      </c>
      <c r="G42" s="164">
        <f t="shared" si="16"/>
        <v>1786154</v>
      </c>
    </row>
    <row r="43" spans="1:7" s="71" customFormat="1" ht="12" x14ac:dyDescent="0.25">
      <c r="A43" s="65">
        <v>801</v>
      </c>
      <c r="B43" s="66"/>
      <c r="C43" s="67"/>
      <c r="D43" s="68" t="s">
        <v>112</v>
      </c>
      <c r="E43" s="165">
        <f>E44+E46</f>
        <v>1786154</v>
      </c>
      <c r="F43" s="165">
        <f t="shared" ref="F43:G43" si="17">F44+F46</f>
        <v>0</v>
      </c>
      <c r="G43" s="166">
        <f t="shared" si="17"/>
        <v>1786154</v>
      </c>
    </row>
    <row r="44" spans="1:7" s="71" customFormat="1" ht="12" x14ac:dyDescent="0.25">
      <c r="A44" s="72"/>
      <c r="B44" s="73">
        <v>80104</v>
      </c>
      <c r="C44" s="74"/>
      <c r="D44" s="75" t="s">
        <v>114</v>
      </c>
      <c r="E44" s="76">
        <f>E45</f>
        <v>1204154</v>
      </c>
      <c r="F44" s="76">
        <f t="shared" ref="F44:G44" si="18">F45</f>
        <v>0</v>
      </c>
      <c r="G44" s="77">
        <f t="shared" si="18"/>
        <v>1204154</v>
      </c>
    </row>
    <row r="45" spans="1:7" s="71" customFormat="1" ht="24" x14ac:dyDescent="0.25">
      <c r="A45" s="135"/>
      <c r="B45" s="136"/>
      <c r="C45" s="80">
        <v>2540</v>
      </c>
      <c r="D45" s="81" t="s">
        <v>126</v>
      </c>
      <c r="E45" s="82">
        <v>1204154</v>
      </c>
      <c r="F45" s="83"/>
      <c r="G45" s="84">
        <f>E45+F45</f>
        <v>1204154</v>
      </c>
    </row>
    <row r="46" spans="1:7" s="71" customFormat="1" ht="12" x14ac:dyDescent="0.25">
      <c r="A46" s="78"/>
      <c r="B46" s="73">
        <v>80110</v>
      </c>
      <c r="C46" s="74"/>
      <c r="D46" s="75" t="s">
        <v>115</v>
      </c>
      <c r="E46" s="76">
        <f>E47</f>
        <v>582000</v>
      </c>
      <c r="F46" s="76">
        <f t="shared" ref="F46:G46" si="19">F47</f>
        <v>0</v>
      </c>
      <c r="G46" s="77">
        <f t="shared" si="19"/>
        <v>582000</v>
      </c>
    </row>
    <row r="47" spans="1:7" s="71" customFormat="1" ht="24" x14ac:dyDescent="0.25">
      <c r="A47" s="167"/>
      <c r="B47" s="136"/>
      <c r="C47" s="80">
        <v>2540</v>
      </c>
      <c r="D47" s="81" t="s">
        <v>126</v>
      </c>
      <c r="E47" s="82">
        <v>582000</v>
      </c>
      <c r="F47" s="83"/>
      <c r="G47" s="84">
        <f>E47+F47</f>
        <v>582000</v>
      </c>
    </row>
    <row r="48" spans="1:7" ht="23.25" customHeight="1" x14ac:dyDescent="0.2">
      <c r="A48" s="168" t="s">
        <v>18</v>
      </c>
      <c r="B48" s="716" t="s">
        <v>127</v>
      </c>
      <c r="C48" s="716"/>
      <c r="D48" s="716"/>
      <c r="E48" s="169">
        <f>E55+E61+E52+E49+E58</f>
        <v>312700</v>
      </c>
      <c r="F48" s="121">
        <f>F49+F52+F55+F58+F61</f>
        <v>33000</v>
      </c>
      <c r="G48" s="170">
        <f>E48+F48</f>
        <v>345700</v>
      </c>
    </row>
    <row r="49" spans="1:7" ht="24" x14ac:dyDescent="0.2">
      <c r="A49" s="171">
        <v>754</v>
      </c>
      <c r="B49" s="172"/>
      <c r="C49" s="172"/>
      <c r="D49" s="173" t="s">
        <v>146</v>
      </c>
      <c r="E49" s="174">
        <f>E50</f>
        <v>30000</v>
      </c>
      <c r="F49" s="174">
        <f t="shared" ref="F49:G50" si="20">F50</f>
        <v>0</v>
      </c>
      <c r="G49" s="175">
        <f t="shared" si="20"/>
        <v>30000</v>
      </c>
    </row>
    <row r="50" spans="1:7" x14ac:dyDescent="0.2">
      <c r="A50" s="176"/>
      <c r="B50" s="102">
        <v>75412</v>
      </c>
      <c r="C50" s="102"/>
      <c r="D50" s="103" t="s">
        <v>128</v>
      </c>
      <c r="E50" s="104">
        <f>E51</f>
        <v>30000</v>
      </c>
      <c r="F50" s="104">
        <f t="shared" si="20"/>
        <v>0</v>
      </c>
      <c r="G50" s="105">
        <f t="shared" si="20"/>
        <v>30000</v>
      </c>
    </row>
    <row r="51" spans="1:7" ht="36" x14ac:dyDescent="0.2">
      <c r="A51" s="176"/>
      <c r="B51" s="177"/>
      <c r="C51" s="178">
        <v>2820</v>
      </c>
      <c r="D51" s="159" t="s">
        <v>129</v>
      </c>
      <c r="E51" s="109">
        <v>30000</v>
      </c>
      <c r="F51" s="121"/>
      <c r="G51" s="170">
        <f>E51+F51</f>
        <v>30000</v>
      </c>
    </row>
    <row r="52" spans="1:7" s="71" customFormat="1" ht="12" x14ac:dyDescent="0.25">
      <c r="A52" s="179" t="s">
        <v>130</v>
      </c>
      <c r="B52" s="130"/>
      <c r="C52" s="180"/>
      <c r="D52" s="181" t="s">
        <v>131</v>
      </c>
      <c r="E52" s="69">
        <f>E53</f>
        <v>15000</v>
      </c>
      <c r="F52" s="69">
        <f t="shared" ref="F52:G53" si="21">F53</f>
        <v>0</v>
      </c>
      <c r="G52" s="70">
        <f t="shared" si="21"/>
        <v>15000</v>
      </c>
    </row>
    <row r="53" spans="1:7" s="71" customFormat="1" ht="12" x14ac:dyDescent="0.25">
      <c r="A53" s="72"/>
      <c r="B53" s="182" t="s">
        <v>132</v>
      </c>
      <c r="C53" s="74"/>
      <c r="D53" s="75" t="s">
        <v>133</v>
      </c>
      <c r="E53" s="76">
        <f>E54</f>
        <v>15000</v>
      </c>
      <c r="F53" s="76">
        <f t="shared" si="21"/>
        <v>0</v>
      </c>
      <c r="G53" s="77">
        <f t="shared" si="21"/>
        <v>15000</v>
      </c>
    </row>
    <row r="54" spans="1:7" s="71" customFormat="1" ht="60" x14ac:dyDescent="0.25">
      <c r="A54" s="135"/>
      <c r="B54" s="183"/>
      <c r="C54" s="184">
        <v>2830</v>
      </c>
      <c r="D54" s="185" t="s">
        <v>134</v>
      </c>
      <c r="E54" s="186">
        <v>15000</v>
      </c>
      <c r="F54" s="83"/>
      <c r="G54" s="84">
        <f>E54+F54</f>
        <v>15000</v>
      </c>
    </row>
    <row r="55" spans="1:7" s="71" customFormat="1" ht="12" x14ac:dyDescent="0.25">
      <c r="A55" s="65">
        <v>851</v>
      </c>
      <c r="B55" s="66"/>
      <c r="C55" s="67"/>
      <c r="D55" s="68" t="s">
        <v>135</v>
      </c>
      <c r="E55" s="69">
        <f>E56</f>
        <v>37700</v>
      </c>
      <c r="F55" s="69">
        <f t="shared" ref="F55:G55" si="22">F56</f>
        <v>0</v>
      </c>
      <c r="G55" s="70">
        <f t="shared" si="22"/>
        <v>37700</v>
      </c>
    </row>
    <row r="56" spans="1:7" s="71" customFormat="1" ht="12" x14ac:dyDescent="0.25">
      <c r="A56" s="72"/>
      <c r="B56" s="73">
        <v>85154</v>
      </c>
      <c r="C56" s="74"/>
      <c r="D56" s="75" t="s">
        <v>136</v>
      </c>
      <c r="E56" s="76">
        <f>SUM(E57:E57)</f>
        <v>37700</v>
      </c>
      <c r="F56" s="76">
        <f t="shared" ref="F56:G56" si="23">SUM(F57:F57)</f>
        <v>0</v>
      </c>
      <c r="G56" s="77">
        <f t="shared" si="23"/>
        <v>37700</v>
      </c>
    </row>
    <row r="57" spans="1:7" s="71" customFormat="1" ht="72" x14ac:dyDescent="0.25">
      <c r="A57" s="135"/>
      <c r="B57" s="183"/>
      <c r="C57" s="184">
        <v>2360</v>
      </c>
      <c r="D57" s="185" t="s">
        <v>137</v>
      </c>
      <c r="E57" s="186">
        <v>37700</v>
      </c>
      <c r="F57" s="83"/>
      <c r="G57" s="84">
        <f>E57+F57</f>
        <v>37700</v>
      </c>
    </row>
    <row r="58" spans="1:7" s="71" customFormat="1" ht="24" x14ac:dyDescent="0.25">
      <c r="A58" s="187">
        <v>921</v>
      </c>
      <c r="B58" s="188"/>
      <c r="C58" s="189"/>
      <c r="D58" s="190" t="s">
        <v>103</v>
      </c>
      <c r="E58" s="191">
        <f>E59</f>
        <v>60000</v>
      </c>
      <c r="F58" s="191">
        <f t="shared" ref="F58:G59" si="24">F59</f>
        <v>33000</v>
      </c>
      <c r="G58" s="192">
        <f t="shared" si="24"/>
        <v>93000</v>
      </c>
    </row>
    <row r="59" spans="1:7" s="71" customFormat="1" ht="12" x14ac:dyDescent="0.25">
      <c r="A59" s="135"/>
      <c r="B59" s="193">
        <v>92120</v>
      </c>
      <c r="C59" s="194"/>
      <c r="D59" s="195" t="s">
        <v>138</v>
      </c>
      <c r="E59" s="154">
        <f>E60</f>
        <v>60000</v>
      </c>
      <c r="F59" s="154">
        <f t="shared" si="24"/>
        <v>33000</v>
      </c>
      <c r="G59" s="155">
        <f t="shared" si="24"/>
        <v>93000</v>
      </c>
    </row>
    <row r="60" spans="1:7" s="71" customFormat="1" ht="60" x14ac:dyDescent="0.25">
      <c r="A60" s="135"/>
      <c r="B60" s="183"/>
      <c r="C60" s="196">
        <v>2720</v>
      </c>
      <c r="D60" s="197" t="s">
        <v>139</v>
      </c>
      <c r="E60" s="198">
        <v>60000</v>
      </c>
      <c r="F60" s="83">
        <v>33000</v>
      </c>
      <c r="G60" s="84">
        <f>E60+F60</f>
        <v>93000</v>
      </c>
    </row>
    <row r="61" spans="1:7" s="71" customFormat="1" ht="12" x14ac:dyDescent="0.25">
      <c r="A61" s="65">
        <v>926</v>
      </c>
      <c r="B61" s="66"/>
      <c r="C61" s="199"/>
      <c r="D61" s="200" t="s">
        <v>140</v>
      </c>
      <c r="E61" s="201">
        <f>E62</f>
        <v>170000</v>
      </c>
      <c r="F61" s="201">
        <f t="shared" ref="F61:G62" si="25">F62</f>
        <v>0</v>
      </c>
      <c r="G61" s="202">
        <f t="shared" si="25"/>
        <v>170000</v>
      </c>
    </row>
    <row r="62" spans="1:7" s="71" customFormat="1" ht="12" x14ac:dyDescent="0.25">
      <c r="A62" s="135"/>
      <c r="B62" s="203">
        <v>92695</v>
      </c>
      <c r="C62" s="204"/>
      <c r="D62" s="138" t="s">
        <v>141</v>
      </c>
      <c r="E62" s="205">
        <f>E63</f>
        <v>170000</v>
      </c>
      <c r="F62" s="205">
        <f t="shared" si="25"/>
        <v>0</v>
      </c>
      <c r="G62" s="206">
        <f t="shared" si="25"/>
        <v>170000</v>
      </c>
    </row>
    <row r="63" spans="1:7" s="71" customFormat="1" ht="72.75" thickBot="1" x14ac:dyDescent="0.3">
      <c r="A63" s="207"/>
      <c r="B63" s="208"/>
      <c r="C63" s="80">
        <v>2360</v>
      </c>
      <c r="D63" s="81" t="s">
        <v>137</v>
      </c>
      <c r="E63" s="82">
        <v>170000</v>
      </c>
      <c r="F63" s="83"/>
      <c r="G63" s="84">
        <f>E63+F63</f>
        <v>170000</v>
      </c>
    </row>
    <row r="64" spans="1:7" ht="18" customHeight="1" thickBot="1" x14ac:dyDescent="0.25">
      <c r="A64" s="209"/>
      <c r="B64" s="210"/>
      <c r="C64" s="211"/>
      <c r="D64" s="212" t="s">
        <v>73</v>
      </c>
      <c r="E64" s="213">
        <f>E41+E10</f>
        <v>5269639</v>
      </c>
      <c r="F64" s="213">
        <f t="shared" ref="F64:G64" si="26">F41+F10</f>
        <v>159296</v>
      </c>
      <c r="G64" s="588">
        <f t="shared" si="26"/>
        <v>5428935</v>
      </c>
    </row>
    <row r="65" spans="1:7" ht="15" x14ac:dyDescent="0.2">
      <c r="A65" s="214"/>
      <c r="B65" s="214"/>
      <c r="C65" s="215"/>
      <c r="D65" s="49"/>
      <c r="E65" s="216"/>
    </row>
    <row r="66" spans="1:7" ht="15" x14ac:dyDescent="0.2">
      <c r="A66" s="214"/>
      <c r="B66" s="214"/>
      <c r="C66" s="215"/>
      <c r="D66" s="49"/>
      <c r="E66" s="216"/>
    </row>
    <row r="67" spans="1:7" ht="15" x14ac:dyDescent="0.2">
      <c r="A67" s="214"/>
      <c r="B67" s="214"/>
      <c r="C67" s="215"/>
      <c r="D67" s="49"/>
      <c r="E67" s="216"/>
    </row>
    <row r="68" spans="1:7" ht="15" x14ac:dyDescent="0.2">
      <c r="A68" s="214"/>
      <c r="B68" s="214"/>
      <c r="C68" s="215"/>
      <c r="D68" s="49"/>
      <c r="E68" s="216"/>
    </row>
    <row r="69" spans="1:7" ht="15.75" x14ac:dyDescent="0.25">
      <c r="A69" s="217" t="s">
        <v>142</v>
      </c>
    </row>
    <row r="70" spans="1:7" ht="13.5" thickBot="1" x14ac:dyDescent="0.25"/>
    <row r="71" spans="1:7" ht="57.75" customHeight="1" thickBot="1" x14ac:dyDescent="0.25">
      <c r="A71" s="51" t="s">
        <v>95</v>
      </c>
      <c r="B71" s="52" t="s">
        <v>5</v>
      </c>
      <c r="C71" s="53" t="s">
        <v>96</v>
      </c>
      <c r="D71" s="54" t="s">
        <v>97</v>
      </c>
      <c r="E71" s="218" t="s">
        <v>347</v>
      </c>
      <c r="F71" s="219" t="s">
        <v>98</v>
      </c>
      <c r="G71" s="220" t="s">
        <v>348</v>
      </c>
    </row>
    <row r="72" spans="1:7" s="61" customFormat="1" ht="13.5" thickBot="1" x14ac:dyDescent="0.3">
      <c r="A72" s="58" t="s">
        <v>99</v>
      </c>
      <c r="B72" s="717" t="s">
        <v>100</v>
      </c>
      <c r="C72" s="717"/>
      <c r="D72" s="717"/>
      <c r="E72" s="59">
        <f>E73</f>
        <v>70000</v>
      </c>
      <c r="F72" s="59">
        <f t="shared" ref="F72:G72" si="27">F73</f>
        <v>42704</v>
      </c>
      <c r="G72" s="221">
        <f t="shared" si="27"/>
        <v>112704</v>
      </c>
    </row>
    <row r="73" spans="1:7" ht="21" customHeight="1" x14ac:dyDescent="0.2">
      <c r="A73" s="222" t="s">
        <v>12</v>
      </c>
      <c r="B73" s="709" t="s">
        <v>108</v>
      </c>
      <c r="C73" s="709"/>
      <c r="D73" s="709"/>
      <c r="E73" s="97">
        <f>E74+E80+E77</f>
        <v>70000</v>
      </c>
      <c r="F73" s="97">
        <f>F74+F80+F77</f>
        <v>42704</v>
      </c>
      <c r="G73" s="223">
        <f>E73+F73</f>
        <v>112704</v>
      </c>
    </row>
    <row r="74" spans="1:7" x14ac:dyDescent="0.2">
      <c r="A74" s="98">
        <v>600</v>
      </c>
      <c r="B74" s="99"/>
      <c r="C74" s="99"/>
      <c r="D74" s="100" t="s">
        <v>109</v>
      </c>
      <c r="E74" s="224">
        <f>E75</f>
        <v>60000</v>
      </c>
      <c r="F74" s="224">
        <f t="shared" ref="F74:G78" si="28">F75</f>
        <v>40000</v>
      </c>
      <c r="G74" s="225">
        <f t="shared" si="28"/>
        <v>100000</v>
      </c>
    </row>
    <row r="75" spans="1:7" x14ac:dyDescent="0.2">
      <c r="A75" s="226"/>
      <c r="B75" s="227">
        <v>60014</v>
      </c>
      <c r="C75" s="228"/>
      <c r="D75" s="229" t="s">
        <v>143</v>
      </c>
      <c r="E75" s="230">
        <f>E76</f>
        <v>60000</v>
      </c>
      <c r="F75" s="230">
        <f t="shared" si="28"/>
        <v>40000</v>
      </c>
      <c r="G75" s="231">
        <f t="shared" si="28"/>
        <v>100000</v>
      </c>
    </row>
    <row r="76" spans="1:7" ht="60" x14ac:dyDescent="0.2">
      <c r="A76" s="226"/>
      <c r="B76" s="226"/>
      <c r="C76" s="232">
        <v>6300</v>
      </c>
      <c r="D76" s="233" t="s">
        <v>144</v>
      </c>
      <c r="E76" s="234">
        <v>60000</v>
      </c>
      <c r="F76" s="450">
        <v>40000</v>
      </c>
      <c r="G76" s="235">
        <f>E76+F76</f>
        <v>100000</v>
      </c>
    </row>
    <row r="77" spans="1:7" ht="24" x14ac:dyDescent="0.2">
      <c r="A77" s="98">
        <v>853</v>
      </c>
      <c r="B77" s="99"/>
      <c r="C77" s="99"/>
      <c r="D77" s="100" t="s">
        <v>349</v>
      </c>
      <c r="E77" s="224">
        <f>E78</f>
        <v>0</v>
      </c>
      <c r="F77" s="224">
        <f t="shared" si="28"/>
        <v>4000</v>
      </c>
      <c r="G77" s="225">
        <f t="shared" si="28"/>
        <v>4000</v>
      </c>
    </row>
    <row r="78" spans="1:7" ht="25.5" x14ac:dyDescent="0.2">
      <c r="A78" s="226"/>
      <c r="B78" s="447">
        <v>85311</v>
      </c>
      <c r="C78" s="448"/>
      <c r="D78" s="449" t="s">
        <v>408</v>
      </c>
      <c r="E78" s="230">
        <f>E79</f>
        <v>0</v>
      </c>
      <c r="F78" s="230">
        <f t="shared" si="28"/>
        <v>4000</v>
      </c>
      <c r="G78" s="231">
        <f t="shared" si="28"/>
        <v>4000</v>
      </c>
    </row>
    <row r="79" spans="1:7" ht="60" x14ac:dyDescent="0.2">
      <c r="A79" s="226"/>
      <c r="B79" s="226"/>
      <c r="C79" s="232">
        <v>6300</v>
      </c>
      <c r="D79" s="233" t="s">
        <v>144</v>
      </c>
      <c r="E79" s="234">
        <v>0</v>
      </c>
      <c r="F79" s="450">
        <v>4000</v>
      </c>
      <c r="G79" s="235">
        <f>E79+F79</f>
        <v>4000</v>
      </c>
    </row>
    <row r="80" spans="1:7" ht="24" x14ac:dyDescent="0.2">
      <c r="A80" s="65">
        <v>921</v>
      </c>
      <c r="B80" s="66"/>
      <c r="C80" s="67"/>
      <c r="D80" s="68" t="s">
        <v>103</v>
      </c>
      <c r="E80" s="236">
        <f>E81</f>
        <v>10000</v>
      </c>
      <c r="F80" s="236">
        <f t="shared" ref="F80:G81" si="29">F81</f>
        <v>-1296</v>
      </c>
      <c r="G80" s="237">
        <f t="shared" si="29"/>
        <v>8704</v>
      </c>
    </row>
    <row r="81" spans="1:7" x14ac:dyDescent="0.2">
      <c r="A81" s="72"/>
      <c r="B81" s="73">
        <v>92109</v>
      </c>
      <c r="C81" s="74"/>
      <c r="D81" s="75" t="s">
        <v>104</v>
      </c>
      <c r="E81" s="230">
        <f>E82</f>
        <v>10000</v>
      </c>
      <c r="F81" s="230">
        <f t="shared" si="29"/>
        <v>-1296</v>
      </c>
      <c r="G81" s="231">
        <f t="shared" si="29"/>
        <v>8704</v>
      </c>
    </row>
    <row r="82" spans="1:7" ht="48.75" thickBot="1" x14ac:dyDescent="0.25">
      <c r="A82" s="78"/>
      <c r="B82" s="79"/>
      <c r="C82" s="184">
        <v>6220</v>
      </c>
      <c r="D82" s="185" t="s">
        <v>145</v>
      </c>
      <c r="E82" s="238">
        <v>10000</v>
      </c>
      <c r="F82" s="121">
        <v>-1296</v>
      </c>
      <c r="G82" s="223">
        <f>E82+F82</f>
        <v>8704</v>
      </c>
    </row>
    <row r="83" spans="1:7" s="61" customFormat="1" ht="32.25" customHeight="1" thickBot="1" x14ac:dyDescent="0.3">
      <c r="A83" s="239" t="s">
        <v>124</v>
      </c>
      <c r="B83" s="710" t="s">
        <v>125</v>
      </c>
      <c r="C83" s="710"/>
      <c r="D83" s="710"/>
      <c r="E83" s="240">
        <f>E85+E91</f>
        <v>360000</v>
      </c>
      <c r="F83" s="240">
        <f t="shared" ref="F83:G83" si="30">F85+F91</f>
        <v>400000</v>
      </c>
      <c r="G83" s="241">
        <f t="shared" si="30"/>
        <v>760000</v>
      </c>
    </row>
    <row r="84" spans="1:7" ht="23.25" customHeight="1" x14ac:dyDescent="0.2">
      <c r="A84" s="242" t="s">
        <v>12</v>
      </c>
      <c r="B84" s="711" t="s">
        <v>127</v>
      </c>
      <c r="C84" s="711"/>
      <c r="D84" s="711"/>
      <c r="E84" s="169">
        <f>E85</f>
        <v>360000</v>
      </c>
      <c r="F84" s="169">
        <f t="shared" ref="F84:G86" si="31">F85</f>
        <v>400000</v>
      </c>
      <c r="G84" s="243">
        <f>E84+F84</f>
        <v>760000</v>
      </c>
    </row>
    <row r="85" spans="1:7" ht="24" x14ac:dyDescent="0.2">
      <c r="A85" s="171">
        <v>754</v>
      </c>
      <c r="B85" s="172"/>
      <c r="C85" s="172"/>
      <c r="D85" s="173" t="s">
        <v>146</v>
      </c>
      <c r="E85" s="174">
        <f>E86</f>
        <v>360000</v>
      </c>
      <c r="F85" s="174">
        <f t="shared" si="31"/>
        <v>400000</v>
      </c>
      <c r="G85" s="244">
        <f t="shared" si="31"/>
        <v>760000</v>
      </c>
    </row>
    <row r="86" spans="1:7" x14ac:dyDescent="0.2">
      <c r="A86" s="176"/>
      <c r="B86" s="102">
        <v>75412</v>
      </c>
      <c r="C86" s="102"/>
      <c r="D86" s="103" t="s">
        <v>128</v>
      </c>
      <c r="E86" s="104">
        <f>E87</f>
        <v>360000</v>
      </c>
      <c r="F86" s="104">
        <f t="shared" si="31"/>
        <v>400000</v>
      </c>
      <c r="G86" s="245">
        <f t="shared" si="31"/>
        <v>760000</v>
      </c>
    </row>
    <row r="87" spans="1:7" ht="60.75" thickBot="1" x14ac:dyDescent="0.25">
      <c r="A87" s="246"/>
      <c r="B87" s="247"/>
      <c r="C87" s="248">
        <v>6230</v>
      </c>
      <c r="D87" s="249" t="s">
        <v>147</v>
      </c>
      <c r="E87" s="250">
        <v>360000</v>
      </c>
      <c r="F87" s="121">
        <v>400000</v>
      </c>
      <c r="G87" s="223">
        <f>E87+F87</f>
        <v>760000</v>
      </c>
    </row>
    <row r="88" spans="1:7" ht="30" customHeight="1" thickBot="1" x14ac:dyDescent="0.25">
      <c r="A88" s="251"/>
      <c r="B88" s="251"/>
      <c r="C88" s="251"/>
      <c r="D88" s="252" t="s">
        <v>92</v>
      </c>
      <c r="E88" s="253">
        <f>E83+E72</f>
        <v>430000</v>
      </c>
      <c r="F88" s="253">
        <f>F83+F72</f>
        <v>442704</v>
      </c>
      <c r="G88" s="254">
        <f>G83+G72</f>
        <v>872704</v>
      </c>
    </row>
  </sheetData>
  <sheetProtection selectLockedCells="1" selectUnlockedCells="1"/>
  <mergeCells count="15">
    <mergeCell ref="B11:D11"/>
    <mergeCell ref="E1:G1"/>
    <mergeCell ref="E3:G3"/>
    <mergeCell ref="A6:G6"/>
    <mergeCell ref="A8:E8"/>
    <mergeCell ref="B10:D10"/>
    <mergeCell ref="B73:D73"/>
    <mergeCell ref="B83:D83"/>
    <mergeCell ref="B84:D84"/>
    <mergeCell ref="B19:D19"/>
    <mergeCell ref="B37:D37"/>
    <mergeCell ref="B41:D41"/>
    <mergeCell ref="B42:D42"/>
    <mergeCell ref="B48:D48"/>
    <mergeCell ref="B72:D72"/>
  </mergeCells>
  <pageMargins left="0.78740157480314965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2"/>
  <sheetViews>
    <sheetView topLeftCell="A7" workbookViewId="0">
      <selection activeCell="H4" sqref="H4:I4"/>
    </sheetView>
  </sheetViews>
  <sheetFormatPr defaultRowHeight="12.75" x14ac:dyDescent="0.2"/>
  <cols>
    <col min="1" max="1" width="4.140625" style="485" customWidth="1"/>
    <col min="2" max="2" width="26.5703125" style="485" customWidth="1"/>
    <col min="3" max="3" width="4.28515625" style="485" customWidth="1"/>
    <col min="4" max="4" width="20.7109375" style="485" customWidth="1"/>
    <col min="5" max="5" width="8" style="485" customWidth="1"/>
    <col min="6" max="6" width="15.7109375" style="485" customWidth="1"/>
    <col min="7" max="7" width="17.140625" style="485" customWidth="1"/>
    <col min="8" max="8" width="18.140625" style="485" customWidth="1"/>
    <col min="9" max="9" width="23" style="485" customWidth="1"/>
    <col min="10" max="16384" width="9.140625" style="485"/>
  </cols>
  <sheetData>
    <row r="3" spans="1:9" x14ac:dyDescent="0.2">
      <c r="H3" s="723" t="s">
        <v>1261</v>
      </c>
      <c r="I3" s="723"/>
    </row>
    <row r="4" spans="1:9" x14ac:dyDescent="0.2">
      <c r="H4" s="723" t="s">
        <v>0</v>
      </c>
      <c r="I4" s="723"/>
    </row>
    <row r="5" spans="1:9" x14ac:dyDescent="0.2">
      <c r="H5" s="723" t="s">
        <v>173</v>
      </c>
      <c r="I5" s="723"/>
    </row>
    <row r="6" spans="1:9" x14ac:dyDescent="0.2">
      <c r="H6" s="486"/>
      <c r="I6" s="486"/>
    </row>
    <row r="9" spans="1:9" ht="15.75" x14ac:dyDescent="0.2">
      <c r="A9" s="724" t="s">
        <v>366</v>
      </c>
      <c r="B9" s="724"/>
      <c r="C9" s="724"/>
      <c r="D9" s="724"/>
      <c r="E9" s="724"/>
      <c r="F9" s="724"/>
      <c r="G9" s="724"/>
      <c r="H9" s="724"/>
      <c r="I9" s="724"/>
    </row>
    <row r="14" spans="1:9" s="487" customFormat="1" ht="13.5" customHeight="1" x14ac:dyDescent="0.25">
      <c r="A14" s="725" t="s">
        <v>2</v>
      </c>
      <c r="B14" s="722" t="s">
        <v>367</v>
      </c>
      <c r="C14" s="726"/>
      <c r="D14" s="727" t="s">
        <v>368</v>
      </c>
      <c r="E14" s="726"/>
      <c r="F14" s="727" t="s">
        <v>369</v>
      </c>
      <c r="G14" s="721" t="s">
        <v>31</v>
      </c>
      <c r="H14" s="721"/>
      <c r="I14" s="721"/>
    </row>
    <row r="15" spans="1:9" s="487" customFormat="1" ht="13.5" customHeight="1" x14ac:dyDescent="0.25">
      <c r="A15" s="725"/>
      <c r="B15" s="722"/>
      <c r="C15" s="726"/>
      <c r="D15" s="727"/>
      <c r="E15" s="726"/>
      <c r="F15" s="727"/>
      <c r="G15" s="722" t="s">
        <v>370</v>
      </c>
      <c r="H15" s="722"/>
      <c r="I15" s="722" t="s">
        <v>371</v>
      </c>
    </row>
    <row r="16" spans="1:9" s="487" customFormat="1" ht="45" x14ac:dyDescent="0.25">
      <c r="A16" s="725"/>
      <c r="B16" s="722"/>
      <c r="C16" s="726"/>
      <c r="D16" s="727"/>
      <c r="E16" s="726"/>
      <c r="F16" s="727"/>
      <c r="G16" s="488" t="s">
        <v>372</v>
      </c>
      <c r="H16" s="489" t="s">
        <v>373</v>
      </c>
      <c r="I16" s="722"/>
    </row>
    <row r="17" spans="1:9" s="487" customFormat="1" x14ac:dyDescent="0.25">
      <c r="A17" s="490">
        <v>1</v>
      </c>
      <c r="B17" s="490">
        <v>2</v>
      </c>
      <c r="C17" s="491"/>
      <c r="D17" s="492">
        <v>4</v>
      </c>
      <c r="E17" s="491"/>
      <c r="F17" s="492">
        <v>6</v>
      </c>
      <c r="G17" s="490">
        <v>7</v>
      </c>
      <c r="H17" s="490">
        <v>8</v>
      </c>
      <c r="I17" s="490">
        <v>9</v>
      </c>
    </row>
    <row r="18" spans="1:9" s="487" customFormat="1" ht="39" customHeight="1" x14ac:dyDescent="0.25">
      <c r="A18" s="493" t="s">
        <v>12</v>
      </c>
      <c r="B18" s="494" t="s">
        <v>374</v>
      </c>
      <c r="C18" s="495"/>
      <c r="D18" s="496">
        <v>1968321</v>
      </c>
      <c r="E18" s="497"/>
      <c r="F18" s="496">
        <v>1972321</v>
      </c>
      <c r="G18" s="498">
        <v>1952321</v>
      </c>
      <c r="H18" s="498">
        <v>341400</v>
      </c>
      <c r="I18" s="499">
        <v>20000</v>
      </c>
    </row>
    <row r="19" spans="1:9" s="487" customFormat="1" ht="19.5" customHeight="1" x14ac:dyDescent="0.25">
      <c r="A19" s="500"/>
      <c r="B19" s="501" t="s">
        <v>31</v>
      </c>
      <c r="C19" s="502"/>
      <c r="D19" s="503"/>
      <c r="E19" s="504"/>
      <c r="F19" s="503"/>
      <c r="G19" s="505"/>
      <c r="H19" s="505"/>
      <c r="I19" s="506"/>
    </row>
    <row r="20" spans="1:9" s="487" customFormat="1" ht="39" customHeight="1" x14ac:dyDescent="0.25">
      <c r="A20" s="507"/>
      <c r="B20" s="508" t="s">
        <v>375</v>
      </c>
      <c r="C20" s="509"/>
      <c r="D20" s="510">
        <v>370321</v>
      </c>
      <c r="E20" s="511"/>
      <c r="F20" s="512"/>
      <c r="G20" s="513"/>
      <c r="H20" s="513"/>
      <c r="I20" s="514"/>
    </row>
    <row r="21" spans="1:9" s="487" customFormat="1" ht="24.75" customHeight="1" x14ac:dyDescent="0.25">
      <c r="A21" s="515"/>
      <c r="B21" s="516"/>
      <c r="C21" s="517"/>
      <c r="D21" s="518">
        <f>SUM(D18)</f>
        <v>1968321</v>
      </c>
      <c r="E21" s="519"/>
      <c r="F21" s="518">
        <f>F18</f>
        <v>1972321</v>
      </c>
      <c r="G21" s="520">
        <f>G18</f>
        <v>1952321</v>
      </c>
      <c r="H21" s="520">
        <f>H18</f>
        <v>341400</v>
      </c>
      <c r="I21" s="521">
        <f>I18</f>
        <v>20000</v>
      </c>
    </row>
    <row r="22" spans="1:9" x14ac:dyDescent="0.2">
      <c r="D22" s="522"/>
    </row>
  </sheetData>
  <sheetProtection selectLockedCells="1" selectUnlockedCells="1"/>
  <mergeCells count="13">
    <mergeCell ref="G14:I14"/>
    <mergeCell ref="G15:H15"/>
    <mergeCell ref="I15:I16"/>
    <mergeCell ref="H3:I3"/>
    <mergeCell ref="H4:I4"/>
    <mergeCell ref="H5:I5"/>
    <mergeCell ref="A9:I9"/>
    <mergeCell ref="A14:A16"/>
    <mergeCell ref="B14:B16"/>
    <mergeCell ref="C14:C16"/>
    <mergeCell ref="D14:D16"/>
    <mergeCell ref="E14:E16"/>
    <mergeCell ref="F14:F16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F2" sqref="F2:H2"/>
    </sheetView>
  </sheetViews>
  <sheetFormatPr defaultRowHeight="12.75" x14ac:dyDescent="0.2"/>
  <cols>
    <col min="1" max="1" width="4.42578125" style="258" customWidth="1"/>
    <col min="2" max="2" width="7.85546875" style="258" customWidth="1"/>
    <col min="3" max="3" width="2.85546875" style="258" customWidth="1"/>
    <col min="4" max="4" width="5.5703125" style="258" customWidth="1"/>
    <col min="5" max="5" width="34.28515625" style="258" customWidth="1"/>
    <col min="6" max="6" width="12" style="258" customWidth="1"/>
    <col min="7" max="7" width="10.7109375" style="258" customWidth="1"/>
    <col min="8" max="8" width="13" style="258" customWidth="1"/>
    <col min="9" max="16384" width="9.140625" style="258"/>
  </cols>
  <sheetData>
    <row r="1" spans="1:8" x14ac:dyDescent="0.2">
      <c r="A1" s="255"/>
      <c r="B1" s="255"/>
      <c r="C1" s="255"/>
      <c r="D1" s="255"/>
      <c r="E1" s="256"/>
      <c r="F1" s="257" t="s">
        <v>1262</v>
      </c>
      <c r="G1" s="257"/>
    </row>
    <row r="2" spans="1:8" x14ac:dyDescent="0.2">
      <c r="A2" s="255"/>
      <c r="B2" s="255"/>
      <c r="C2" s="255"/>
      <c r="D2" s="255"/>
      <c r="E2" s="256"/>
      <c r="F2" s="729" t="s">
        <v>0</v>
      </c>
      <c r="G2" s="729"/>
      <c r="H2" s="729"/>
    </row>
    <row r="3" spans="1:8" ht="15" customHeight="1" x14ac:dyDescent="0.2">
      <c r="A3" s="255"/>
      <c r="B3" s="255"/>
      <c r="C3" s="255"/>
      <c r="D3" s="255"/>
      <c r="E3" s="259"/>
      <c r="F3" s="730" t="s">
        <v>173</v>
      </c>
      <c r="G3" s="730"/>
      <c r="H3" s="730"/>
    </row>
    <row r="4" spans="1:8" ht="21.75" customHeight="1" x14ac:dyDescent="0.2">
      <c r="A4" s="255"/>
      <c r="B4" s="255"/>
      <c r="C4" s="255"/>
      <c r="D4" s="255"/>
      <c r="E4" s="260"/>
      <c r="F4" s="260"/>
      <c r="G4" s="260"/>
    </row>
    <row r="5" spans="1:8" ht="15" x14ac:dyDescent="0.2">
      <c r="A5" s="728" t="s">
        <v>148</v>
      </c>
      <c r="B5" s="728"/>
      <c r="C5" s="728"/>
      <c r="D5" s="728"/>
      <c r="E5" s="728"/>
      <c r="F5" s="728"/>
      <c r="G5" s="728"/>
      <c r="H5" s="728"/>
    </row>
    <row r="6" spans="1:8" ht="15" x14ac:dyDescent="0.2">
      <c r="A6" s="728" t="s">
        <v>149</v>
      </c>
      <c r="B6" s="728"/>
      <c r="C6" s="728"/>
      <c r="D6" s="728"/>
      <c r="E6" s="728"/>
      <c r="F6" s="728"/>
      <c r="G6" s="728"/>
      <c r="H6" s="728"/>
    </row>
    <row r="7" spans="1:8" ht="15" x14ac:dyDescent="0.2">
      <c r="A7" s="728" t="s">
        <v>150</v>
      </c>
      <c r="B7" s="728"/>
      <c r="C7" s="728"/>
      <c r="D7" s="728"/>
      <c r="E7" s="728"/>
      <c r="F7" s="728"/>
      <c r="G7" s="728"/>
      <c r="H7" s="728"/>
    </row>
    <row r="8" spans="1:8" ht="15" x14ac:dyDescent="0.2">
      <c r="A8" s="728" t="s">
        <v>151</v>
      </c>
      <c r="B8" s="728"/>
      <c r="C8" s="728"/>
      <c r="D8" s="728"/>
      <c r="E8" s="728"/>
      <c r="F8" s="728"/>
      <c r="G8" s="728"/>
      <c r="H8" s="728"/>
    </row>
    <row r="9" spans="1:8" ht="15" x14ac:dyDescent="0.2">
      <c r="A9" s="728" t="s">
        <v>152</v>
      </c>
      <c r="B9" s="728"/>
      <c r="C9" s="728"/>
      <c r="D9" s="728"/>
      <c r="E9" s="728"/>
      <c r="F9" s="728"/>
      <c r="G9" s="728"/>
      <c r="H9" s="728"/>
    </row>
    <row r="10" spans="1:8" x14ac:dyDescent="0.2">
      <c r="A10" s="261"/>
      <c r="B10" s="262"/>
      <c r="C10" s="262"/>
      <c r="D10" s="262"/>
      <c r="E10" s="262"/>
      <c r="F10" s="255"/>
      <c r="G10" s="255"/>
    </row>
    <row r="11" spans="1:8" x14ac:dyDescent="0.2">
      <c r="A11" s="263"/>
      <c r="B11" s="264"/>
      <c r="C11" s="264"/>
      <c r="D11" s="264"/>
      <c r="E11" s="264" t="s">
        <v>153</v>
      </c>
      <c r="F11" s="264"/>
      <c r="G11" s="255"/>
    </row>
    <row r="12" spans="1:8" ht="13.5" thickBot="1" x14ac:dyDescent="0.25">
      <c r="A12" s="255"/>
      <c r="B12" s="255"/>
      <c r="C12" s="255"/>
      <c r="D12" s="255"/>
      <c r="E12" s="255"/>
      <c r="F12" s="255"/>
      <c r="G12" s="255"/>
    </row>
    <row r="13" spans="1:8" ht="24" customHeight="1" x14ac:dyDescent="0.2">
      <c r="A13" s="265" t="s">
        <v>95</v>
      </c>
      <c r="B13" s="266" t="s">
        <v>5</v>
      </c>
      <c r="C13" s="267" t="s">
        <v>6</v>
      </c>
      <c r="D13" s="268"/>
      <c r="E13" s="269" t="s">
        <v>97</v>
      </c>
      <c r="F13" s="270" t="s">
        <v>155</v>
      </c>
      <c r="G13" s="271" t="s">
        <v>154</v>
      </c>
      <c r="H13" s="272" t="s">
        <v>346</v>
      </c>
    </row>
    <row r="14" spans="1:8" s="281" customFormat="1" ht="48" x14ac:dyDescent="0.25">
      <c r="A14" s="273">
        <v>756</v>
      </c>
      <c r="B14" s="274"/>
      <c r="C14" s="275"/>
      <c r="D14" s="276"/>
      <c r="E14" s="277" t="s">
        <v>156</v>
      </c>
      <c r="F14" s="278">
        <f>SUM(F15)</f>
        <v>290000</v>
      </c>
      <c r="G14" s="279"/>
      <c r="H14" s="280">
        <f>F14+G14</f>
        <v>290000</v>
      </c>
    </row>
    <row r="15" spans="1:8" s="281" customFormat="1" ht="36" x14ac:dyDescent="0.25">
      <c r="A15" s="282"/>
      <c r="B15" s="283">
        <v>75618</v>
      </c>
      <c r="C15" s="284"/>
      <c r="D15" s="285"/>
      <c r="E15" s="286" t="s">
        <v>157</v>
      </c>
      <c r="F15" s="287">
        <f>SUM(F16)</f>
        <v>290000</v>
      </c>
      <c r="G15" s="288"/>
      <c r="H15" s="289">
        <f>F15+G15</f>
        <v>290000</v>
      </c>
    </row>
    <row r="16" spans="1:8" s="281" customFormat="1" ht="24.75" thickBot="1" x14ac:dyDescent="0.3">
      <c r="A16" s="290"/>
      <c r="B16" s="291"/>
      <c r="C16" s="292"/>
      <c r="D16" s="293">
        <v>480</v>
      </c>
      <c r="E16" s="294" t="s">
        <v>158</v>
      </c>
      <c r="F16" s="295">
        <v>290000</v>
      </c>
      <c r="G16" s="296"/>
      <c r="H16" s="297">
        <f>F16+G16</f>
        <v>290000</v>
      </c>
    </row>
    <row r="17" spans="1:8" s="306" customFormat="1" ht="13.5" thickBot="1" x14ac:dyDescent="0.3">
      <c r="A17" s="298"/>
      <c r="B17" s="299"/>
      <c r="C17" s="300"/>
      <c r="D17" s="301"/>
      <c r="E17" s="302" t="s">
        <v>73</v>
      </c>
      <c r="F17" s="303">
        <f>SUM(F14)</f>
        <v>290000</v>
      </c>
      <c r="G17" s="304"/>
      <c r="H17" s="305">
        <f>SUM(H14)</f>
        <v>290000</v>
      </c>
    </row>
    <row r="18" spans="1:8" x14ac:dyDescent="0.2">
      <c r="A18" s="307"/>
      <c r="B18" s="308"/>
      <c r="C18" s="255"/>
      <c r="D18" s="255"/>
      <c r="E18" s="255"/>
      <c r="F18" s="255"/>
      <c r="G18" s="255"/>
      <c r="H18" s="309"/>
    </row>
    <row r="19" spans="1:8" x14ac:dyDescent="0.2">
      <c r="A19" s="255"/>
      <c r="B19" s="255"/>
      <c r="C19" s="255"/>
      <c r="D19" s="255"/>
      <c r="E19" s="264" t="s">
        <v>159</v>
      </c>
      <c r="F19" s="255"/>
      <c r="G19" s="255"/>
      <c r="H19" s="309"/>
    </row>
    <row r="20" spans="1:8" ht="13.5" thickBot="1" x14ac:dyDescent="0.25">
      <c r="A20" s="255"/>
      <c r="B20" s="255"/>
      <c r="C20" s="255"/>
      <c r="D20" s="255"/>
      <c r="E20" s="255"/>
      <c r="F20" s="255"/>
      <c r="G20" s="255"/>
      <c r="H20" s="309"/>
    </row>
    <row r="21" spans="1:8" ht="39.75" customHeight="1" x14ac:dyDescent="0.2">
      <c r="A21" s="265" t="s">
        <v>95</v>
      </c>
      <c r="B21" s="266" t="s">
        <v>5</v>
      </c>
      <c r="C21" s="267" t="s">
        <v>6</v>
      </c>
      <c r="D21" s="268"/>
      <c r="E21" s="269" t="s">
        <v>97</v>
      </c>
      <c r="F21" s="270" t="s">
        <v>155</v>
      </c>
      <c r="G21" s="310" t="s">
        <v>154</v>
      </c>
      <c r="H21" s="272" t="s">
        <v>346</v>
      </c>
    </row>
    <row r="22" spans="1:8" s="281" customFormat="1" ht="24" x14ac:dyDescent="0.25">
      <c r="A22" s="311">
        <v>754</v>
      </c>
      <c r="B22" s="312"/>
      <c r="C22" s="313"/>
      <c r="D22" s="314"/>
      <c r="E22" s="315" t="s">
        <v>146</v>
      </c>
      <c r="F22" s="316">
        <f t="shared" ref="F22:H23" si="0">F23</f>
        <v>15000</v>
      </c>
      <c r="G22" s="316">
        <f t="shared" si="0"/>
        <v>0</v>
      </c>
      <c r="H22" s="317">
        <f t="shared" si="0"/>
        <v>15000</v>
      </c>
    </row>
    <row r="23" spans="1:8" s="281" customFormat="1" ht="12" x14ac:dyDescent="0.25">
      <c r="A23" s="290"/>
      <c r="B23" s="318">
        <v>75404</v>
      </c>
      <c r="C23" s="319"/>
      <c r="D23" s="320"/>
      <c r="E23" s="321" t="s">
        <v>160</v>
      </c>
      <c r="F23" s="322">
        <f t="shared" si="0"/>
        <v>15000</v>
      </c>
      <c r="G23" s="322">
        <f t="shared" si="0"/>
        <v>0</v>
      </c>
      <c r="H23" s="323">
        <f t="shared" si="0"/>
        <v>15000</v>
      </c>
    </row>
    <row r="24" spans="1:8" s="281" customFormat="1" ht="11.25" customHeight="1" x14ac:dyDescent="0.25">
      <c r="A24" s="290"/>
      <c r="B24" s="324"/>
      <c r="C24" s="325"/>
      <c r="D24" s="326">
        <v>3000</v>
      </c>
      <c r="E24" s="327" t="s">
        <v>161</v>
      </c>
      <c r="F24" s="328">
        <v>15000</v>
      </c>
      <c r="G24" s="329"/>
      <c r="H24" s="330">
        <v>15000</v>
      </c>
    </row>
    <row r="25" spans="1:8" s="281" customFormat="1" ht="17.25" customHeight="1" x14ac:dyDescent="0.25">
      <c r="A25" s="311">
        <v>851</v>
      </c>
      <c r="B25" s="312"/>
      <c r="C25" s="313"/>
      <c r="D25" s="314"/>
      <c r="E25" s="331" t="s">
        <v>135</v>
      </c>
      <c r="F25" s="332">
        <f>F26+F29</f>
        <v>275000</v>
      </c>
      <c r="G25" s="332">
        <f>G26+G29</f>
        <v>4672</v>
      </c>
      <c r="H25" s="317">
        <f>H26+H29</f>
        <v>279672</v>
      </c>
    </row>
    <row r="26" spans="1:8" s="281" customFormat="1" ht="12" x14ac:dyDescent="0.25">
      <c r="A26" s="290"/>
      <c r="B26" s="318">
        <v>85153</v>
      </c>
      <c r="C26" s="319"/>
      <c r="D26" s="320"/>
      <c r="E26" s="321" t="s">
        <v>162</v>
      </c>
      <c r="F26" s="322">
        <f>SUM(F27:F28)</f>
        <v>5000</v>
      </c>
      <c r="G26" s="322">
        <f>SUM(G27:G28)</f>
        <v>0</v>
      </c>
      <c r="H26" s="323">
        <f>SUM(H27:H28)</f>
        <v>5000</v>
      </c>
    </row>
    <row r="27" spans="1:8" s="281" customFormat="1" ht="12" x14ac:dyDescent="0.25">
      <c r="A27" s="290"/>
      <c r="B27" s="324"/>
      <c r="C27" s="292"/>
      <c r="D27" s="333">
        <v>4170</v>
      </c>
      <c r="E27" s="334" t="s">
        <v>163</v>
      </c>
      <c r="F27" s="335">
        <v>3800</v>
      </c>
      <c r="G27" s="336"/>
      <c r="H27" s="297">
        <f>F27+G27</f>
        <v>3800</v>
      </c>
    </row>
    <row r="28" spans="1:8" s="281" customFormat="1" ht="12" x14ac:dyDescent="0.25">
      <c r="A28" s="290"/>
      <c r="B28" s="324"/>
      <c r="C28" s="292"/>
      <c r="D28" s="333">
        <v>4210</v>
      </c>
      <c r="E28" s="334" t="s">
        <v>164</v>
      </c>
      <c r="F28" s="335">
        <v>1200</v>
      </c>
      <c r="G28" s="337"/>
      <c r="H28" s="297">
        <f>F28+G28</f>
        <v>1200</v>
      </c>
    </row>
    <row r="29" spans="1:8" s="281" customFormat="1" ht="12" x14ac:dyDescent="0.25">
      <c r="A29" s="290"/>
      <c r="B29" s="318">
        <v>85154</v>
      </c>
      <c r="C29" s="319"/>
      <c r="D29" s="320"/>
      <c r="E29" s="321" t="s">
        <v>136</v>
      </c>
      <c r="F29" s="322">
        <f>SUM(F30:F40)</f>
        <v>270000</v>
      </c>
      <c r="G29" s="322">
        <f>SUM(G30:G40)</f>
        <v>4672</v>
      </c>
      <c r="H29" s="323">
        <f>SUM(H30:H40)</f>
        <v>274672</v>
      </c>
    </row>
    <row r="30" spans="1:8" s="281" customFormat="1" ht="72" x14ac:dyDescent="0.25">
      <c r="A30" s="290"/>
      <c r="B30" s="324"/>
      <c r="C30" s="325"/>
      <c r="D30" s="326">
        <v>2360</v>
      </c>
      <c r="E30" s="81" t="s">
        <v>137</v>
      </c>
      <c r="F30" s="328">
        <v>37700</v>
      </c>
      <c r="G30" s="329"/>
      <c r="H30" s="330">
        <f>F30+G30</f>
        <v>37700</v>
      </c>
    </row>
    <row r="31" spans="1:8" s="281" customFormat="1" ht="12" x14ac:dyDescent="0.25">
      <c r="A31" s="290"/>
      <c r="B31" s="324"/>
      <c r="C31" s="292"/>
      <c r="D31" s="333">
        <v>4110</v>
      </c>
      <c r="E31" s="334" t="s">
        <v>165</v>
      </c>
      <c r="F31" s="335">
        <v>2700</v>
      </c>
      <c r="G31" s="329"/>
      <c r="H31" s="330">
        <f t="shared" ref="H31:H40" si="1">F31+G31</f>
        <v>2700</v>
      </c>
    </row>
    <row r="32" spans="1:8" s="281" customFormat="1" ht="12" x14ac:dyDescent="0.25">
      <c r="A32" s="290"/>
      <c r="B32" s="324"/>
      <c r="C32" s="292"/>
      <c r="D32" s="333">
        <v>4120</v>
      </c>
      <c r="E32" s="334" t="s">
        <v>166</v>
      </c>
      <c r="F32" s="335">
        <v>130</v>
      </c>
      <c r="G32" s="329"/>
      <c r="H32" s="330">
        <f t="shared" si="1"/>
        <v>130</v>
      </c>
    </row>
    <row r="33" spans="1:8" s="281" customFormat="1" ht="12" x14ac:dyDescent="0.25">
      <c r="A33" s="290"/>
      <c r="B33" s="324"/>
      <c r="C33" s="292"/>
      <c r="D33" s="333">
        <v>4170</v>
      </c>
      <c r="E33" s="334" t="s">
        <v>163</v>
      </c>
      <c r="F33" s="335">
        <v>98620</v>
      </c>
      <c r="G33" s="329">
        <v>-1440</v>
      </c>
      <c r="H33" s="330">
        <f t="shared" si="1"/>
        <v>97180</v>
      </c>
    </row>
    <row r="34" spans="1:8" s="281" customFormat="1" ht="12" x14ac:dyDescent="0.25">
      <c r="A34" s="290"/>
      <c r="B34" s="324"/>
      <c r="C34" s="292"/>
      <c r="D34" s="333">
        <v>4210</v>
      </c>
      <c r="E34" s="334" t="s">
        <v>164</v>
      </c>
      <c r="F34" s="335">
        <v>25000</v>
      </c>
      <c r="G34" s="329">
        <v>4672</v>
      </c>
      <c r="H34" s="330">
        <f t="shared" si="1"/>
        <v>29672</v>
      </c>
    </row>
    <row r="35" spans="1:8" s="281" customFormat="1" ht="12" x14ac:dyDescent="0.25">
      <c r="A35" s="290"/>
      <c r="B35" s="324"/>
      <c r="C35" s="292"/>
      <c r="D35" s="333">
        <v>4260</v>
      </c>
      <c r="E35" s="334" t="s">
        <v>167</v>
      </c>
      <c r="F35" s="335">
        <v>8000</v>
      </c>
      <c r="G35" s="329">
        <v>940</v>
      </c>
      <c r="H35" s="330">
        <f t="shared" si="1"/>
        <v>8940</v>
      </c>
    </row>
    <row r="36" spans="1:8" s="281" customFormat="1" ht="12" x14ac:dyDescent="0.25">
      <c r="A36" s="290"/>
      <c r="B36" s="324"/>
      <c r="C36" s="292"/>
      <c r="D36" s="333">
        <v>4270</v>
      </c>
      <c r="E36" s="334" t="s">
        <v>168</v>
      </c>
      <c r="F36" s="335">
        <v>50000</v>
      </c>
      <c r="G36" s="329"/>
      <c r="H36" s="330">
        <f t="shared" si="1"/>
        <v>50000</v>
      </c>
    </row>
    <row r="37" spans="1:8" s="281" customFormat="1" ht="12" x14ac:dyDescent="0.25">
      <c r="A37" s="290"/>
      <c r="B37" s="324"/>
      <c r="C37" s="292"/>
      <c r="D37" s="333">
        <v>4300</v>
      </c>
      <c r="E37" s="334" t="s">
        <v>169</v>
      </c>
      <c r="F37" s="335">
        <v>44500</v>
      </c>
      <c r="G37" s="338">
        <v>500</v>
      </c>
      <c r="H37" s="330">
        <f t="shared" si="1"/>
        <v>45000</v>
      </c>
    </row>
    <row r="38" spans="1:8" s="281" customFormat="1" ht="12" x14ac:dyDescent="0.25">
      <c r="A38" s="290"/>
      <c r="B38" s="324"/>
      <c r="C38" s="292"/>
      <c r="D38" s="333">
        <v>4350</v>
      </c>
      <c r="E38" s="334" t="s">
        <v>170</v>
      </c>
      <c r="F38" s="335">
        <v>1200</v>
      </c>
      <c r="G38" s="329"/>
      <c r="H38" s="330">
        <f t="shared" si="1"/>
        <v>1200</v>
      </c>
    </row>
    <row r="39" spans="1:8" s="281" customFormat="1" ht="36" x14ac:dyDescent="0.25">
      <c r="A39" s="290"/>
      <c r="B39" s="324"/>
      <c r="C39" s="292"/>
      <c r="D39" s="333">
        <v>4370</v>
      </c>
      <c r="E39" s="294" t="s">
        <v>171</v>
      </c>
      <c r="F39" s="335">
        <v>1150</v>
      </c>
      <c r="G39" s="523"/>
      <c r="H39" s="330">
        <f t="shared" si="1"/>
        <v>1150</v>
      </c>
    </row>
    <row r="40" spans="1:8" s="281" customFormat="1" thickBot="1" x14ac:dyDescent="0.3">
      <c r="A40" s="290"/>
      <c r="B40" s="324"/>
      <c r="C40" s="292"/>
      <c r="D40" s="333">
        <v>4410</v>
      </c>
      <c r="E40" s="334" t="s">
        <v>172</v>
      </c>
      <c r="F40" s="335">
        <v>1000</v>
      </c>
      <c r="G40" s="524"/>
      <c r="H40" s="330">
        <f t="shared" si="1"/>
        <v>1000</v>
      </c>
    </row>
    <row r="41" spans="1:8" s="306" customFormat="1" ht="24" customHeight="1" thickBot="1" x14ac:dyDescent="0.3">
      <c r="A41" s="298"/>
      <c r="B41" s="299"/>
      <c r="C41" s="300"/>
      <c r="D41" s="301"/>
      <c r="E41" s="339" t="s">
        <v>73</v>
      </c>
      <c r="F41" s="340">
        <f>F25+F22</f>
        <v>290000</v>
      </c>
      <c r="G41" s="525">
        <f>G25+G22</f>
        <v>4672</v>
      </c>
      <c r="H41" s="305">
        <f>H25+H22</f>
        <v>294672</v>
      </c>
    </row>
  </sheetData>
  <sheetProtection selectLockedCells="1" selectUnlockedCells="1"/>
  <mergeCells count="7">
    <mergeCell ref="A9:H9"/>
    <mergeCell ref="F2:H2"/>
    <mergeCell ref="F3:H3"/>
    <mergeCell ref="A5:H5"/>
    <mergeCell ref="A6:H6"/>
    <mergeCell ref="A7:H7"/>
    <mergeCell ref="A8:H8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156"/>
  <sheetViews>
    <sheetView workbookViewId="0">
      <selection activeCell="A5" sqref="A5:F5"/>
    </sheetView>
  </sheetViews>
  <sheetFormatPr defaultColWidth="11.42578125" defaultRowHeight="12.75" x14ac:dyDescent="0.2"/>
  <cols>
    <col min="1" max="1" width="6" style="341" customWidth="1"/>
    <col min="2" max="2" width="8.140625" style="341" customWidth="1"/>
    <col min="3" max="3" width="8" style="341" customWidth="1"/>
    <col min="4" max="4" width="10.85546875" style="341" customWidth="1"/>
    <col min="5" max="5" width="53" style="341" customWidth="1"/>
    <col min="6" max="6" width="14.42578125" style="371" customWidth="1"/>
    <col min="7" max="8" width="12.42578125" style="342" customWidth="1"/>
    <col min="9" max="224" width="11.5703125" style="342" customWidth="1"/>
    <col min="225" max="229" width="11.42578125" style="343"/>
    <col min="230" max="230" width="5.7109375" style="343" customWidth="1"/>
    <col min="231" max="231" width="7" style="343" customWidth="1"/>
    <col min="232" max="232" width="7.42578125" style="343" customWidth="1"/>
    <col min="233" max="233" width="13" style="343" customWidth="1"/>
    <col min="234" max="234" width="48.5703125" style="343" customWidth="1"/>
    <col min="235" max="235" width="13.5703125" style="343" customWidth="1"/>
    <col min="236" max="480" width="11.5703125" style="343" customWidth="1"/>
    <col min="481" max="485" width="11.42578125" style="343"/>
    <col min="486" max="486" width="5.7109375" style="343" customWidth="1"/>
    <col min="487" max="487" width="7" style="343" customWidth="1"/>
    <col min="488" max="488" width="7.42578125" style="343" customWidth="1"/>
    <col min="489" max="489" width="13" style="343" customWidth="1"/>
    <col min="490" max="490" width="48.5703125" style="343" customWidth="1"/>
    <col min="491" max="491" width="13.5703125" style="343" customWidth="1"/>
    <col min="492" max="736" width="11.5703125" style="343" customWidth="1"/>
    <col min="737" max="741" width="11.42578125" style="343"/>
    <col min="742" max="742" width="5.7109375" style="343" customWidth="1"/>
    <col min="743" max="743" width="7" style="343" customWidth="1"/>
    <col min="744" max="744" width="7.42578125" style="343" customWidth="1"/>
    <col min="745" max="745" width="13" style="343" customWidth="1"/>
    <col min="746" max="746" width="48.5703125" style="343" customWidth="1"/>
    <col min="747" max="747" width="13.5703125" style="343" customWidth="1"/>
    <col min="748" max="992" width="11.5703125" style="343" customWidth="1"/>
    <col min="993" max="997" width="11.42578125" style="343"/>
    <col min="998" max="998" width="5.7109375" style="343" customWidth="1"/>
    <col min="999" max="999" width="7" style="343" customWidth="1"/>
    <col min="1000" max="1000" width="7.42578125" style="343" customWidth="1"/>
    <col min="1001" max="1001" width="13" style="343" customWidth="1"/>
    <col min="1002" max="1002" width="48.5703125" style="343" customWidth="1"/>
    <col min="1003" max="1003" width="13.5703125" style="343" customWidth="1"/>
    <col min="1004" max="1248" width="11.5703125" style="343" customWidth="1"/>
    <col min="1249" max="1253" width="11.42578125" style="343"/>
    <col min="1254" max="1254" width="5.7109375" style="343" customWidth="1"/>
    <col min="1255" max="1255" width="7" style="343" customWidth="1"/>
    <col min="1256" max="1256" width="7.42578125" style="343" customWidth="1"/>
    <col min="1257" max="1257" width="13" style="343" customWidth="1"/>
    <col min="1258" max="1258" width="48.5703125" style="343" customWidth="1"/>
    <col min="1259" max="1259" width="13.5703125" style="343" customWidth="1"/>
    <col min="1260" max="1504" width="11.5703125" style="343" customWidth="1"/>
    <col min="1505" max="1509" width="11.42578125" style="343"/>
    <col min="1510" max="1510" width="5.7109375" style="343" customWidth="1"/>
    <col min="1511" max="1511" width="7" style="343" customWidth="1"/>
    <col min="1512" max="1512" width="7.42578125" style="343" customWidth="1"/>
    <col min="1513" max="1513" width="13" style="343" customWidth="1"/>
    <col min="1514" max="1514" width="48.5703125" style="343" customWidth="1"/>
    <col min="1515" max="1515" width="13.5703125" style="343" customWidth="1"/>
    <col min="1516" max="1760" width="11.5703125" style="343" customWidth="1"/>
    <col min="1761" max="1765" width="11.42578125" style="343"/>
    <col min="1766" max="1766" width="5.7109375" style="343" customWidth="1"/>
    <col min="1767" max="1767" width="7" style="343" customWidth="1"/>
    <col min="1768" max="1768" width="7.42578125" style="343" customWidth="1"/>
    <col min="1769" max="1769" width="13" style="343" customWidth="1"/>
    <col min="1770" max="1770" width="48.5703125" style="343" customWidth="1"/>
    <col min="1771" max="1771" width="13.5703125" style="343" customWidth="1"/>
    <col min="1772" max="2016" width="11.5703125" style="343" customWidth="1"/>
    <col min="2017" max="2021" width="11.42578125" style="343"/>
    <col min="2022" max="2022" width="5.7109375" style="343" customWidth="1"/>
    <col min="2023" max="2023" width="7" style="343" customWidth="1"/>
    <col min="2024" max="2024" width="7.42578125" style="343" customWidth="1"/>
    <col min="2025" max="2025" width="13" style="343" customWidth="1"/>
    <col min="2026" max="2026" width="48.5703125" style="343" customWidth="1"/>
    <col min="2027" max="2027" width="13.5703125" style="343" customWidth="1"/>
    <col min="2028" max="2272" width="11.5703125" style="343" customWidth="1"/>
    <col min="2273" max="2277" width="11.42578125" style="343"/>
    <col min="2278" max="2278" width="5.7109375" style="343" customWidth="1"/>
    <col min="2279" max="2279" width="7" style="343" customWidth="1"/>
    <col min="2280" max="2280" width="7.42578125" style="343" customWidth="1"/>
    <col min="2281" max="2281" width="13" style="343" customWidth="1"/>
    <col min="2282" max="2282" width="48.5703125" style="343" customWidth="1"/>
    <col min="2283" max="2283" width="13.5703125" style="343" customWidth="1"/>
    <col min="2284" max="2528" width="11.5703125" style="343" customWidth="1"/>
    <col min="2529" max="2533" width="11.42578125" style="343"/>
    <col min="2534" max="2534" width="5.7109375" style="343" customWidth="1"/>
    <col min="2535" max="2535" width="7" style="343" customWidth="1"/>
    <col min="2536" max="2536" width="7.42578125" style="343" customWidth="1"/>
    <col min="2537" max="2537" width="13" style="343" customWidth="1"/>
    <col min="2538" max="2538" width="48.5703125" style="343" customWidth="1"/>
    <col min="2539" max="2539" width="13.5703125" style="343" customWidth="1"/>
    <col min="2540" max="2784" width="11.5703125" style="343" customWidth="1"/>
    <col min="2785" max="2789" width="11.42578125" style="343"/>
    <col min="2790" max="2790" width="5.7109375" style="343" customWidth="1"/>
    <col min="2791" max="2791" width="7" style="343" customWidth="1"/>
    <col min="2792" max="2792" width="7.42578125" style="343" customWidth="1"/>
    <col min="2793" max="2793" width="13" style="343" customWidth="1"/>
    <col min="2794" max="2794" width="48.5703125" style="343" customWidth="1"/>
    <col min="2795" max="2795" width="13.5703125" style="343" customWidth="1"/>
    <col min="2796" max="3040" width="11.5703125" style="343" customWidth="1"/>
    <col min="3041" max="3045" width="11.42578125" style="343"/>
    <col min="3046" max="3046" width="5.7109375" style="343" customWidth="1"/>
    <col min="3047" max="3047" width="7" style="343" customWidth="1"/>
    <col min="3048" max="3048" width="7.42578125" style="343" customWidth="1"/>
    <col min="3049" max="3049" width="13" style="343" customWidth="1"/>
    <col min="3050" max="3050" width="48.5703125" style="343" customWidth="1"/>
    <col min="3051" max="3051" width="13.5703125" style="343" customWidth="1"/>
    <col min="3052" max="3296" width="11.5703125" style="343" customWidth="1"/>
    <col min="3297" max="3301" width="11.42578125" style="343"/>
    <col min="3302" max="3302" width="5.7109375" style="343" customWidth="1"/>
    <col min="3303" max="3303" width="7" style="343" customWidth="1"/>
    <col min="3304" max="3304" width="7.42578125" style="343" customWidth="1"/>
    <col min="3305" max="3305" width="13" style="343" customWidth="1"/>
    <col min="3306" max="3306" width="48.5703125" style="343" customWidth="1"/>
    <col min="3307" max="3307" width="13.5703125" style="343" customWidth="1"/>
    <col min="3308" max="3552" width="11.5703125" style="343" customWidth="1"/>
    <col min="3553" max="3557" width="11.42578125" style="343"/>
    <col min="3558" max="3558" width="5.7109375" style="343" customWidth="1"/>
    <col min="3559" max="3559" width="7" style="343" customWidth="1"/>
    <col min="3560" max="3560" width="7.42578125" style="343" customWidth="1"/>
    <col min="3561" max="3561" width="13" style="343" customWidth="1"/>
    <col min="3562" max="3562" width="48.5703125" style="343" customWidth="1"/>
    <col min="3563" max="3563" width="13.5703125" style="343" customWidth="1"/>
    <col min="3564" max="3808" width="11.5703125" style="343" customWidth="1"/>
    <col min="3809" max="3813" width="11.42578125" style="343"/>
    <col min="3814" max="3814" width="5.7109375" style="343" customWidth="1"/>
    <col min="3815" max="3815" width="7" style="343" customWidth="1"/>
    <col min="3816" max="3816" width="7.42578125" style="343" customWidth="1"/>
    <col min="3817" max="3817" width="13" style="343" customWidth="1"/>
    <col min="3818" max="3818" width="48.5703125" style="343" customWidth="1"/>
    <col min="3819" max="3819" width="13.5703125" style="343" customWidth="1"/>
    <col min="3820" max="4064" width="11.5703125" style="343" customWidth="1"/>
    <col min="4065" max="4069" width="11.42578125" style="343"/>
    <col min="4070" max="4070" width="5.7109375" style="343" customWidth="1"/>
    <col min="4071" max="4071" width="7" style="343" customWidth="1"/>
    <col min="4072" max="4072" width="7.42578125" style="343" customWidth="1"/>
    <col min="4073" max="4073" width="13" style="343" customWidth="1"/>
    <col min="4074" max="4074" width="48.5703125" style="343" customWidth="1"/>
    <col min="4075" max="4075" width="13.5703125" style="343" customWidth="1"/>
    <col min="4076" max="4320" width="11.5703125" style="343" customWidth="1"/>
    <col min="4321" max="4325" width="11.42578125" style="343"/>
    <col min="4326" max="4326" width="5.7109375" style="343" customWidth="1"/>
    <col min="4327" max="4327" width="7" style="343" customWidth="1"/>
    <col min="4328" max="4328" width="7.42578125" style="343" customWidth="1"/>
    <col min="4329" max="4329" width="13" style="343" customWidth="1"/>
    <col min="4330" max="4330" width="48.5703125" style="343" customWidth="1"/>
    <col min="4331" max="4331" width="13.5703125" style="343" customWidth="1"/>
    <col min="4332" max="4576" width="11.5703125" style="343" customWidth="1"/>
    <col min="4577" max="4581" width="11.42578125" style="343"/>
    <col min="4582" max="4582" width="5.7109375" style="343" customWidth="1"/>
    <col min="4583" max="4583" width="7" style="343" customWidth="1"/>
    <col min="4584" max="4584" width="7.42578125" style="343" customWidth="1"/>
    <col min="4585" max="4585" width="13" style="343" customWidth="1"/>
    <col min="4586" max="4586" width="48.5703125" style="343" customWidth="1"/>
    <col min="4587" max="4587" width="13.5703125" style="343" customWidth="1"/>
    <col min="4588" max="4832" width="11.5703125" style="343" customWidth="1"/>
    <col min="4833" max="4837" width="11.42578125" style="343"/>
    <col min="4838" max="4838" width="5.7109375" style="343" customWidth="1"/>
    <col min="4839" max="4839" width="7" style="343" customWidth="1"/>
    <col min="4840" max="4840" width="7.42578125" style="343" customWidth="1"/>
    <col min="4841" max="4841" width="13" style="343" customWidth="1"/>
    <col min="4842" max="4842" width="48.5703125" style="343" customWidth="1"/>
    <col min="4843" max="4843" width="13.5703125" style="343" customWidth="1"/>
    <col min="4844" max="5088" width="11.5703125" style="343" customWidth="1"/>
    <col min="5089" max="5093" width="11.42578125" style="343"/>
    <col min="5094" max="5094" width="5.7109375" style="343" customWidth="1"/>
    <col min="5095" max="5095" width="7" style="343" customWidth="1"/>
    <col min="5096" max="5096" width="7.42578125" style="343" customWidth="1"/>
    <col min="5097" max="5097" width="13" style="343" customWidth="1"/>
    <col min="5098" max="5098" width="48.5703125" style="343" customWidth="1"/>
    <col min="5099" max="5099" width="13.5703125" style="343" customWidth="1"/>
    <col min="5100" max="5344" width="11.5703125" style="343" customWidth="1"/>
    <col min="5345" max="5349" width="11.42578125" style="343"/>
    <col min="5350" max="5350" width="5.7109375" style="343" customWidth="1"/>
    <col min="5351" max="5351" width="7" style="343" customWidth="1"/>
    <col min="5352" max="5352" width="7.42578125" style="343" customWidth="1"/>
    <col min="5353" max="5353" width="13" style="343" customWidth="1"/>
    <col min="5354" max="5354" width="48.5703125" style="343" customWidth="1"/>
    <col min="5355" max="5355" width="13.5703125" style="343" customWidth="1"/>
    <col min="5356" max="5600" width="11.5703125" style="343" customWidth="1"/>
    <col min="5601" max="5605" width="11.42578125" style="343"/>
    <col min="5606" max="5606" width="5.7109375" style="343" customWidth="1"/>
    <col min="5607" max="5607" width="7" style="343" customWidth="1"/>
    <col min="5608" max="5608" width="7.42578125" style="343" customWidth="1"/>
    <col min="5609" max="5609" width="13" style="343" customWidth="1"/>
    <col min="5610" max="5610" width="48.5703125" style="343" customWidth="1"/>
    <col min="5611" max="5611" width="13.5703125" style="343" customWidth="1"/>
    <col min="5612" max="5856" width="11.5703125" style="343" customWidth="1"/>
    <col min="5857" max="5861" width="11.42578125" style="343"/>
    <col min="5862" max="5862" width="5.7109375" style="343" customWidth="1"/>
    <col min="5863" max="5863" width="7" style="343" customWidth="1"/>
    <col min="5864" max="5864" width="7.42578125" style="343" customWidth="1"/>
    <col min="5865" max="5865" width="13" style="343" customWidth="1"/>
    <col min="5866" max="5866" width="48.5703125" style="343" customWidth="1"/>
    <col min="5867" max="5867" width="13.5703125" style="343" customWidth="1"/>
    <col min="5868" max="6112" width="11.5703125" style="343" customWidth="1"/>
    <col min="6113" max="6117" width="11.42578125" style="343"/>
    <col min="6118" max="6118" width="5.7109375" style="343" customWidth="1"/>
    <col min="6119" max="6119" width="7" style="343" customWidth="1"/>
    <col min="6120" max="6120" width="7.42578125" style="343" customWidth="1"/>
    <col min="6121" max="6121" width="13" style="343" customWidth="1"/>
    <col min="6122" max="6122" width="48.5703125" style="343" customWidth="1"/>
    <col min="6123" max="6123" width="13.5703125" style="343" customWidth="1"/>
    <col min="6124" max="6368" width="11.5703125" style="343" customWidth="1"/>
    <col min="6369" max="6373" width="11.42578125" style="343"/>
    <col min="6374" max="6374" width="5.7109375" style="343" customWidth="1"/>
    <col min="6375" max="6375" width="7" style="343" customWidth="1"/>
    <col min="6376" max="6376" width="7.42578125" style="343" customWidth="1"/>
    <col min="6377" max="6377" width="13" style="343" customWidth="1"/>
    <col min="6378" max="6378" width="48.5703125" style="343" customWidth="1"/>
    <col min="6379" max="6379" width="13.5703125" style="343" customWidth="1"/>
    <col min="6380" max="6624" width="11.5703125" style="343" customWidth="1"/>
    <col min="6625" max="6629" width="11.42578125" style="343"/>
    <col min="6630" max="6630" width="5.7109375" style="343" customWidth="1"/>
    <col min="6631" max="6631" width="7" style="343" customWidth="1"/>
    <col min="6632" max="6632" width="7.42578125" style="343" customWidth="1"/>
    <col min="6633" max="6633" width="13" style="343" customWidth="1"/>
    <col min="6634" max="6634" width="48.5703125" style="343" customWidth="1"/>
    <col min="6635" max="6635" width="13.5703125" style="343" customWidth="1"/>
    <col min="6636" max="6880" width="11.5703125" style="343" customWidth="1"/>
    <col min="6881" max="6885" width="11.42578125" style="343"/>
    <col min="6886" max="6886" width="5.7109375" style="343" customWidth="1"/>
    <col min="6887" max="6887" width="7" style="343" customWidth="1"/>
    <col min="6888" max="6888" width="7.42578125" style="343" customWidth="1"/>
    <col min="6889" max="6889" width="13" style="343" customWidth="1"/>
    <col min="6890" max="6890" width="48.5703125" style="343" customWidth="1"/>
    <col min="6891" max="6891" width="13.5703125" style="343" customWidth="1"/>
    <col min="6892" max="7136" width="11.5703125" style="343" customWidth="1"/>
    <col min="7137" max="7141" width="11.42578125" style="343"/>
    <col min="7142" max="7142" width="5.7109375" style="343" customWidth="1"/>
    <col min="7143" max="7143" width="7" style="343" customWidth="1"/>
    <col min="7144" max="7144" width="7.42578125" style="343" customWidth="1"/>
    <col min="7145" max="7145" width="13" style="343" customWidth="1"/>
    <col min="7146" max="7146" width="48.5703125" style="343" customWidth="1"/>
    <col min="7147" max="7147" width="13.5703125" style="343" customWidth="1"/>
    <col min="7148" max="7392" width="11.5703125" style="343" customWidth="1"/>
    <col min="7393" max="7397" width="11.42578125" style="343"/>
    <col min="7398" max="7398" width="5.7109375" style="343" customWidth="1"/>
    <col min="7399" max="7399" width="7" style="343" customWidth="1"/>
    <col min="7400" max="7400" width="7.42578125" style="343" customWidth="1"/>
    <col min="7401" max="7401" width="13" style="343" customWidth="1"/>
    <col min="7402" max="7402" width="48.5703125" style="343" customWidth="1"/>
    <col min="7403" max="7403" width="13.5703125" style="343" customWidth="1"/>
    <col min="7404" max="7648" width="11.5703125" style="343" customWidth="1"/>
    <col min="7649" max="7653" width="11.42578125" style="343"/>
    <col min="7654" max="7654" width="5.7109375" style="343" customWidth="1"/>
    <col min="7655" max="7655" width="7" style="343" customWidth="1"/>
    <col min="7656" max="7656" width="7.42578125" style="343" customWidth="1"/>
    <col min="7657" max="7657" width="13" style="343" customWidth="1"/>
    <col min="7658" max="7658" width="48.5703125" style="343" customWidth="1"/>
    <col min="7659" max="7659" width="13.5703125" style="343" customWidth="1"/>
    <col min="7660" max="7904" width="11.5703125" style="343" customWidth="1"/>
    <col min="7905" max="7909" width="11.42578125" style="343"/>
    <col min="7910" max="7910" width="5.7109375" style="343" customWidth="1"/>
    <col min="7911" max="7911" width="7" style="343" customWidth="1"/>
    <col min="7912" max="7912" width="7.42578125" style="343" customWidth="1"/>
    <col min="7913" max="7913" width="13" style="343" customWidth="1"/>
    <col min="7914" max="7914" width="48.5703125" style="343" customWidth="1"/>
    <col min="7915" max="7915" width="13.5703125" style="343" customWidth="1"/>
    <col min="7916" max="8160" width="11.5703125" style="343" customWidth="1"/>
    <col min="8161" max="8165" width="11.42578125" style="343"/>
    <col min="8166" max="8166" width="5.7109375" style="343" customWidth="1"/>
    <col min="8167" max="8167" width="7" style="343" customWidth="1"/>
    <col min="8168" max="8168" width="7.42578125" style="343" customWidth="1"/>
    <col min="8169" max="8169" width="13" style="343" customWidth="1"/>
    <col min="8170" max="8170" width="48.5703125" style="343" customWidth="1"/>
    <col min="8171" max="8171" width="13.5703125" style="343" customWidth="1"/>
    <col min="8172" max="8416" width="11.5703125" style="343" customWidth="1"/>
    <col min="8417" max="8421" width="11.42578125" style="343"/>
    <col min="8422" max="8422" width="5.7109375" style="343" customWidth="1"/>
    <col min="8423" max="8423" width="7" style="343" customWidth="1"/>
    <col min="8424" max="8424" width="7.42578125" style="343" customWidth="1"/>
    <col min="8425" max="8425" width="13" style="343" customWidth="1"/>
    <col min="8426" max="8426" width="48.5703125" style="343" customWidth="1"/>
    <col min="8427" max="8427" width="13.5703125" style="343" customWidth="1"/>
    <col min="8428" max="8672" width="11.5703125" style="343" customWidth="1"/>
    <col min="8673" max="8677" width="11.42578125" style="343"/>
    <col min="8678" max="8678" width="5.7109375" style="343" customWidth="1"/>
    <col min="8679" max="8679" width="7" style="343" customWidth="1"/>
    <col min="8680" max="8680" width="7.42578125" style="343" customWidth="1"/>
    <col min="8681" max="8681" width="13" style="343" customWidth="1"/>
    <col min="8682" max="8682" width="48.5703125" style="343" customWidth="1"/>
    <col min="8683" max="8683" width="13.5703125" style="343" customWidth="1"/>
    <col min="8684" max="8928" width="11.5703125" style="343" customWidth="1"/>
    <col min="8929" max="8933" width="11.42578125" style="343"/>
    <col min="8934" max="8934" width="5.7109375" style="343" customWidth="1"/>
    <col min="8935" max="8935" width="7" style="343" customWidth="1"/>
    <col min="8936" max="8936" width="7.42578125" style="343" customWidth="1"/>
    <col min="8937" max="8937" width="13" style="343" customWidth="1"/>
    <col min="8938" max="8938" width="48.5703125" style="343" customWidth="1"/>
    <col min="8939" max="8939" width="13.5703125" style="343" customWidth="1"/>
    <col min="8940" max="9184" width="11.5703125" style="343" customWidth="1"/>
    <col min="9185" max="9189" width="11.42578125" style="343"/>
    <col min="9190" max="9190" width="5.7109375" style="343" customWidth="1"/>
    <col min="9191" max="9191" width="7" style="343" customWidth="1"/>
    <col min="9192" max="9192" width="7.42578125" style="343" customWidth="1"/>
    <col min="9193" max="9193" width="13" style="343" customWidth="1"/>
    <col min="9194" max="9194" width="48.5703125" style="343" customWidth="1"/>
    <col min="9195" max="9195" width="13.5703125" style="343" customWidth="1"/>
    <col min="9196" max="9440" width="11.5703125" style="343" customWidth="1"/>
    <col min="9441" max="9445" width="11.42578125" style="343"/>
    <col min="9446" max="9446" width="5.7109375" style="343" customWidth="1"/>
    <col min="9447" max="9447" width="7" style="343" customWidth="1"/>
    <col min="9448" max="9448" width="7.42578125" style="343" customWidth="1"/>
    <col min="9449" max="9449" width="13" style="343" customWidth="1"/>
    <col min="9450" max="9450" width="48.5703125" style="343" customWidth="1"/>
    <col min="9451" max="9451" width="13.5703125" style="343" customWidth="1"/>
    <col min="9452" max="9696" width="11.5703125" style="343" customWidth="1"/>
    <col min="9697" max="9701" width="11.42578125" style="343"/>
    <col min="9702" max="9702" width="5.7109375" style="343" customWidth="1"/>
    <col min="9703" max="9703" width="7" style="343" customWidth="1"/>
    <col min="9704" max="9704" width="7.42578125" style="343" customWidth="1"/>
    <col min="9705" max="9705" width="13" style="343" customWidth="1"/>
    <col min="9706" max="9706" width="48.5703125" style="343" customWidth="1"/>
    <col min="9707" max="9707" width="13.5703125" style="343" customWidth="1"/>
    <col min="9708" max="9952" width="11.5703125" style="343" customWidth="1"/>
    <col min="9953" max="9957" width="11.42578125" style="343"/>
    <col min="9958" max="9958" width="5.7109375" style="343" customWidth="1"/>
    <col min="9959" max="9959" width="7" style="343" customWidth="1"/>
    <col min="9960" max="9960" width="7.42578125" style="343" customWidth="1"/>
    <col min="9961" max="9961" width="13" style="343" customWidth="1"/>
    <col min="9962" max="9962" width="48.5703125" style="343" customWidth="1"/>
    <col min="9963" max="9963" width="13.5703125" style="343" customWidth="1"/>
    <col min="9964" max="10208" width="11.5703125" style="343" customWidth="1"/>
    <col min="10209" max="10213" width="11.42578125" style="343"/>
    <col min="10214" max="10214" width="5.7109375" style="343" customWidth="1"/>
    <col min="10215" max="10215" width="7" style="343" customWidth="1"/>
    <col min="10216" max="10216" width="7.42578125" style="343" customWidth="1"/>
    <col min="10217" max="10217" width="13" style="343" customWidth="1"/>
    <col min="10218" max="10218" width="48.5703125" style="343" customWidth="1"/>
    <col min="10219" max="10219" width="13.5703125" style="343" customWidth="1"/>
    <col min="10220" max="10464" width="11.5703125" style="343" customWidth="1"/>
    <col min="10465" max="10469" width="11.42578125" style="343"/>
    <col min="10470" max="10470" width="5.7109375" style="343" customWidth="1"/>
    <col min="10471" max="10471" width="7" style="343" customWidth="1"/>
    <col min="10472" max="10472" width="7.42578125" style="343" customWidth="1"/>
    <col min="10473" max="10473" width="13" style="343" customWidth="1"/>
    <col min="10474" max="10474" width="48.5703125" style="343" customWidth="1"/>
    <col min="10475" max="10475" width="13.5703125" style="343" customWidth="1"/>
    <col min="10476" max="10720" width="11.5703125" style="343" customWidth="1"/>
    <col min="10721" max="10725" width="11.42578125" style="343"/>
    <col min="10726" max="10726" width="5.7109375" style="343" customWidth="1"/>
    <col min="10727" max="10727" width="7" style="343" customWidth="1"/>
    <col min="10728" max="10728" width="7.42578125" style="343" customWidth="1"/>
    <col min="10729" max="10729" width="13" style="343" customWidth="1"/>
    <col min="10730" max="10730" width="48.5703125" style="343" customWidth="1"/>
    <col min="10731" max="10731" width="13.5703125" style="343" customWidth="1"/>
    <col min="10732" max="10976" width="11.5703125" style="343" customWidth="1"/>
    <col min="10977" max="10981" width="11.42578125" style="343"/>
    <col min="10982" max="10982" width="5.7109375" style="343" customWidth="1"/>
    <col min="10983" max="10983" width="7" style="343" customWidth="1"/>
    <col min="10984" max="10984" width="7.42578125" style="343" customWidth="1"/>
    <col min="10985" max="10985" width="13" style="343" customWidth="1"/>
    <col min="10986" max="10986" width="48.5703125" style="343" customWidth="1"/>
    <col min="10987" max="10987" width="13.5703125" style="343" customWidth="1"/>
    <col min="10988" max="11232" width="11.5703125" style="343" customWidth="1"/>
    <col min="11233" max="11237" width="11.42578125" style="343"/>
    <col min="11238" max="11238" width="5.7109375" style="343" customWidth="1"/>
    <col min="11239" max="11239" width="7" style="343" customWidth="1"/>
    <col min="11240" max="11240" width="7.42578125" style="343" customWidth="1"/>
    <col min="11241" max="11241" width="13" style="343" customWidth="1"/>
    <col min="11242" max="11242" width="48.5703125" style="343" customWidth="1"/>
    <col min="11243" max="11243" width="13.5703125" style="343" customWidth="1"/>
    <col min="11244" max="11488" width="11.5703125" style="343" customWidth="1"/>
    <col min="11489" max="11493" width="11.42578125" style="343"/>
    <col min="11494" max="11494" width="5.7109375" style="343" customWidth="1"/>
    <col min="11495" max="11495" width="7" style="343" customWidth="1"/>
    <col min="11496" max="11496" width="7.42578125" style="343" customWidth="1"/>
    <col min="11497" max="11497" width="13" style="343" customWidth="1"/>
    <col min="11498" max="11498" width="48.5703125" style="343" customWidth="1"/>
    <col min="11499" max="11499" width="13.5703125" style="343" customWidth="1"/>
    <col min="11500" max="11744" width="11.5703125" style="343" customWidth="1"/>
    <col min="11745" max="11749" width="11.42578125" style="343"/>
    <col min="11750" max="11750" width="5.7109375" style="343" customWidth="1"/>
    <col min="11751" max="11751" width="7" style="343" customWidth="1"/>
    <col min="11752" max="11752" width="7.42578125" style="343" customWidth="1"/>
    <col min="11753" max="11753" width="13" style="343" customWidth="1"/>
    <col min="11754" max="11754" width="48.5703125" style="343" customWidth="1"/>
    <col min="11755" max="11755" width="13.5703125" style="343" customWidth="1"/>
    <col min="11756" max="12000" width="11.5703125" style="343" customWidth="1"/>
    <col min="12001" max="12005" width="11.42578125" style="343"/>
    <col min="12006" max="12006" width="5.7109375" style="343" customWidth="1"/>
    <col min="12007" max="12007" width="7" style="343" customWidth="1"/>
    <col min="12008" max="12008" width="7.42578125" style="343" customWidth="1"/>
    <col min="12009" max="12009" width="13" style="343" customWidth="1"/>
    <col min="12010" max="12010" width="48.5703125" style="343" customWidth="1"/>
    <col min="12011" max="12011" width="13.5703125" style="343" customWidth="1"/>
    <col min="12012" max="12256" width="11.5703125" style="343" customWidth="1"/>
    <col min="12257" max="12261" width="11.42578125" style="343"/>
    <col min="12262" max="12262" width="5.7109375" style="343" customWidth="1"/>
    <col min="12263" max="12263" width="7" style="343" customWidth="1"/>
    <col min="12264" max="12264" width="7.42578125" style="343" customWidth="1"/>
    <col min="12265" max="12265" width="13" style="343" customWidth="1"/>
    <col min="12266" max="12266" width="48.5703125" style="343" customWidth="1"/>
    <col min="12267" max="12267" width="13.5703125" style="343" customWidth="1"/>
    <col min="12268" max="12512" width="11.5703125" style="343" customWidth="1"/>
    <col min="12513" max="12517" width="11.42578125" style="343"/>
    <col min="12518" max="12518" width="5.7109375" style="343" customWidth="1"/>
    <col min="12519" max="12519" width="7" style="343" customWidth="1"/>
    <col min="12520" max="12520" width="7.42578125" style="343" customWidth="1"/>
    <col min="12521" max="12521" width="13" style="343" customWidth="1"/>
    <col min="12522" max="12522" width="48.5703125" style="343" customWidth="1"/>
    <col min="12523" max="12523" width="13.5703125" style="343" customWidth="1"/>
    <col min="12524" max="12768" width="11.5703125" style="343" customWidth="1"/>
    <col min="12769" max="12773" width="11.42578125" style="343"/>
    <col min="12774" max="12774" width="5.7109375" style="343" customWidth="1"/>
    <col min="12775" max="12775" width="7" style="343" customWidth="1"/>
    <col min="12776" max="12776" width="7.42578125" style="343" customWidth="1"/>
    <col min="12777" max="12777" width="13" style="343" customWidth="1"/>
    <col min="12778" max="12778" width="48.5703125" style="343" customWidth="1"/>
    <col min="12779" max="12779" width="13.5703125" style="343" customWidth="1"/>
    <col min="12780" max="13024" width="11.5703125" style="343" customWidth="1"/>
    <col min="13025" max="13029" width="11.42578125" style="343"/>
    <col min="13030" max="13030" width="5.7109375" style="343" customWidth="1"/>
    <col min="13031" max="13031" width="7" style="343" customWidth="1"/>
    <col min="13032" max="13032" width="7.42578125" style="343" customWidth="1"/>
    <col min="13033" max="13033" width="13" style="343" customWidth="1"/>
    <col min="13034" max="13034" width="48.5703125" style="343" customWidth="1"/>
    <col min="13035" max="13035" width="13.5703125" style="343" customWidth="1"/>
    <col min="13036" max="13280" width="11.5703125" style="343" customWidth="1"/>
    <col min="13281" max="13285" width="11.42578125" style="343"/>
    <col min="13286" max="13286" width="5.7109375" style="343" customWidth="1"/>
    <col min="13287" max="13287" width="7" style="343" customWidth="1"/>
    <col min="13288" max="13288" width="7.42578125" style="343" customWidth="1"/>
    <col min="13289" max="13289" width="13" style="343" customWidth="1"/>
    <col min="13290" max="13290" width="48.5703125" style="343" customWidth="1"/>
    <col min="13291" max="13291" width="13.5703125" style="343" customWidth="1"/>
    <col min="13292" max="13536" width="11.5703125" style="343" customWidth="1"/>
    <col min="13537" max="13541" width="11.42578125" style="343"/>
    <col min="13542" max="13542" width="5.7109375" style="343" customWidth="1"/>
    <col min="13543" max="13543" width="7" style="343" customWidth="1"/>
    <col min="13544" max="13544" width="7.42578125" style="343" customWidth="1"/>
    <col min="13545" max="13545" width="13" style="343" customWidth="1"/>
    <col min="13546" max="13546" width="48.5703125" style="343" customWidth="1"/>
    <col min="13547" max="13547" width="13.5703125" style="343" customWidth="1"/>
    <col min="13548" max="13792" width="11.5703125" style="343" customWidth="1"/>
    <col min="13793" max="13797" width="11.42578125" style="343"/>
    <col min="13798" max="13798" width="5.7109375" style="343" customWidth="1"/>
    <col min="13799" max="13799" width="7" style="343" customWidth="1"/>
    <col min="13800" max="13800" width="7.42578125" style="343" customWidth="1"/>
    <col min="13801" max="13801" width="13" style="343" customWidth="1"/>
    <col min="13802" max="13802" width="48.5703125" style="343" customWidth="1"/>
    <col min="13803" max="13803" width="13.5703125" style="343" customWidth="1"/>
    <col min="13804" max="14048" width="11.5703125" style="343" customWidth="1"/>
    <col min="14049" max="14053" width="11.42578125" style="343"/>
    <col min="14054" max="14054" width="5.7109375" style="343" customWidth="1"/>
    <col min="14055" max="14055" width="7" style="343" customWidth="1"/>
    <col min="14056" max="14056" width="7.42578125" style="343" customWidth="1"/>
    <col min="14057" max="14057" width="13" style="343" customWidth="1"/>
    <col min="14058" max="14058" width="48.5703125" style="343" customWidth="1"/>
    <col min="14059" max="14059" width="13.5703125" style="343" customWidth="1"/>
    <col min="14060" max="14304" width="11.5703125" style="343" customWidth="1"/>
    <col min="14305" max="14309" width="11.42578125" style="343"/>
    <col min="14310" max="14310" width="5.7109375" style="343" customWidth="1"/>
    <col min="14311" max="14311" width="7" style="343" customWidth="1"/>
    <col min="14312" max="14312" width="7.42578125" style="343" customWidth="1"/>
    <col min="14313" max="14313" width="13" style="343" customWidth="1"/>
    <col min="14314" max="14314" width="48.5703125" style="343" customWidth="1"/>
    <col min="14315" max="14315" width="13.5703125" style="343" customWidth="1"/>
    <col min="14316" max="14560" width="11.5703125" style="343" customWidth="1"/>
    <col min="14561" max="14565" width="11.42578125" style="343"/>
    <col min="14566" max="14566" width="5.7109375" style="343" customWidth="1"/>
    <col min="14567" max="14567" width="7" style="343" customWidth="1"/>
    <col min="14568" max="14568" width="7.42578125" style="343" customWidth="1"/>
    <col min="14569" max="14569" width="13" style="343" customWidth="1"/>
    <col min="14570" max="14570" width="48.5703125" style="343" customWidth="1"/>
    <col min="14571" max="14571" width="13.5703125" style="343" customWidth="1"/>
    <col min="14572" max="14816" width="11.5703125" style="343" customWidth="1"/>
    <col min="14817" max="14821" width="11.42578125" style="343"/>
    <col min="14822" max="14822" width="5.7109375" style="343" customWidth="1"/>
    <col min="14823" max="14823" width="7" style="343" customWidth="1"/>
    <col min="14824" max="14824" width="7.42578125" style="343" customWidth="1"/>
    <col min="14825" max="14825" width="13" style="343" customWidth="1"/>
    <col min="14826" max="14826" width="48.5703125" style="343" customWidth="1"/>
    <col min="14827" max="14827" width="13.5703125" style="343" customWidth="1"/>
    <col min="14828" max="15072" width="11.5703125" style="343" customWidth="1"/>
    <col min="15073" max="15077" width="11.42578125" style="343"/>
    <col min="15078" max="15078" width="5.7109375" style="343" customWidth="1"/>
    <col min="15079" max="15079" width="7" style="343" customWidth="1"/>
    <col min="15080" max="15080" width="7.42578125" style="343" customWidth="1"/>
    <col min="15081" max="15081" width="13" style="343" customWidth="1"/>
    <col min="15082" max="15082" width="48.5703125" style="343" customWidth="1"/>
    <col min="15083" max="15083" width="13.5703125" style="343" customWidth="1"/>
    <col min="15084" max="15328" width="11.5703125" style="343" customWidth="1"/>
    <col min="15329" max="15333" width="11.42578125" style="343"/>
    <col min="15334" max="15334" width="5.7109375" style="343" customWidth="1"/>
    <col min="15335" max="15335" width="7" style="343" customWidth="1"/>
    <col min="15336" max="15336" width="7.42578125" style="343" customWidth="1"/>
    <col min="15337" max="15337" width="13" style="343" customWidth="1"/>
    <col min="15338" max="15338" width="48.5703125" style="343" customWidth="1"/>
    <col min="15339" max="15339" width="13.5703125" style="343" customWidth="1"/>
    <col min="15340" max="15584" width="11.5703125" style="343" customWidth="1"/>
    <col min="15585" max="15589" width="11.42578125" style="343"/>
    <col min="15590" max="15590" width="5.7109375" style="343" customWidth="1"/>
    <col min="15591" max="15591" width="7" style="343" customWidth="1"/>
    <col min="15592" max="15592" width="7.42578125" style="343" customWidth="1"/>
    <col min="15593" max="15593" width="13" style="343" customWidth="1"/>
    <col min="15594" max="15594" width="48.5703125" style="343" customWidth="1"/>
    <col min="15595" max="15595" width="13.5703125" style="343" customWidth="1"/>
    <col min="15596" max="15840" width="11.5703125" style="343" customWidth="1"/>
    <col min="15841" max="15845" width="11.42578125" style="343"/>
    <col min="15846" max="15846" width="5.7109375" style="343" customWidth="1"/>
    <col min="15847" max="15847" width="7" style="343" customWidth="1"/>
    <col min="15848" max="15848" width="7.42578125" style="343" customWidth="1"/>
    <col min="15849" max="15849" width="13" style="343" customWidth="1"/>
    <col min="15850" max="15850" width="48.5703125" style="343" customWidth="1"/>
    <col min="15851" max="15851" width="13.5703125" style="343" customWidth="1"/>
    <col min="15852" max="16096" width="11.5703125" style="343" customWidth="1"/>
    <col min="16097" max="16101" width="11.42578125" style="343"/>
    <col min="16102" max="16102" width="5.7109375" style="343" customWidth="1"/>
    <col min="16103" max="16103" width="7" style="343" customWidth="1"/>
    <col min="16104" max="16104" width="7.42578125" style="343" customWidth="1"/>
    <col min="16105" max="16105" width="13" style="343" customWidth="1"/>
    <col min="16106" max="16106" width="48.5703125" style="343" customWidth="1"/>
    <col min="16107" max="16107" width="13.5703125" style="343" customWidth="1"/>
    <col min="16108" max="16352" width="11.5703125" style="343" customWidth="1"/>
    <col min="16353" max="16384" width="11.42578125" style="343"/>
  </cols>
  <sheetData>
    <row r="1" spans="1:224" ht="15" customHeight="1" x14ac:dyDescent="0.2">
      <c r="E1" s="738"/>
      <c r="F1" s="738"/>
      <c r="G1" s="737" t="s">
        <v>1263</v>
      </c>
      <c r="H1" s="737"/>
      <c r="I1" s="737"/>
    </row>
    <row r="2" spans="1:224" ht="15" customHeight="1" x14ac:dyDescent="0.2">
      <c r="E2" s="739"/>
      <c r="F2" s="739"/>
      <c r="G2" s="446" t="s">
        <v>0</v>
      </c>
      <c r="H2" s="446"/>
      <c r="I2" s="446"/>
    </row>
    <row r="3" spans="1:224" ht="15" customHeight="1" x14ac:dyDescent="0.2">
      <c r="E3" s="729"/>
      <c r="F3" s="729"/>
      <c r="G3" s="446" t="s">
        <v>345</v>
      </c>
      <c r="H3" s="446"/>
      <c r="I3" s="446"/>
    </row>
    <row r="4" spans="1:224" ht="12.75" customHeight="1" x14ac:dyDescent="0.2">
      <c r="E4" s="740"/>
      <c r="F4" s="740"/>
    </row>
    <row r="5" spans="1:224" s="345" customFormat="1" ht="15.75" x14ac:dyDescent="0.2">
      <c r="A5" s="741" t="s">
        <v>174</v>
      </c>
      <c r="B5" s="741"/>
      <c r="C5" s="741"/>
      <c r="D5" s="741"/>
      <c r="E5" s="741"/>
      <c r="F5" s="741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4"/>
      <c r="AX5" s="344"/>
      <c r="AY5" s="344"/>
      <c r="AZ5" s="344"/>
      <c r="BA5" s="344"/>
      <c r="BB5" s="344"/>
      <c r="BC5" s="344"/>
      <c r="BD5" s="344"/>
      <c r="BE5" s="344"/>
      <c r="BF5" s="344"/>
      <c r="BG5" s="344"/>
      <c r="BH5" s="344"/>
      <c r="BI5" s="344"/>
      <c r="BJ5" s="344"/>
      <c r="BK5" s="344"/>
      <c r="BL5" s="344"/>
      <c r="BM5" s="344"/>
      <c r="BN5" s="344"/>
      <c r="BO5" s="344"/>
      <c r="BP5" s="344"/>
      <c r="BQ5" s="344"/>
      <c r="BR5" s="344"/>
      <c r="BS5" s="344"/>
      <c r="BT5" s="344"/>
      <c r="BU5" s="344"/>
      <c r="BV5" s="344"/>
      <c r="BW5" s="344"/>
      <c r="BX5" s="344"/>
      <c r="BY5" s="344"/>
      <c r="BZ5" s="344"/>
      <c r="CA5" s="344"/>
      <c r="CB5" s="344"/>
      <c r="CC5" s="344"/>
      <c r="CD5" s="344"/>
      <c r="CE5" s="344"/>
      <c r="CF5" s="344"/>
      <c r="CG5" s="344"/>
      <c r="CH5" s="344"/>
      <c r="CI5" s="344"/>
      <c r="CJ5" s="344"/>
      <c r="CK5" s="344"/>
      <c r="CL5" s="344"/>
      <c r="CM5" s="344"/>
      <c r="CN5" s="344"/>
      <c r="CO5" s="344"/>
      <c r="CP5" s="344"/>
      <c r="CQ5" s="344"/>
      <c r="CR5" s="344"/>
      <c r="CS5" s="344"/>
      <c r="CT5" s="344"/>
      <c r="CU5" s="344"/>
      <c r="CV5" s="344"/>
      <c r="CW5" s="344"/>
      <c r="CX5" s="344"/>
      <c r="CY5" s="344"/>
      <c r="CZ5" s="344"/>
      <c r="DA5" s="344"/>
      <c r="DB5" s="344"/>
      <c r="DC5" s="344"/>
      <c r="DD5" s="344"/>
      <c r="DE5" s="344"/>
      <c r="DF5" s="344"/>
      <c r="DG5" s="344"/>
      <c r="DH5" s="344"/>
      <c r="DI5" s="344"/>
      <c r="DJ5" s="344"/>
      <c r="DK5" s="344"/>
      <c r="DL5" s="344"/>
      <c r="DM5" s="344"/>
      <c r="DN5" s="344"/>
      <c r="DO5" s="344"/>
      <c r="DP5" s="344"/>
      <c r="DQ5" s="344"/>
      <c r="DR5" s="344"/>
      <c r="DS5" s="344"/>
      <c r="DT5" s="344"/>
      <c r="DU5" s="344"/>
      <c r="DV5" s="344"/>
      <c r="DW5" s="344"/>
      <c r="DX5" s="344"/>
      <c r="DY5" s="344"/>
      <c r="DZ5" s="344"/>
      <c r="EA5" s="344"/>
      <c r="EB5" s="344"/>
      <c r="EC5" s="344"/>
      <c r="ED5" s="344"/>
      <c r="EE5" s="344"/>
      <c r="EF5" s="344"/>
      <c r="EG5" s="344"/>
      <c r="EH5" s="344"/>
      <c r="EI5" s="344"/>
      <c r="EJ5" s="344"/>
      <c r="EK5" s="344"/>
      <c r="EL5" s="344"/>
      <c r="EM5" s="344"/>
      <c r="EN5" s="344"/>
      <c r="EO5" s="344"/>
      <c r="EP5" s="344"/>
      <c r="EQ5" s="344"/>
      <c r="ER5" s="344"/>
      <c r="ES5" s="344"/>
      <c r="ET5" s="344"/>
      <c r="EU5" s="344"/>
      <c r="EV5" s="344"/>
      <c r="EW5" s="344"/>
      <c r="EX5" s="344"/>
      <c r="EY5" s="344"/>
      <c r="EZ5" s="344"/>
      <c r="FA5" s="344"/>
      <c r="FB5" s="344"/>
      <c r="FC5" s="344"/>
      <c r="FD5" s="344"/>
      <c r="FE5" s="344"/>
      <c r="FF5" s="344"/>
      <c r="FG5" s="344"/>
      <c r="FH5" s="344"/>
      <c r="FI5" s="344"/>
      <c r="FJ5" s="344"/>
      <c r="FK5" s="344"/>
      <c r="FL5" s="344"/>
      <c r="FM5" s="344"/>
      <c r="FN5" s="344"/>
      <c r="FO5" s="344"/>
      <c r="FP5" s="344"/>
      <c r="FQ5" s="344"/>
      <c r="FR5" s="344"/>
      <c r="FS5" s="344"/>
      <c r="FT5" s="344"/>
      <c r="FU5" s="344"/>
      <c r="FV5" s="344"/>
      <c r="FW5" s="344"/>
      <c r="FX5" s="344"/>
      <c r="FY5" s="344"/>
      <c r="FZ5" s="344"/>
      <c r="GA5" s="344"/>
      <c r="GB5" s="344"/>
      <c r="GC5" s="344"/>
      <c r="GD5" s="344"/>
      <c r="GE5" s="344"/>
      <c r="GF5" s="344"/>
      <c r="GG5" s="344"/>
      <c r="GH5" s="344"/>
      <c r="GI5" s="344"/>
      <c r="GJ5" s="344"/>
      <c r="GK5" s="344"/>
      <c r="GL5" s="344"/>
      <c r="GM5" s="344"/>
      <c r="GN5" s="344"/>
      <c r="GO5" s="344"/>
      <c r="GP5" s="344"/>
      <c r="GQ5" s="344"/>
      <c r="GR5" s="344"/>
      <c r="GS5" s="344"/>
      <c r="GT5" s="344"/>
      <c r="GU5" s="344"/>
      <c r="GV5" s="344"/>
      <c r="GW5" s="344"/>
      <c r="GX5" s="344"/>
      <c r="GY5" s="344"/>
      <c r="GZ5" s="344"/>
      <c r="HA5" s="344"/>
      <c r="HB5" s="344"/>
      <c r="HC5" s="344"/>
      <c r="HD5" s="344"/>
      <c r="HE5" s="344"/>
      <c r="HF5" s="344"/>
      <c r="HG5" s="344"/>
      <c r="HH5" s="344"/>
      <c r="HI5" s="344"/>
      <c r="HJ5" s="344"/>
      <c r="HK5" s="344"/>
      <c r="HL5" s="344"/>
      <c r="HM5" s="344"/>
      <c r="HN5" s="344"/>
      <c r="HO5" s="344"/>
      <c r="HP5" s="344"/>
    </row>
    <row r="6" spans="1:224" s="345" customFormat="1" ht="9" customHeight="1" x14ac:dyDescent="0.2">
      <c r="A6" s="346"/>
      <c r="B6" s="346"/>
      <c r="C6" s="346"/>
      <c r="D6" s="346"/>
      <c r="E6" s="346"/>
      <c r="F6" s="346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4"/>
      <c r="AX6" s="344"/>
      <c r="AY6" s="344"/>
      <c r="AZ6" s="344"/>
      <c r="BA6" s="344"/>
      <c r="BB6" s="344"/>
      <c r="BC6" s="344"/>
      <c r="BD6" s="344"/>
      <c r="BE6" s="344"/>
      <c r="BF6" s="344"/>
      <c r="BG6" s="344"/>
      <c r="BH6" s="344"/>
      <c r="BI6" s="344"/>
      <c r="BJ6" s="344"/>
      <c r="BK6" s="344"/>
      <c r="BL6" s="344"/>
      <c r="BM6" s="344"/>
      <c r="BN6" s="344"/>
      <c r="BO6" s="344"/>
      <c r="BP6" s="344"/>
      <c r="BQ6" s="344"/>
      <c r="BR6" s="344"/>
      <c r="BS6" s="344"/>
      <c r="BT6" s="344"/>
      <c r="BU6" s="344"/>
      <c r="BV6" s="344"/>
      <c r="BW6" s="344"/>
      <c r="BX6" s="344"/>
      <c r="BY6" s="344"/>
      <c r="BZ6" s="344"/>
      <c r="CA6" s="344"/>
      <c r="CB6" s="344"/>
      <c r="CC6" s="344"/>
      <c r="CD6" s="344"/>
      <c r="CE6" s="344"/>
      <c r="CF6" s="344"/>
      <c r="CG6" s="344"/>
      <c r="CH6" s="344"/>
      <c r="CI6" s="344"/>
      <c r="CJ6" s="344"/>
      <c r="CK6" s="344"/>
      <c r="CL6" s="344"/>
      <c r="CM6" s="344"/>
      <c r="CN6" s="344"/>
      <c r="CO6" s="344"/>
      <c r="CP6" s="344"/>
      <c r="CQ6" s="344"/>
      <c r="CR6" s="344"/>
      <c r="CS6" s="344"/>
      <c r="CT6" s="344"/>
      <c r="CU6" s="344"/>
      <c r="CV6" s="344"/>
      <c r="CW6" s="344"/>
      <c r="CX6" s="344"/>
      <c r="CY6" s="344"/>
      <c r="CZ6" s="344"/>
      <c r="DA6" s="344"/>
      <c r="DB6" s="344"/>
      <c r="DC6" s="344"/>
      <c r="DD6" s="344"/>
      <c r="DE6" s="344"/>
      <c r="DF6" s="344"/>
      <c r="DG6" s="344"/>
      <c r="DH6" s="344"/>
      <c r="DI6" s="344"/>
      <c r="DJ6" s="344"/>
      <c r="DK6" s="344"/>
      <c r="DL6" s="344"/>
      <c r="DM6" s="344"/>
      <c r="DN6" s="344"/>
      <c r="DO6" s="344"/>
      <c r="DP6" s="344"/>
      <c r="DQ6" s="344"/>
      <c r="DR6" s="344"/>
      <c r="DS6" s="344"/>
      <c r="DT6" s="344"/>
      <c r="DU6" s="344"/>
      <c r="DV6" s="344"/>
      <c r="DW6" s="344"/>
      <c r="DX6" s="344"/>
      <c r="DY6" s="344"/>
      <c r="DZ6" s="344"/>
      <c r="EA6" s="344"/>
      <c r="EB6" s="344"/>
      <c r="EC6" s="344"/>
      <c r="ED6" s="344"/>
      <c r="EE6" s="344"/>
      <c r="EF6" s="344"/>
      <c r="EG6" s="344"/>
      <c r="EH6" s="344"/>
      <c r="EI6" s="344"/>
      <c r="EJ6" s="344"/>
      <c r="EK6" s="344"/>
      <c r="EL6" s="344"/>
      <c r="EM6" s="344"/>
      <c r="EN6" s="344"/>
      <c r="EO6" s="344"/>
      <c r="EP6" s="344"/>
      <c r="EQ6" s="344"/>
      <c r="ER6" s="344"/>
      <c r="ES6" s="344"/>
      <c r="ET6" s="344"/>
      <c r="EU6" s="344"/>
      <c r="EV6" s="344"/>
      <c r="EW6" s="344"/>
      <c r="EX6" s="344"/>
      <c r="EY6" s="344"/>
      <c r="EZ6" s="344"/>
      <c r="FA6" s="344"/>
      <c r="FB6" s="344"/>
      <c r="FC6" s="344"/>
      <c r="FD6" s="344"/>
      <c r="FE6" s="344"/>
      <c r="FF6" s="344"/>
      <c r="FG6" s="344"/>
      <c r="FH6" s="344"/>
      <c r="FI6" s="344"/>
      <c r="FJ6" s="344"/>
      <c r="FK6" s="344"/>
      <c r="FL6" s="344"/>
      <c r="FM6" s="344"/>
      <c r="FN6" s="344"/>
      <c r="FO6" s="344"/>
      <c r="FP6" s="344"/>
      <c r="FQ6" s="344"/>
      <c r="FR6" s="344"/>
      <c r="FS6" s="344"/>
      <c r="FT6" s="344"/>
      <c r="FU6" s="344"/>
      <c r="FV6" s="344"/>
      <c r="FW6" s="344"/>
      <c r="FX6" s="344"/>
      <c r="FY6" s="344"/>
      <c r="FZ6" s="344"/>
      <c r="GA6" s="344"/>
      <c r="GB6" s="344"/>
      <c r="GC6" s="344"/>
      <c r="GD6" s="344"/>
      <c r="GE6" s="344"/>
      <c r="GF6" s="344"/>
      <c r="GG6" s="344"/>
      <c r="GH6" s="344"/>
      <c r="GI6" s="344"/>
      <c r="GJ6" s="344"/>
      <c r="GK6" s="344"/>
      <c r="GL6" s="344"/>
      <c r="GM6" s="344"/>
      <c r="GN6" s="344"/>
      <c r="GO6" s="344"/>
      <c r="GP6" s="344"/>
      <c r="GQ6" s="344"/>
      <c r="GR6" s="344"/>
      <c r="GS6" s="344"/>
      <c r="GT6" s="344"/>
      <c r="GU6" s="344"/>
      <c r="GV6" s="344"/>
      <c r="GW6" s="344"/>
      <c r="GX6" s="344"/>
      <c r="GY6" s="344"/>
      <c r="GZ6" s="344"/>
      <c r="HA6" s="344"/>
      <c r="HB6" s="344"/>
      <c r="HC6" s="344"/>
      <c r="HD6" s="344"/>
      <c r="HE6" s="344"/>
      <c r="HF6" s="344"/>
      <c r="HG6" s="344"/>
      <c r="HH6" s="344"/>
      <c r="HI6" s="344"/>
      <c r="HJ6" s="344"/>
      <c r="HK6" s="344"/>
      <c r="HL6" s="344"/>
      <c r="HM6" s="344"/>
      <c r="HN6" s="344"/>
      <c r="HO6" s="344"/>
      <c r="HP6" s="344"/>
    </row>
    <row r="7" spans="1:224" ht="25.35" customHeight="1" x14ac:dyDescent="0.2">
      <c r="A7" s="429" t="s">
        <v>95</v>
      </c>
      <c r="B7" s="429" t="s">
        <v>5</v>
      </c>
      <c r="C7" s="429" t="s">
        <v>6</v>
      </c>
      <c r="D7" s="429" t="s">
        <v>175</v>
      </c>
      <c r="E7" s="347" t="s">
        <v>97</v>
      </c>
      <c r="F7" s="422" t="s">
        <v>176</v>
      </c>
      <c r="G7" s="430" t="s">
        <v>343</v>
      </c>
      <c r="H7" s="430" t="s">
        <v>344</v>
      </c>
    </row>
    <row r="8" spans="1:224" ht="17.100000000000001" customHeight="1" x14ac:dyDescent="0.2">
      <c r="A8" s="348" t="s">
        <v>14</v>
      </c>
      <c r="B8" s="348"/>
      <c r="C8" s="348"/>
      <c r="D8" s="348"/>
      <c r="E8" s="349" t="s">
        <v>177</v>
      </c>
      <c r="F8" s="423">
        <f>F9</f>
        <v>40502</v>
      </c>
      <c r="G8" s="423">
        <f t="shared" ref="G8:H8" si="0">G9</f>
        <v>0</v>
      </c>
      <c r="H8" s="433">
        <f t="shared" si="0"/>
        <v>40502</v>
      </c>
    </row>
    <row r="9" spans="1:224" ht="17.100000000000001" customHeight="1" x14ac:dyDescent="0.2">
      <c r="A9" s="350"/>
      <c r="B9" s="351" t="s">
        <v>23</v>
      </c>
      <c r="C9" s="352"/>
      <c r="D9" s="352"/>
      <c r="E9" s="353" t="s">
        <v>178</v>
      </c>
      <c r="F9" s="424">
        <f>F10+F16</f>
        <v>40502</v>
      </c>
      <c r="G9" s="424">
        <f t="shared" ref="G9:H9" si="1">G10+G16</f>
        <v>0</v>
      </c>
      <c r="H9" s="434">
        <f t="shared" si="1"/>
        <v>40502</v>
      </c>
    </row>
    <row r="10" spans="1:224" ht="17.100000000000001" customHeight="1" x14ac:dyDescent="0.2">
      <c r="A10" s="354"/>
      <c r="B10" s="354"/>
      <c r="C10" s="355" t="s">
        <v>179</v>
      </c>
      <c r="D10" s="355"/>
      <c r="E10" s="356" t="s">
        <v>164</v>
      </c>
      <c r="F10" s="425">
        <f>SUM(F11:F15)</f>
        <v>20695</v>
      </c>
      <c r="G10" s="425">
        <f t="shared" ref="G10:H10" si="2">SUM(G11:G15)</f>
        <v>0</v>
      </c>
      <c r="H10" s="435">
        <f t="shared" si="2"/>
        <v>20695</v>
      </c>
    </row>
    <row r="11" spans="1:224" ht="22.5" x14ac:dyDescent="0.2">
      <c r="A11" s="354"/>
      <c r="B11" s="354"/>
      <c r="C11" s="357"/>
      <c r="D11" s="358" t="s">
        <v>180</v>
      </c>
      <c r="E11" s="359" t="s">
        <v>181</v>
      </c>
      <c r="F11" s="426">
        <v>5072</v>
      </c>
      <c r="G11" s="432"/>
      <c r="H11" s="431">
        <f>F11+G11</f>
        <v>5072</v>
      </c>
    </row>
    <row r="12" spans="1:224" ht="22.5" x14ac:dyDescent="0.2">
      <c r="A12" s="354"/>
      <c r="B12" s="354"/>
      <c r="C12" s="357"/>
      <c r="D12" s="358" t="s">
        <v>182</v>
      </c>
      <c r="E12" s="359" t="s">
        <v>183</v>
      </c>
      <c r="F12" s="426">
        <v>1653</v>
      </c>
      <c r="G12" s="432"/>
      <c r="H12" s="431">
        <f t="shared" ref="H12:H15" si="3">F12+G12</f>
        <v>1653</v>
      </c>
    </row>
    <row r="13" spans="1:224" x14ac:dyDescent="0.2">
      <c r="A13" s="354"/>
      <c r="B13" s="354"/>
      <c r="C13" s="357"/>
      <c r="D13" s="358" t="s">
        <v>184</v>
      </c>
      <c r="E13" s="359" t="s">
        <v>185</v>
      </c>
      <c r="F13" s="426">
        <v>5000</v>
      </c>
      <c r="G13" s="432"/>
      <c r="H13" s="431">
        <f t="shared" si="3"/>
        <v>5000</v>
      </c>
    </row>
    <row r="14" spans="1:224" ht="22.5" x14ac:dyDescent="0.2">
      <c r="A14" s="354"/>
      <c r="B14" s="354"/>
      <c r="C14" s="357"/>
      <c r="D14" s="358" t="s">
        <v>186</v>
      </c>
      <c r="E14" s="359" t="s">
        <v>187</v>
      </c>
      <c r="F14" s="426">
        <v>6500</v>
      </c>
      <c r="G14" s="432"/>
      <c r="H14" s="431">
        <f t="shared" si="3"/>
        <v>6500</v>
      </c>
    </row>
    <row r="15" spans="1:224" ht="17.100000000000001" customHeight="1" x14ac:dyDescent="0.2">
      <c r="A15" s="354"/>
      <c r="B15" s="354"/>
      <c r="C15" s="357"/>
      <c r="D15" s="358" t="s">
        <v>188</v>
      </c>
      <c r="E15" s="359" t="s">
        <v>189</v>
      </c>
      <c r="F15" s="426">
        <v>2470</v>
      </c>
      <c r="G15" s="432"/>
      <c r="H15" s="431">
        <f t="shared" si="3"/>
        <v>2470</v>
      </c>
    </row>
    <row r="16" spans="1:224" ht="17.100000000000001" customHeight="1" x14ac:dyDescent="0.2">
      <c r="A16" s="354"/>
      <c r="B16" s="354"/>
      <c r="C16" s="355" t="s">
        <v>190</v>
      </c>
      <c r="D16" s="355"/>
      <c r="E16" s="356" t="s">
        <v>169</v>
      </c>
      <c r="F16" s="425">
        <f>SUM(F17:F24)</f>
        <v>19807</v>
      </c>
      <c r="G16" s="425">
        <f t="shared" ref="G16:H16" si="4">SUM(G17:G24)</f>
        <v>0</v>
      </c>
      <c r="H16" s="435">
        <f t="shared" si="4"/>
        <v>19807</v>
      </c>
    </row>
    <row r="17" spans="1:8" ht="17.25" customHeight="1" x14ac:dyDescent="0.2">
      <c r="A17" s="354"/>
      <c r="B17" s="354"/>
      <c r="C17" s="357"/>
      <c r="D17" s="358" t="s">
        <v>180</v>
      </c>
      <c r="E17" s="359" t="s">
        <v>191</v>
      </c>
      <c r="F17" s="426">
        <v>1500</v>
      </c>
      <c r="G17" s="432"/>
      <c r="H17" s="431">
        <f>F17+G17</f>
        <v>1500</v>
      </c>
    </row>
    <row r="18" spans="1:8" ht="17.25" customHeight="1" x14ac:dyDescent="0.2">
      <c r="A18" s="354"/>
      <c r="B18" s="354"/>
      <c r="C18" s="357"/>
      <c r="D18" s="358" t="s">
        <v>182</v>
      </c>
      <c r="E18" s="359" t="s">
        <v>192</v>
      </c>
      <c r="F18" s="426">
        <v>1000</v>
      </c>
      <c r="G18" s="432"/>
      <c r="H18" s="431">
        <f t="shared" ref="H18:H24" si="5">F18+G18</f>
        <v>1000</v>
      </c>
    </row>
    <row r="19" spans="1:8" ht="17.25" customHeight="1" x14ac:dyDescent="0.2">
      <c r="A19" s="354"/>
      <c r="B19" s="354"/>
      <c r="C19" s="357"/>
      <c r="D19" s="358" t="s">
        <v>193</v>
      </c>
      <c r="E19" s="359" t="s">
        <v>185</v>
      </c>
      <c r="F19" s="426">
        <v>3100</v>
      </c>
      <c r="G19" s="432"/>
      <c r="H19" s="431">
        <f t="shared" si="5"/>
        <v>3100</v>
      </c>
    </row>
    <row r="20" spans="1:8" ht="17.25" customHeight="1" x14ac:dyDescent="0.2">
      <c r="A20" s="354"/>
      <c r="B20" s="354"/>
      <c r="C20" s="357"/>
      <c r="D20" s="358" t="s">
        <v>184</v>
      </c>
      <c r="E20" s="359" t="s">
        <v>194</v>
      </c>
      <c r="F20" s="426">
        <v>1400</v>
      </c>
      <c r="G20" s="432"/>
      <c r="H20" s="431">
        <f t="shared" si="5"/>
        <v>1400</v>
      </c>
    </row>
    <row r="21" spans="1:8" s="342" customFormat="1" ht="17.25" customHeight="1" x14ac:dyDescent="0.2">
      <c r="A21" s="354"/>
      <c r="B21" s="354"/>
      <c r="C21" s="357"/>
      <c r="D21" s="358" t="s">
        <v>195</v>
      </c>
      <c r="E21" s="359" t="s">
        <v>196</v>
      </c>
      <c r="F21" s="426">
        <v>1000</v>
      </c>
      <c r="G21" s="432"/>
      <c r="H21" s="431">
        <f t="shared" si="5"/>
        <v>1000</v>
      </c>
    </row>
    <row r="22" spans="1:8" s="342" customFormat="1" ht="17.25" customHeight="1" x14ac:dyDescent="0.2">
      <c r="A22" s="354"/>
      <c r="B22" s="354"/>
      <c r="C22" s="357"/>
      <c r="D22" s="358" t="s">
        <v>197</v>
      </c>
      <c r="E22" s="359" t="s">
        <v>198</v>
      </c>
      <c r="F22" s="426">
        <v>7307</v>
      </c>
      <c r="G22" s="432"/>
      <c r="H22" s="431">
        <f t="shared" si="5"/>
        <v>7307</v>
      </c>
    </row>
    <row r="23" spans="1:8" s="342" customFormat="1" ht="22.5" x14ac:dyDescent="0.2">
      <c r="A23" s="354"/>
      <c r="B23" s="354"/>
      <c r="C23" s="357"/>
      <c r="D23" s="358" t="s">
        <v>186</v>
      </c>
      <c r="E23" s="359" t="s">
        <v>199</v>
      </c>
      <c r="F23" s="426">
        <v>2500</v>
      </c>
      <c r="G23" s="432"/>
      <c r="H23" s="431">
        <f t="shared" si="5"/>
        <v>2500</v>
      </c>
    </row>
    <row r="24" spans="1:8" s="342" customFormat="1" ht="17.25" customHeight="1" x14ac:dyDescent="0.2">
      <c r="A24" s="354"/>
      <c r="B24" s="354"/>
      <c r="C24" s="357"/>
      <c r="D24" s="358" t="s">
        <v>200</v>
      </c>
      <c r="E24" s="359" t="s">
        <v>201</v>
      </c>
      <c r="F24" s="426">
        <v>2000</v>
      </c>
      <c r="G24" s="432"/>
      <c r="H24" s="438">
        <f t="shared" si="5"/>
        <v>2000</v>
      </c>
    </row>
    <row r="25" spans="1:8" s="342" customFormat="1" ht="17.100000000000001" customHeight="1" x14ac:dyDescent="0.2">
      <c r="A25" s="348" t="s">
        <v>29</v>
      </c>
      <c r="B25" s="348"/>
      <c r="C25" s="348"/>
      <c r="D25" s="348"/>
      <c r="E25" s="349" t="s">
        <v>202</v>
      </c>
      <c r="F25" s="423">
        <f>F26</f>
        <v>5693.9699999999993</v>
      </c>
      <c r="G25" s="423">
        <f t="shared" ref="G25:H25" si="6">G26</f>
        <v>0</v>
      </c>
      <c r="H25" s="436">
        <f t="shared" si="6"/>
        <v>5693.9699999999993</v>
      </c>
    </row>
    <row r="26" spans="1:8" s="342" customFormat="1" ht="17.100000000000001" customHeight="1" x14ac:dyDescent="0.2">
      <c r="A26" s="350"/>
      <c r="B26" s="351" t="s">
        <v>30</v>
      </c>
      <c r="C26" s="352"/>
      <c r="D26" s="352"/>
      <c r="E26" s="353" t="s">
        <v>141</v>
      </c>
      <c r="F26" s="424">
        <f>F30+F27</f>
        <v>5693.9699999999993</v>
      </c>
      <c r="G26" s="424">
        <f t="shared" ref="G26:H26" si="7">G30+G27</f>
        <v>0</v>
      </c>
      <c r="H26" s="434">
        <f t="shared" si="7"/>
        <v>5693.9699999999993</v>
      </c>
    </row>
    <row r="27" spans="1:8" s="342" customFormat="1" ht="17.100000000000001" customHeight="1" x14ac:dyDescent="0.2">
      <c r="A27" s="354"/>
      <c r="B27" s="354"/>
      <c r="C27" s="355" t="s">
        <v>179</v>
      </c>
      <c r="D27" s="355"/>
      <c r="E27" s="356" t="s">
        <v>164</v>
      </c>
      <c r="F27" s="425">
        <f>SUM(F28:F29)</f>
        <v>5669.9699999999993</v>
      </c>
      <c r="G27" s="425">
        <f t="shared" ref="G27:H27" si="8">SUM(G28:G29)</f>
        <v>0</v>
      </c>
      <c r="H27" s="435">
        <f t="shared" si="8"/>
        <v>5669.9699999999993</v>
      </c>
    </row>
    <row r="28" spans="1:8" s="342" customFormat="1" ht="17.100000000000001" customHeight="1" x14ac:dyDescent="0.2">
      <c r="A28" s="354"/>
      <c r="B28" s="354"/>
      <c r="C28" s="357"/>
      <c r="D28" s="358" t="s">
        <v>203</v>
      </c>
      <c r="E28" s="359" t="s">
        <v>204</v>
      </c>
      <c r="F28" s="426">
        <v>2669.97</v>
      </c>
      <c r="G28" s="432"/>
      <c r="H28" s="431">
        <f>F28+G28</f>
        <v>2669.97</v>
      </c>
    </row>
    <row r="29" spans="1:8" s="342" customFormat="1" ht="22.5" x14ac:dyDescent="0.2">
      <c r="A29" s="354"/>
      <c r="B29" s="354"/>
      <c r="C29" s="357"/>
      <c r="D29" s="358" t="s">
        <v>193</v>
      </c>
      <c r="E29" s="360" t="s">
        <v>205</v>
      </c>
      <c r="F29" s="426">
        <v>3000</v>
      </c>
      <c r="G29" s="432"/>
      <c r="H29" s="431">
        <f>F29+G29</f>
        <v>3000</v>
      </c>
    </row>
    <row r="30" spans="1:8" s="342" customFormat="1" ht="17.100000000000001" customHeight="1" x14ac:dyDescent="0.2">
      <c r="A30" s="354"/>
      <c r="B30" s="354"/>
      <c r="C30" s="355" t="s">
        <v>190</v>
      </c>
      <c r="D30" s="355"/>
      <c r="E30" s="356" t="s">
        <v>169</v>
      </c>
      <c r="F30" s="425">
        <f>F31</f>
        <v>24</v>
      </c>
      <c r="G30" s="425">
        <f t="shared" ref="G30:H30" si="9">G31</f>
        <v>0</v>
      </c>
      <c r="H30" s="435">
        <f t="shared" si="9"/>
        <v>24</v>
      </c>
    </row>
    <row r="31" spans="1:8" s="342" customFormat="1" ht="17.100000000000001" customHeight="1" x14ac:dyDescent="0.2">
      <c r="A31" s="354"/>
      <c r="B31" s="354"/>
      <c r="C31" s="355"/>
      <c r="D31" s="358" t="s">
        <v>203</v>
      </c>
      <c r="E31" s="359" t="s">
        <v>204</v>
      </c>
      <c r="F31" s="426">
        <v>24</v>
      </c>
      <c r="G31" s="432"/>
      <c r="H31" s="431">
        <f>F31+G31</f>
        <v>24</v>
      </c>
    </row>
    <row r="32" spans="1:8" s="342" customFormat="1" ht="17.100000000000001" customHeight="1" x14ac:dyDescent="0.2">
      <c r="A32" s="348" t="s">
        <v>49</v>
      </c>
      <c r="B32" s="348"/>
      <c r="C32" s="348"/>
      <c r="D32" s="348"/>
      <c r="E32" s="349" t="s">
        <v>206</v>
      </c>
      <c r="F32" s="423">
        <f>F33</f>
        <v>17079</v>
      </c>
      <c r="G32" s="423">
        <f t="shared" ref="G32:H32" si="10">G33</f>
        <v>0</v>
      </c>
      <c r="H32" s="436">
        <f t="shared" si="10"/>
        <v>17079</v>
      </c>
    </row>
    <row r="33" spans="1:8" s="342" customFormat="1" ht="17.100000000000001" customHeight="1" x14ac:dyDescent="0.2">
      <c r="A33" s="350"/>
      <c r="B33" s="351" t="s">
        <v>54</v>
      </c>
      <c r="C33" s="352"/>
      <c r="D33" s="352"/>
      <c r="E33" s="353" t="s">
        <v>128</v>
      </c>
      <c r="F33" s="424">
        <f>F34+F38</f>
        <v>17079</v>
      </c>
      <c r="G33" s="424">
        <f t="shared" ref="G33:H33" si="11">G34+G38</f>
        <v>0</v>
      </c>
      <c r="H33" s="434">
        <f t="shared" si="11"/>
        <v>17079</v>
      </c>
    </row>
    <row r="34" spans="1:8" s="342" customFormat="1" ht="17.100000000000001" customHeight="1" x14ac:dyDescent="0.2">
      <c r="A34" s="354"/>
      <c r="B34" s="354"/>
      <c r="C34" s="355" t="s">
        <v>179</v>
      </c>
      <c r="D34" s="355"/>
      <c r="E34" s="356" t="s">
        <v>164</v>
      </c>
      <c r="F34" s="425">
        <f>SUM(F35:F37)</f>
        <v>11079</v>
      </c>
      <c r="G34" s="425">
        <f t="shared" ref="G34:H34" si="12">SUM(G35:G37)</f>
        <v>0</v>
      </c>
      <c r="H34" s="437">
        <f t="shared" si="12"/>
        <v>11079</v>
      </c>
    </row>
    <row r="35" spans="1:8" s="342" customFormat="1" ht="17.100000000000001" customHeight="1" x14ac:dyDescent="0.2">
      <c r="A35" s="354"/>
      <c r="B35" s="354"/>
      <c r="C35" s="361"/>
      <c r="D35" s="358" t="s">
        <v>180</v>
      </c>
      <c r="E35" s="359" t="s">
        <v>207</v>
      </c>
      <c r="F35" s="426">
        <v>2500</v>
      </c>
      <c r="G35" s="432"/>
      <c r="H35" s="431">
        <f>F35+G35</f>
        <v>2500</v>
      </c>
    </row>
    <row r="36" spans="1:8" s="342" customFormat="1" ht="17.100000000000001" customHeight="1" x14ac:dyDescent="0.2">
      <c r="A36" s="354"/>
      <c r="B36" s="354"/>
      <c r="C36" s="357"/>
      <c r="D36" s="358" t="s">
        <v>200</v>
      </c>
      <c r="E36" s="359" t="s">
        <v>208</v>
      </c>
      <c r="F36" s="426">
        <v>6579</v>
      </c>
      <c r="G36" s="432"/>
      <c r="H36" s="431">
        <f t="shared" ref="H36:H37" si="13">F36+G36</f>
        <v>6579</v>
      </c>
    </row>
    <row r="37" spans="1:8" s="342" customFormat="1" ht="17.100000000000001" customHeight="1" x14ac:dyDescent="0.2">
      <c r="A37" s="354"/>
      <c r="B37" s="354"/>
      <c r="C37" s="357"/>
      <c r="D37" s="358" t="s">
        <v>188</v>
      </c>
      <c r="E37" s="359" t="s">
        <v>207</v>
      </c>
      <c r="F37" s="426">
        <v>2000</v>
      </c>
      <c r="G37" s="432"/>
      <c r="H37" s="431">
        <f t="shared" si="13"/>
        <v>2000</v>
      </c>
    </row>
    <row r="38" spans="1:8" s="342" customFormat="1" ht="17.100000000000001" customHeight="1" x14ac:dyDescent="0.2">
      <c r="A38" s="354"/>
      <c r="B38" s="354"/>
      <c r="C38" s="355" t="s">
        <v>190</v>
      </c>
      <c r="D38" s="355"/>
      <c r="E38" s="356" t="s">
        <v>169</v>
      </c>
      <c r="F38" s="425">
        <f>F39</f>
        <v>6000</v>
      </c>
      <c r="G38" s="425">
        <f t="shared" ref="G38:H38" si="14">G39</f>
        <v>0</v>
      </c>
      <c r="H38" s="435">
        <f t="shared" si="14"/>
        <v>6000</v>
      </c>
    </row>
    <row r="39" spans="1:8" s="342" customFormat="1" ht="17.100000000000001" customHeight="1" x14ac:dyDescent="0.2">
      <c r="A39" s="354"/>
      <c r="B39" s="354"/>
      <c r="C39" s="358"/>
      <c r="D39" s="358" t="s">
        <v>200</v>
      </c>
      <c r="E39" s="359" t="s">
        <v>208</v>
      </c>
      <c r="F39" s="426">
        <v>6000</v>
      </c>
      <c r="G39" s="432"/>
      <c r="H39" s="439">
        <f>F39+G39</f>
        <v>6000</v>
      </c>
    </row>
    <row r="40" spans="1:8" s="342" customFormat="1" ht="17.100000000000001" customHeight="1" x14ac:dyDescent="0.2">
      <c r="A40" s="348" t="s">
        <v>60</v>
      </c>
      <c r="B40" s="348"/>
      <c r="C40" s="348"/>
      <c r="D40" s="348"/>
      <c r="E40" s="349" t="s">
        <v>112</v>
      </c>
      <c r="F40" s="423">
        <f>F41</f>
        <v>550</v>
      </c>
      <c r="G40" s="423">
        <f t="shared" ref="G40:H41" si="15">G41</f>
        <v>0</v>
      </c>
      <c r="H40" s="436">
        <f t="shared" si="15"/>
        <v>550</v>
      </c>
    </row>
    <row r="41" spans="1:8" s="342" customFormat="1" ht="17.100000000000001" customHeight="1" x14ac:dyDescent="0.2">
      <c r="A41" s="350"/>
      <c r="B41" s="351" t="s">
        <v>209</v>
      </c>
      <c r="C41" s="352"/>
      <c r="D41" s="352"/>
      <c r="E41" s="353" t="s">
        <v>141</v>
      </c>
      <c r="F41" s="424">
        <f>F42</f>
        <v>550</v>
      </c>
      <c r="G41" s="424">
        <f t="shared" si="15"/>
        <v>0</v>
      </c>
      <c r="H41" s="434">
        <f t="shared" si="15"/>
        <v>550</v>
      </c>
    </row>
    <row r="42" spans="1:8" s="342" customFormat="1" ht="17.100000000000001" customHeight="1" x14ac:dyDescent="0.2">
      <c r="A42" s="354"/>
      <c r="B42" s="354"/>
      <c r="C42" s="355" t="s">
        <v>179</v>
      </c>
      <c r="D42" s="355"/>
      <c r="E42" s="356" t="s">
        <v>164</v>
      </c>
      <c r="F42" s="425">
        <f>SUM(F43:F44)</f>
        <v>550</v>
      </c>
      <c r="G42" s="425">
        <f t="shared" ref="G42:H42" si="16">SUM(G43:G44)</f>
        <v>0</v>
      </c>
      <c r="H42" s="435">
        <f t="shared" si="16"/>
        <v>550</v>
      </c>
    </row>
    <row r="43" spans="1:8" s="342" customFormat="1" ht="11.25" x14ac:dyDescent="0.2">
      <c r="A43" s="354"/>
      <c r="B43" s="354"/>
      <c r="C43" s="357"/>
      <c r="D43" s="358" t="s">
        <v>210</v>
      </c>
      <c r="E43" s="359" t="s">
        <v>211</v>
      </c>
      <c r="F43" s="426">
        <v>150</v>
      </c>
      <c r="G43" s="432"/>
      <c r="H43" s="431">
        <f>F43+G43</f>
        <v>150</v>
      </c>
    </row>
    <row r="44" spans="1:8" s="342" customFormat="1" ht="17.100000000000001" customHeight="1" x14ac:dyDescent="0.2">
      <c r="A44" s="354"/>
      <c r="B44" s="354"/>
      <c r="C44" s="357"/>
      <c r="D44" s="358" t="s">
        <v>186</v>
      </c>
      <c r="E44" s="359" t="s">
        <v>212</v>
      </c>
      <c r="F44" s="426">
        <v>400</v>
      </c>
      <c r="G44" s="432"/>
      <c r="H44" s="431">
        <f>F44+G44</f>
        <v>400</v>
      </c>
    </row>
    <row r="45" spans="1:8" s="342" customFormat="1" ht="17.100000000000001" customHeight="1" x14ac:dyDescent="0.2">
      <c r="A45" s="348" t="s">
        <v>64</v>
      </c>
      <c r="B45" s="348"/>
      <c r="C45" s="348"/>
      <c r="D45" s="348"/>
      <c r="E45" s="349" t="s">
        <v>117</v>
      </c>
      <c r="F45" s="423">
        <f>F46</f>
        <v>11043</v>
      </c>
      <c r="G45" s="423">
        <f t="shared" ref="G45:H45" si="17">G46</f>
        <v>0</v>
      </c>
      <c r="H45" s="436">
        <f t="shared" si="17"/>
        <v>11043</v>
      </c>
    </row>
    <row r="46" spans="1:8" s="342" customFormat="1" ht="17.100000000000001" customHeight="1" x14ac:dyDescent="0.2">
      <c r="A46" s="350"/>
      <c r="B46" s="351" t="s">
        <v>213</v>
      </c>
      <c r="C46" s="352"/>
      <c r="D46" s="352"/>
      <c r="E46" s="353" t="s">
        <v>214</v>
      </c>
      <c r="F46" s="424">
        <f>F47+F53</f>
        <v>11043</v>
      </c>
      <c r="G46" s="424">
        <f t="shared" ref="G46:H46" si="18">G47+G53</f>
        <v>0</v>
      </c>
      <c r="H46" s="434">
        <f t="shared" si="18"/>
        <v>11043</v>
      </c>
    </row>
    <row r="47" spans="1:8" s="342" customFormat="1" ht="17.100000000000001" customHeight="1" x14ac:dyDescent="0.2">
      <c r="A47" s="354"/>
      <c r="B47" s="354"/>
      <c r="C47" s="355" t="s">
        <v>179</v>
      </c>
      <c r="D47" s="355"/>
      <c r="E47" s="356" t="s">
        <v>164</v>
      </c>
      <c r="F47" s="425">
        <f>SUM(F48:F52)</f>
        <v>8543</v>
      </c>
      <c r="G47" s="425">
        <f t="shared" ref="G47:H47" si="19">SUM(G48:G52)</f>
        <v>0</v>
      </c>
      <c r="H47" s="435">
        <f t="shared" si="19"/>
        <v>8543</v>
      </c>
    </row>
    <row r="48" spans="1:8" s="342" customFormat="1" ht="17.100000000000001" customHeight="1" x14ac:dyDescent="0.2">
      <c r="A48" s="354"/>
      <c r="B48" s="354"/>
      <c r="C48" s="361"/>
      <c r="D48" s="358" t="s">
        <v>215</v>
      </c>
      <c r="E48" s="359" t="s">
        <v>216</v>
      </c>
      <c r="F48" s="426">
        <v>2600</v>
      </c>
      <c r="G48" s="432"/>
      <c r="H48" s="431">
        <f>F48+G48</f>
        <v>2600</v>
      </c>
    </row>
    <row r="49" spans="1:8" s="342" customFormat="1" ht="17.100000000000001" customHeight="1" x14ac:dyDescent="0.2">
      <c r="A49" s="354"/>
      <c r="B49" s="354"/>
      <c r="C49" s="361"/>
      <c r="D49" s="358" t="s">
        <v>182</v>
      </c>
      <c r="E49" s="359" t="s">
        <v>217</v>
      </c>
      <c r="F49" s="426">
        <v>1700</v>
      </c>
      <c r="G49" s="432"/>
      <c r="H49" s="431">
        <f t="shared" ref="H49:H52" si="20">F49+G49</f>
        <v>1700</v>
      </c>
    </row>
    <row r="50" spans="1:8" s="342" customFormat="1" ht="17.100000000000001" customHeight="1" x14ac:dyDescent="0.2">
      <c r="A50" s="354"/>
      <c r="B50" s="354"/>
      <c r="C50" s="357"/>
      <c r="D50" s="358" t="s">
        <v>186</v>
      </c>
      <c r="E50" s="359" t="s">
        <v>218</v>
      </c>
      <c r="F50" s="426">
        <v>1500</v>
      </c>
      <c r="G50" s="432"/>
      <c r="H50" s="431">
        <f t="shared" si="20"/>
        <v>1500</v>
      </c>
    </row>
    <row r="51" spans="1:8" s="342" customFormat="1" ht="17.100000000000001" customHeight="1" x14ac:dyDescent="0.2">
      <c r="A51" s="354"/>
      <c r="B51" s="354"/>
      <c r="C51" s="357"/>
      <c r="D51" s="358" t="s">
        <v>219</v>
      </c>
      <c r="E51" s="359" t="s">
        <v>220</v>
      </c>
      <c r="F51" s="426">
        <v>500</v>
      </c>
      <c r="G51" s="432"/>
      <c r="H51" s="431">
        <f t="shared" si="20"/>
        <v>500</v>
      </c>
    </row>
    <row r="52" spans="1:8" s="342" customFormat="1" ht="17.100000000000001" customHeight="1" x14ac:dyDescent="0.2">
      <c r="A52" s="354"/>
      <c r="B52" s="354"/>
      <c r="C52" s="357"/>
      <c r="D52" s="358" t="s">
        <v>221</v>
      </c>
      <c r="E52" s="359" t="s">
        <v>222</v>
      </c>
      <c r="F52" s="426">
        <v>2243</v>
      </c>
      <c r="G52" s="432"/>
      <c r="H52" s="431">
        <f t="shared" si="20"/>
        <v>2243</v>
      </c>
    </row>
    <row r="53" spans="1:8" s="342" customFormat="1" ht="17.100000000000001" customHeight="1" x14ac:dyDescent="0.2">
      <c r="A53" s="354"/>
      <c r="B53" s="354"/>
      <c r="C53" s="355" t="s">
        <v>190</v>
      </c>
      <c r="D53" s="355"/>
      <c r="E53" s="356" t="s">
        <v>169</v>
      </c>
      <c r="F53" s="425">
        <f>F55+F54</f>
        <v>2500</v>
      </c>
      <c r="G53" s="425">
        <f t="shared" ref="G53:H53" si="21">G55+G54</f>
        <v>0</v>
      </c>
      <c r="H53" s="435">
        <f t="shared" si="21"/>
        <v>2500</v>
      </c>
    </row>
    <row r="54" spans="1:8" s="342" customFormat="1" ht="17.100000000000001" customHeight="1" x14ac:dyDescent="0.2">
      <c r="A54" s="354"/>
      <c r="B54" s="354"/>
      <c r="C54" s="355"/>
      <c r="D54" s="358" t="s">
        <v>215</v>
      </c>
      <c r="E54" s="359" t="s">
        <v>216</v>
      </c>
      <c r="F54" s="426">
        <v>500</v>
      </c>
      <c r="G54" s="428"/>
      <c r="H54" s="431">
        <f>F54+G54</f>
        <v>500</v>
      </c>
    </row>
    <row r="55" spans="1:8" s="342" customFormat="1" ht="17.100000000000001" customHeight="1" x14ac:dyDescent="0.2">
      <c r="A55" s="354"/>
      <c r="B55" s="354"/>
      <c r="C55" s="358"/>
      <c r="D55" s="358" t="s">
        <v>219</v>
      </c>
      <c r="E55" s="359" t="s">
        <v>220</v>
      </c>
      <c r="F55" s="426">
        <v>2000</v>
      </c>
      <c r="G55" s="428"/>
      <c r="H55" s="431">
        <f>F55+G55</f>
        <v>2000</v>
      </c>
    </row>
    <row r="56" spans="1:8" s="342" customFormat="1" ht="17.100000000000001" customHeight="1" x14ac:dyDescent="0.2">
      <c r="A56" s="348" t="s">
        <v>68</v>
      </c>
      <c r="B56" s="348"/>
      <c r="C56" s="348"/>
      <c r="D56" s="348"/>
      <c r="E56" s="349" t="s">
        <v>103</v>
      </c>
      <c r="F56" s="423">
        <f>F57+F94+F91</f>
        <v>132615.03</v>
      </c>
      <c r="G56" s="423">
        <f t="shared" ref="G56:H56" si="22">G57+G94+G91</f>
        <v>0</v>
      </c>
      <c r="H56" s="433">
        <f t="shared" si="22"/>
        <v>132615.03</v>
      </c>
    </row>
    <row r="57" spans="1:8" s="342" customFormat="1" ht="17.100000000000001" customHeight="1" x14ac:dyDescent="0.2">
      <c r="A57" s="350"/>
      <c r="B57" s="351" t="s">
        <v>69</v>
      </c>
      <c r="C57" s="352"/>
      <c r="D57" s="352"/>
      <c r="E57" s="353" t="s">
        <v>104</v>
      </c>
      <c r="F57" s="424">
        <f>F67+F79+F81+F87+F89+F64+F61+F58</f>
        <v>65398</v>
      </c>
      <c r="G57" s="424">
        <f t="shared" ref="G57:H57" si="23">G67+G79+G81+G87+G89+G64+G61+G58</f>
        <v>0</v>
      </c>
      <c r="H57" s="434">
        <f t="shared" si="23"/>
        <v>65398</v>
      </c>
    </row>
    <row r="58" spans="1:8" s="342" customFormat="1" ht="17.100000000000001" customHeight="1" x14ac:dyDescent="0.2">
      <c r="A58" s="354"/>
      <c r="B58" s="354"/>
      <c r="C58" s="355" t="s">
        <v>223</v>
      </c>
      <c r="D58" s="355"/>
      <c r="E58" s="356" t="s">
        <v>165</v>
      </c>
      <c r="F58" s="425">
        <f>SUM(F59:F60)</f>
        <v>570</v>
      </c>
      <c r="G58" s="425">
        <f t="shared" ref="G58:H58" si="24">SUM(G59:G60)</f>
        <v>0</v>
      </c>
      <c r="H58" s="435">
        <f t="shared" si="24"/>
        <v>570</v>
      </c>
    </row>
    <row r="59" spans="1:8" s="342" customFormat="1" ht="17.100000000000001" customHeight="1" x14ac:dyDescent="0.2">
      <c r="A59" s="354"/>
      <c r="B59" s="354"/>
      <c r="C59" s="361"/>
      <c r="D59" s="358" t="s">
        <v>224</v>
      </c>
      <c r="E59" s="359" t="s">
        <v>225</v>
      </c>
      <c r="F59" s="426">
        <v>280</v>
      </c>
      <c r="G59" s="432"/>
      <c r="H59" s="431">
        <f>F59+G59</f>
        <v>280</v>
      </c>
    </row>
    <row r="60" spans="1:8" s="342" customFormat="1" ht="17.100000000000001" customHeight="1" x14ac:dyDescent="0.2">
      <c r="A60" s="354"/>
      <c r="B60" s="354"/>
      <c r="C60" s="357"/>
      <c r="D60" s="358" t="s">
        <v>219</v>
      </c>
      <c r="E60" s="359" t="s">
        <v>226</v>
      </c>
      <c r="F60" s="426">
        <v>290</v>
      </c>
      <c r="G60" s="432"/>
      <c r="H60" s="431">
        <f>F60+G60</f>
        <v>290</v>
      </c>
    </row>
    <row r="61" spans="1:8" s="342" customFormat="1" ht="17.100000000000001" customHeight="1" x14ac:dyDescent="0.2">
      <c r="A61" s="354"/>
      <c r="B61" s="354"/>
      <c r="C61" s="355" t="s">
        <v>227</v>
      </c>
      <c r="D61" s="355"/>
      <c r="E61" s="356" t="s">
        <v>166</v>
      </c>
      <c r="F61" s="425">
        <f>SUM(F62:F63)</f>
        <v>81</v>
      </c>
      <c r="G61" s="425">
        <f t="shared" ref="G61:H61" si="25">SUM(G62:G63)</f>
        <v>0</v>
      </c>
      <c r="H61" s="435">
        <f t="shared" si="25"/>
        <v>81</v>
      </c>
    </row>
    <row r="62" spans="1:8" s="342" customFormat="1" ht="17.100000000000001" customHeight="1" x14ac:dyDescent="0.2">
      <c r="A62" s="354"/>
      <c r="B62" s="354"/>
      <c r="C62" s="361"/>
      <c r="D62" s="358" t="s">
        <v>224</v>
      </c>
      <c r="E62" s="359" t="s">
        <v>225</v>
      </c>
      <c r="F62" s="426">
        <v>40</v>
      </c>
      <c r="G62" s="432"/>
      <c r="H62" s="431">
        <f>F62+G62</f>
        <v>40</v>
      </c>
    </row>
    <row r="63" spans="1:8" s="342" customFormat="1" ht="17.100000000000001" customHeight="1" x14ac:dyDescent="0.2">
      <c r="A63" s="354"/>
      <c r="B63" s="354"/>
      <c r="C63" s="357"/>
      <c r="D63" s="358" t="s">
        <v>219</v>
      </c>
      <c r="E63" s="359" t="s">
        <v>226</v>
      </c>
      <c r="F63" s="426">
        <v>41</v>
      </c>
      <c r="G63" s="432"/>
      <c r="H63" s="431">
        <f>F63+G63</f>
        <v>41</v>
      </c>
    </row>
    <row r="64" spans="1:8" s="342" customFormat="1" ht="17.100000000000001" customHeight="1" x14ac:dyDescent="0.2">
      <c r="A64" s="354"/>
      <c r="B64" s="354"/>
      <c r="C64" s="355" t="s">
        <v>228</v>
      </c>
      <c r="D64" s="355"/>
      <c r="E64" s="362" t="s">
        <v>163</v>
      </c>
      <c r="F64" s="425">
        <f>SUM(F65:F66)</f>
        <v>3289</v>
      </c>
      <c r="G64" s="425">
        <f t="shared" ref="G64:H64" si="26">SUM(G65:G66)</f>
        <v>0</v>
      </c>
      <c r="H64" s="435">
        <f t="shared" si="26"/>
        <v>3289</v>
      </c>
    </row>
    <row r="65" spans="1:8" s="342" customFormat="1" ht="17.100000000000001" customHeight="1" x14ac:dyDescent="0.2">
      <c r="A65" s="354"/>
      <c r="B65" s="354"/>
      <c r="C65" s="361"/>
      <c r="D65" s="358" t="s">
        <v>224</v>
      </c>
      <c r="E65" s="359" t="s">
        <v>225</v>
      </c>
      <c r="F65" s="426">
        <v>1620</v>
      </c>
      <c r="G65" s="432"/>
      <c r="H65" s="431">
        <f>F65+G65</f>
        <v>1620</v>
      </c>
    </row>
    <row r="66" spans="1:8" s="342" customFormat="1" ht="17.100000000000001" customHeight="1" x14ac:dyDescent="0.2">
      <c r="A66" s="354"/>
      <c r="B66" s="354"/>
      <c r="C66" s="357"/>
      <c r="D66" s="358" t="s">
        <v>219</v>
      </c>
      <c r="E66" s="359" t="s">
        <v>226</v>
      </c>
      <c r="F66" s="426">
        <v>1669</v>
      </c>
      <c r="G66" s="432"/>
      <c r="H66" s="431">
        <f>F66+G66</f>
        <v>1669</v>
      </c>
    </row>
    <row r="67" spans="1:8" s="342" customFormat="1" ht="17.100000000000001" customHeight="1" x14ac:dyDescent="0.2">
      <c r="A67" s="354"/>
      <c r="B67" s="354"/>
      <c r="C67" s="355" t="s">
        <v>179</v>
      </c>
      <c r="D67" s="355"/>
      <c r="E67" s="356" t="s">
        <v>164</v>
      </c>
      <c r="F67" s="425">
        <f>SUM(F68:F78)</f>
        <v>47803</v>
      </c>
      <c r="G67" s="425">
        <f t="shared" ref="G67:H67" si="27">SUM(G68:G78)</f>
        <v>0</v>
      </c>
      <c r="H67" s="435">
        <f t="shared" si="27"/>
        <v>47803</v>
      </c>
    </row>
    <row r="68" spans="1:8" s="342" customFormat="1" ht="17.100000000000001" customHeight="1" x14ac:dyDescent="0.2">
      <c r="A68" s="354"/>
      <c r="B68" s="354"/>
      <c r="C68" s="361"/>
      <c r="D68" s="358" t="s">
        <v>182</v>
      </c>
      <c r="E68" s="359" t="s">
        <v>229</v>
      </c>
      <c r="F68" s="426">
        <v>350</v>
      </c>
      <c r="G68" s="432"/>
      <c r="H68" s="431">
        <f>F68+G68</f>
        <v>350</v>
      </c>
    </row>
    <row r="69" spans="1:8" s="342" customFormat="1" ht="17.100000000000001" customHeight="1" x14ac:dyDescent="0.2">
      <c r="A69" s="354"/>
      <c r="B69" s="354"/>
      <c r="C69" s="357"/>
      <c r="D69" s="358" t="s">
        <v>193</v>
      </c>
      <c r="E69" s="359" t="s">
        <v>230</v>
      </c>
      <c r="F69" s="426">
        <v>4000</v>
      </c>
      <c r="G69" s="432"/>
      <c r="H69" s="431">
        <f t="shared" ref="H69:H78" si="28">F69+G69</f>
        <v>4000</v>
      </c>
    </row>
    <row r="70" spans="1:8" s="342" customFormat="1" ht="45" x14ac:dyDescent="0.2">
      <c r="A70" s="354"/>
      <c r="B70" s="354"/>
      <c r="C70" s="357"/>
      <c r="D70" s="358" t="s">
        <v>210</v>
      </c>
      <c r="E70" s="359" t="s">
        <v>231</v>
      </c>
      <c r="F70" s="426">
        <v>8939</v>
      </c>
      <c r="G70" s="432"/>
      <c r="H70" s="431">
        <f t="shared" si="28"/>
        <v>8939</v>
      </c>
    </row>
    <row r="71" spans="1:8" s="342" customFormat="1" ht="22.5" x14ac:dyDescent="0.2">
      <c r="A71" s="354"/>
      <c r="B71" s="354"/>
      <c r="C71" s="357"/>
      <c r="D71" s="358" t="s">
        <v>203</v>
      </c>
      <c r="E71" s="359" t="s">
        <v>232</v>
      </c>
      <c r="F71" s="426">
        <v>3000</v>
      </c>
      <c r="G71" s="432"/>
      <c r="H71" s="431">
        <f t="shared" si="28"/>
        <v>3000</v>
      </c>
    </row>
    <row r="72" spans="1:8" s="342" customFormat="1" ht="17.100000000000001" customHeight="1" x14ac:dyDescent="0.2">
      <c r="A72" s="354"/>
      <c r="B72" s="354"/>
      <c r="C72" s="357"/>
      <c r="D72" s="358" t="s">
        <v>184</v>
      </c>
      <c r="E72" s="359" t="s">
        <v>233</v>
      </c>
      <c r="F72" s="426">
        <v>2000</v>
      </c>
      <c r="G72" s="432"/>
      <c r="H72" s="431">
        <f t="shared" si="28"/>
        <v>2000</v>
      </c>
    </row>
    <row r="73" spans="1:8" s="342" customFormat="1" ht="17.100000000000001" customHeight="1" x14ac:dyDescent="0.2">
      <c r="A73" s="354"/>
      <c r="B73" s="354"/>
      <c r="C73" s="357"/>
      <c r="D73" s="358" t="s">
        <v>234</v>
      </c>
      <c r="E73" s="359" t="s">
        <v>235</v>
      </c>
      <c r="F73" s="426">
        <v>6000</v>
      </c>
      <c r="G73" s="432"/>
      <c r="H73" s="431">
        <f t="shared" si="28"/>
        <v>6000</v>
      </c>
    </row>
    <row r="74" spans="1:8" s="342" customFormat="1" ht="17.100000000000001" customHeight="1" x14ac:dyDescent="0.2">
      <c r="A74" s="354"/>
      <c r="B74" s="354"/>
      <c r="C74" s="357"/>
      <c r="D74" s="358" t="s">
        <v>195</v>
      </c>
      <c r="E74" s="359" t="s">
        <v>235</v>
      </c>
      <c r="F74" s="426">
        <v>1500</v>
      </c>
      <c r="G74" s="432"/>
      <c r="H74" s="431">
        <f t="shared" si="28"/>
        <v>1500</v>
      </c>
    </row>
    <row r="75" spans="1:8" s="342" customFormat="1" ht="22.5" x14ac:dyDescent="0.2">
      <c r="A75" s="354"/>
      <c r="B75" s="354"/>
      <c r="C75" s="357"/>
      <c r="D75" s="358" t="s">
        <v>236</v>
      </c>
      <c r="E75" s="359" t="s">
        <v>237</v>
      </c>
      <c r="F75" s="426">
        <v>5514</v>
      </c>
      <c r="G75" s="432"/>
      <c r="H75" s="431">
        <f t="shared" si="28"/>
        <v>5514</v>
      </c>
    </row>
    <row r="76" spans="1:8" s="342" customFormat="1" ht="11.25" x14ac:dyDescent="0.2">
      <c r="A76" s="354"/>
      <c r="B76" s="354"/>
      <c r="C76" s="357"/>
      <c r="D76" s="358" t="s">
        <v>238</v>
      </c>
      <c r="E76" s="359" t="s">
        <v>235</v>
      </c>
      <c r="F76" s="426">
        <v>7000</v>
      </c>
      <c r="G76" s="432"/>
      <c r="H76" s="431">
        <f t="shared" si="28"/>
        <v>7000</v>
      </c>
    </row>
    <row r="77" spans="1:8" s="342" customFormat="1" ht="17.100000000000001" customHeight="1" x14ac:dyDescent="0.2">
      <c r="A77" s="354"/>
      <c r="B77" s="354"/>
      <c r="C77" s="357"/>
      <c r="D77" s="358" t="s">
        <v>188</v>
      </c>
      <c r="E77" s="359" t="s">
        <v>239</v>
      </c>
      <c r="F77" s="426">
        <v>2000</v>
      </c>
      <c r="G77" s="432"/>
      <c r="H77" s="431">
        <f t="shared" si="28"/>
        <v>2000</v>
      </c>
    </row>
    <row r="78" spans="1:8" s="342" customFormat="1" ht="22.5" x14ac:dyDescent="0.2">
      <c r="A78" s="354"/>
      <c r="B78" s="354"/>
      <c r="C78" s="357"/>
      <c r="D78" s="358" t="s">
        <v>219</v>
      </c>
      <c r="E78" s="359" t="s">
        <v>240</v>
      </c>
      <c r="F78" s="426">
        <v>7500</v>
      </c>
      <c r="G78" s="432"/>
      <c r="H78" s="431">
        <f t="shared" si="28"/>
        <v>7500</v>
      </c>
    </row>
    <row r="79" spans="1:8" s="342" customFormat="1" ht="17.100000000000001" customHeight="1" x14ac:dyDescent="0.2">
      <c r="A79" s="354"/>
      <c r="B79" s="354"/>
      <c r="C79" s="355" t="s">
        <v>241</v>
      </c>
      <c r="D79" s="355"/>
      <c r="E79" s="356" t="s">
        <v>167</v>
      </c>
      <c r="F79" s="425">
        <f>F80</f>
        <v>4000</v>
      </c>
      <c r="G79" s="425">
        <f t="shared" ref="G79:H79" si="29">G80</f>
        <v>0</v>
      </c>
      <c r="H79" s="435">
        <f t="shared" si="29"/>
        <v>4000</v>
      </c>
    </row>
    <row r="80" spans="1:8" s="342" customFormat="1" ht="17.100000000000001" customHeight="1" x14ac:dyDescent="0.2">
      <c r="A80" s="354"/>
      <c r="B80" s="354"/>
      <c r="C80" s="358"/>
      <c r="D80" s="358" t="s">
        <v>193</v>
      </c>
      <c r="E80" s="359" t="s">
        <v>242</v>
      </c>
      <c r="F80" s="426">
        <v>4000</v>
      </c>
      <c r="G80" s="432"/>
      <c r="H80" s="431">
        <f>F80+G80</f>
        <v>4000</v>
      </c>
    </row>
    <row r="81" spans="1:8" s="342" customFormat="1" ht="17.100000000000001" customHeight="1" x14ac:dyDescent="0.2">
      <c r="A81" s="354"/>
      <c r="B81" s="354"/>
      <c r="C81" s="355" t="s">
        <v>190</v>
      </c>
      <c r="D81" s="355"/>
      <c r="E81" s="356" t="s">
        <v>169</v>
      </c>
      <c r="F81" s="425">
        <f>SUM(F82:F86)</f>
        <v>7330</v>
      </c>
      <c r="G81" s="425">
        <f t="shared" ref="G81:H81" si="30">SUM(G82:G86)</f>
        <v>0</v>
      </c>
      <c r="H81" s="435">
        <f t="shared" si="30"/>
        <v>7330</v>
      </c>
    </row>
    <row r="82" spans="1:8" s="342" customFormat="1" ht="17.100000000000001" customHeight="1" x14ac:dyDescent="0.2">
      <c r="A82" s="354"/>
      <c r="B82" s="354"/>
      <c r="C82" s="357"/>
      <c r="D82" s="358" t="s">
        <v>215</v>
      </c>
      <c r="E82" s="359" t="s">
        <v>243</v>
      </c>
      <c r="F82" s="426">
        <v>4510</v>
      </c>
      <c r="G82" s="432"/>
      <c r="H82" s="431">
        <f>F82+G82</f>
        <v>4510</v>
      </c>
    </row>
    <row r="83" spans="1:8" s="342" customFormat="1" ht="17.100000000000001" customHeight="1" x14ac:dyDescent="0.2">
      <c r="A83" s="354"/>
      <c r="B83" s="354"/>
      <c r="C83" s="357"/>
      <c r="D83" s="358" t="s">
        <v>244</v>
      </c>
      <c r="E83" s="359" t="s">
        <v>245</v>
      </c>
      <c r="F83" s="426">
        <v>1000</v>
      </c>
      <c r="G83" s="432"/>
      <c r="H83" s="431">
        <f t="shared" ref="H83:H86" si="31">F83+G83</f>
        <v>1000</v>
      </c>
    </row>
    <row r="84" spans="1:8" s="342" customFormat="1" ht="17.100000000000001" customHeight="1" x14ac:dyDescent="0.2">
      <c r="A84" s="354"/>
      <c r="B84" s="354"/>
      <c r="C84" s="357"/>
      <c r="D84" s="358" t="s">
        <v>184</v>
      </c>
      <c r="E84" s="359" t="s">
        <v>233</v>
      </c>
      <c r="F84" s="426">
        <v>300</v>
      </c>
      <c r="G84" s="432"/>
      <c r="H84" s="431">
        <f t="shared" si="31"/>
        <v>300</v>
      </c>
    </row>
    <row r="85" spans="1:8" s="342" customFormat="1" ht="17.100000000000001" customHeight="1" x14ac:dyDescent="0.2">
      <c r="A85" s="354"/>
      <c r="B85" s="354"/>
      <c r="C85" s="357"/>
      <c r="D85" s="358" t="s">
        <v>236</v>
      </c>
      <c r="E85" s="359" t="s">
        <v>246</v>
      </c>
      <c r="F85" s="426">
        <v>520</v>
      </c>
      <c r="G85" s="432"/>
      <c r="H85" s="431">
        <f t="shared" si="31"/>
        <v>520</v>
      </c>
    </row>
    <row r="86" spans="1:8" s="342" customFormat="1" ht="17.100000000000001" customHeight="1" x14ac:dyDescent="0.2">
      <c r="A86" s="354"/>
      <c r="B86" s="354"/>
      <c r="C86" s="357"/>
      <c r="D86" s="358" t="s">
        <v>238</v>
      </c>
      <c r="E86" s="359" t="s">
        <v>247</v>
      </c>
      <c r="F86" s="426">
        <v>1000</v>
      </c>
      <c r="G86" s="432"/>
      <c r="H86" s="431">
        <f t="shared" si="31"/>
        <v>1000</v>
      </c>
    </row>
    <row r="87" spans="1:8" s="342" customFormat="1" ht="17.100000000000001" customHeight="1" x14ac:dyDescent="0.2">
      <c r="A87" s="354"/>
      <c r="B87" s="354"/>
      <c r="C87" s="355" t="s">
        <v>248</v>
      </c>
      <c r="D87" s="355"/>
      <c r="E87" s="356" t="s">
        <v>249</v>
      </c>
      <c r="F87" s="425">
        <f>F88</f>
        <v>1325</v>
      </c>
      <c r="G87" s="425">
        <f t="shared" ref="G87:H87" si="32">G88</f>
        <v>0</v>
      </c>
      <c r="H87" s="435">
        <f t="shared" si="32"/>
        <v>1325</v>
      </c>
    </row>
    <row r="88" spans="1:8" s="342" customFormat="1" ht="17.100000000000001" customHeight="1" x14ac:dyDescent="0.2">
      <c r="A88" s="354"/>
      <c r="B88" s="354"/>
      <c r="C88" s="358"/>
      <c r="D88" s="358" t="s">
        <v>236</v>
      </c>
      <c r="E88" s="359" t="s">
        <v>246</v>
      </c>
      <c r="F88" s="426">
        <v>1325</v>
      </c>
      <c r="G88" s="432"/>
      <c r="H88" s="431">
        <f>F88+G88</f>
        <v>1325</v>
      </c>
    </row>
    <row r="89" spans="1:8" s="342" customFormat="1" ht="17.100000000000001" customHeight="1" x14ac:dyDescent="0.2">
      <c r="A89" s="354"/>
      <c r="B89" s="354"/>
      <c r="C89" s="355" t="s">
        <v>250</v>
      </c>
      <c r="D89" s="355"/>
      <c r="E89" s="356" t="s">
        <v>251</v>
      </c>
      <c r="F89" s="425">
        <f>F90</f>
        <v>1000</v>
      </c>
      <c r="G89" s="425">
        <f t="shared" ref="G89:H89" si="33">G90</f>
        <v>0</v>
      </c>
      <c r="H89" s="440">
        <f t="shared" si="33"/>
        <v>1000</v>
      </c>
    </row>
    <row r="90" spans="1:8" s="342" customFormat="1" ht="17.100000000000001" customHeight="1" x14ac:dyDescent="0.2">
      <c r="A90" s="354"/>
      <c r="B90" s="354"/>
      <c r="C90" s="358"/>
      <c r="D90" s="358" t="s">
        <v>193</v>
      </c>
      <c r="E90" s="359" t="s">
        <v>252</v>
      </c>
      <c r="F90" s="426">
        <v>1000</v>
      </c>
      <c r="G90" s="432"/>
      <c r="H90" s="431">
        <f>F90+G90</f>
        <v>1000</v>
      </c>
    </row>
    <row r="91" spans="1:8" s="342" customFormat="1" ht="17.100000000000001" customHeight="1" x14ac:dyDescent="0.2">
      <c r="A91" s="350"/>
      <c r="B91" s="351" t="s">
        <v>253</v>
      </c>
      <c r="C91" s="352"/>
      <c r="D91" s="352"/>
      <c r="E91" s="353" t="s">
        <v>254</v>
      </c>
      <c r="F91" s="424">
        <f>F92</f>
        <v>179</v>
      </c>
      <c r="G91" s="424">
        <f t="shared" ref="G91:H91" si="34">G92</f>
        <v>0</v>
      </c>
      <c r="H91" s="434">
        <f t="shared" si="34"/>
        <v>179</v>
      </c>
    </row>
    <row r="92" spans="1:8" s="342" customFormat="1" ht="17.100000000000001" customHeight="1" x14ac:dyDescent="0.2">
      <c r="A92" s="354"/>
      <c r="B92" s="354"/>
      <c r="C92" s="355" t="s">
        <v>179</v>
      </c>
      <c r="D92" s="355"/>
      <c r="E92" s="356" t="s">
        <v>164</v>
      </c>
      <c r="F92" s="425">
        <f>F93</f>
        <v>179</v>
      </c>
      <c r="G92" s="425">
        <f t="shared" ref="G92:H92" si="35">G93</f>
        <v>0</v>
      </c>
      <c r="H92" s="435">
        <f t="shared" si="35"/>
        <v>179</v>
      </c>
    </row>
    <row r="93" spans="1:8" s="342" customFormat="1" ht="17.100000000000001" customHeight="1" x14ac:dyDescent="0.2">
      <c r="A93" s="354"/>
      <c r="B93" s="354"/>
      <c r="C93" s="357"/>
      <c r="D93" s="358" t="s">
        <v>186</v>
      </c>
      <c r="E93" s="359" t="s">
        <v>255</v>
      </c>
      <c r="F93" s="426">
        <v>179</v>
      </c>
      <c r="G93" s="432"/>
      <c r="H93" s="431">
        <f>F93+G93</f>
        <v>179</v>
      </c>
    </row>
    <row r="94" spans="1:8" s="342" customFormat="1" ht="17.100000000000001" customHeight="1" x14ac:dyDescent="0.2">
      <c r="A94" s="350"/>
      <c r="B94" s="351" t="s">
        <v>85</v>
      </c>
      <c r="C94" s="352"/>
      <c r="D94" s="352"/>
      <c r="E94" s="353" t="s">
        <v>141</v>
      </c>
      <c r="F94" s="424">
        <f>F98+F114+F95+F124</f>
        <v>67038.03</v>
      </c>
      <c r="G94" s="424">
        <f t="shared" ref="G94:H94" si="36">G98+G114+G95+G124</f>
        <v>0</v>
      </c>
      <c r="H94" s="441">
        <f t="shared" si="36"/>
        <v>67038.03</v>
      </c>
    </row>
    <row r="95" spans="1:8" s="342" customFormat="1" ht="17.100000000000001" customHeight="1" x14ac:dyDescent="0.2">
      <c r="A95" s="354"/>
      <c r="B95" s="354"/>
      <c r="C95" s="355" t="s">
        <v>228</v>
      </c>
      <c r="D95" s="355"/>
      <c r="E95" s="356" t="s">
        <v>163</v>
      </c>
      <c r="F95" s="425">
        <f>SUM(F96:F97)</f>
        <v>1900</v>
      </c>
      <c r="G95" s="425">
        <f t="shared" ref="G95:H95" si="37">SUM(G96:G97)</f>
        <v>0</v>
      </c>
      <c r="H95" s="435">
        <f t="shared" si="37"/>
        <v>1900</v>
      </c>
    </row>
    <row r="96" spans="1:8" s="342" customFormat="1" ht="17.100000000000001" customHeight="1" x14ac:dyDescent="0.2">
      <c r="A96" s="354"/>
      <c r="B96" s="354"/>
      <c r="C96" s="357"/>
      <c r="D96" s="358" t="s">
        <v>210</v>
      </c>
      <c r="E96" s="359" t="s">
        <v>256</v>
      </c>
      <c r="F96" s="426">
        <v>800</v>
      </c>
      <c r="G96" s="432"/>
      <c r="H96" s="431">
        <f>F96+G96</f>
        <v>800</v>
      </c>
    </row>
    <row r="97" spans="1:8" s="342" customFormat="1" ht="17.100000000000001" customHeight="1" x14ac:dyDescent="0.2">
      <c r="A97" s="354"/>
      <c r="B97" s="354"/>
      <c r="C97" s="357"/>
      <c r="D97" s="358" t="s">
        <v>186</v>
      </c>
      <c r="E97" s="359" t="s">
        <v>257</v>
      </c>
      <c r="F97" s="426">
        <v>1100</v>
      </c>
      <c r="G97" s="432"/>
      <c r="H97" s="431">
        <f>F97+G97</f>
        <v>1100</v>
      </c>
    </row>
    <row r="98" spans="1:8" s="342" customFormat="1" ht="17.100000000000001" customHeight="1" x14ac:dyDescent="0.2">
      <c r="A98" s="354"/>
      <c r="B98" s="354"/>
      <c r="C98" s="355" t="s">
        <v>179</v>
      </c>
      <c r="D98" s="355"/>
      <c r="E98" s="356" t="s">
        <v>164</v>
      </c>
      <c r="F98" s="425">
        <f>SUM(F99:F113)</f>
        <v>42352.03</v>
      </c>
      <c r="G98" s="425">
        <f t="shared" ref="G98:H98" si="38">SUM(G99:G113)</f>
        <v>0</v>
      </c>
      <c r="H98" s="435">
        <f t="shared" si="38"/>
        <v>42352.03</v>
      </c>
    </row>
    <row r="99" spans="1:8" s="342" customFormat="1" ht="17.100000000000001" customHeight="1" x14ac:dyDescent="0.2">
      <c r="A99" s="354"/>
      <c r="B99" s="354"/>
      <c r="C99" s="357"/>
      <c r="D99" s="358" t="s">
        <v>215</v>
      </c>
      <c r="E99" s="359" t="s">
        <v>256</v>
      </c>
      <c r="F99" s="426">
        <v>1000</v>
      </c>
      <c r="G99" s="432"/>
      <c r="H99" s="431">
        <f>F99+G99</f>
        <v>1000</v>
      </c>
    </row>
    <row r="100" spans="1:8" s="342" customFormat="1" ht="17.100000000000001" customHeight="1" x14ac:dyDescent="0.2">
      <c r="A100" s="354"/>
      <c r="B100" s="354"/>
      <c r="C100" s="357"/>
      <c r="D100" s="358" t="s">
        <v>180</v>
      </c>
      <c r="E100" s="359" t="s">
        <v>256</v>
      </c>
      <c r="F100" s="426">
        <v>800</v>
      </c>
      <c r="G100" s="432"/>
      <c r="H100" s="431">
        <f t="shared" ref="H100:H113" si="39">F100+G100</f>
        <v>800</v>
      </c>
    </row>
    <row r="101" spans="1:8" s="342" customFormat="1" ht="17.100000000000001" customHeight="1" x14ac:dyDescent="0.2">
      <c r="A101" s="354"/>
      <c r="B101" s="354"/>
      <c r="C101" s="357"/>
      <c r="D101" s="358" t="s">
        <v>182</v>
      </c>
      <c r="E101" s="359" t="s">
        <v>258</v>
      </c>
      <c r="F101" s="426">
        <v>2500</v>
      </c>
      <c r="G101" s="432"/>
      <c r="H101" s="431">
        <f t="shared" si="39"/>
        <v>2500</v>
      </c>
    </row>
    <row r="102" spans="1:8" s="342" customFormat="1" ht="17.100000000000001" customHeight="1" x14ac:dyDescent="0.2">
      <c r="A102" s="354"/>
      <c r="B102" s="354"/>
      <c r="C102" s="357"/>
      <c r="D102" s="358" t="s">
        <v>193</v>
      </c>
      <c r="E102" s="359" t="s">
        <v>256</v>
      </c>
      <c r="F102" s="426">
        <v>2000</v>
      </c>
      <c r="G102" s="432"/>
      <c r="H102" s="431">
        <f t="shared" si="39"/>
        <v>2000</v>
      </c>
    </row>
    <row r="103" spans="1:8" s="342" customFormat="1" ht="17.100000000000001" customHeight="1" x14ac:dyDescent="0.2">
      <c r="A103" s="354"/>
      <c r="B103" s="354"/>
      <c r="C103" s="357"/>
      <c r="D103" s="358" t="s">
        <v>210</v>
      </c>
      <c r="E103" s="359" t="s">
        <v>259</v>
      </c>
      <c r="F103" s="426">
        <v>2000</v>
      </c>
      <c r="G103" s="432"/>
      <c r="H103" s="431">
        <f t="shared" si="39"/>
        <v>2000</v>
      </c>
    </row>
    <row r="104" spans="1:8" s="342" customFormat="1" ht="17.100000000000001" customHeight="1" x14ac:dyDescent="0.2">
      <c r="A104" s="354"/>
      <c r="B104" s="354"/>
      <c r="C104" s="357"/>
      <c r="D104" s="358" t="s">
        <v>203</v>
      </c>
      <c r="E104" s="359" t="s">
        <v>257</v>
      </c>
      <c r="F104" s="426">
        <v>1760.03</v>
      </c>
      <c r="G104" s="432"/>
      <c r="H104" s="431">
        <f t="shared" si="39"/>
        <v>1760.03</v>
      </c>
    </row>
    <row r="105" spans="1:8" s="342" customFormat="1" ht="17.100000000000001" customHeight="1" x14ac:dyDescent="0.2">
      <c r="A105" s="354"/>
      <c r="B105" s="354"/>
      <c r="C105" s="357"/>
      <c r="D105" s="358" t="s">
        <v>184</v>
      </c>
      <c r="E105" s="359" t="s">
        <v>257</v>
      </c>
      <c r="F105" s="426">
        <v>1748</v>
      </c>
      <c r="G105" s="432"/>
      <c r="H105" s="431">
        <f t="shared" si="39"/>
        <v>1748</v>
      </c>
    </row>
    <row r="106" spans="1:8" s="342" customFormat="1" ht="22.5" x14ac:dyDescent="0.2">
      <c r="A106" s="354"/>
      <c r="B106" s="354"/>
      <c r="C106" s="357"/>
      <c r="D106" s="358" t="s">
        <v>195</v>
      </c>
      <c r="E106" s="359" t="s">
        <v>260</v>
      </c>
      <c r="F106" s="426">
        <f>1972+2500</f>
        <v>4472</v>
      </c>
      <c r="G106" s="432"/>
      <c r="H106" s="431">
        <f t="shared" si="39"/>
        <v>4472</v>
      </c>
    </row>
    <row r="107" spans="1:8" s="342" customFormat="1" ht="17.100000000000001" customHeight="1" x14ac:dyDescent="0.2">
      <c r="A107" s="354"/>
      <c r="B107" s="354"/>
      <c r="C107" s="357"/>
      <c r="D107" s="358" t="s">
        <v>197</v>
      </c>
      <c r="E107" s="359" t="s">
        <v>261</v>
      </c>
      <c r="F107" s="426">
        <v>2000</v>
      </c>
      <c r="G107" s="432"/>
      <c r="H107" s="431">
        <f t="shared" si="39"/>
        <v>2000</v>
      </c>
    </row>
    <row r="108" spans="1:8" s="342" customFormat="1" ht="17.100000000000001" customHeight="1" x14ac:dyDescent="0.2">
      <c r="A108" s="354"/>
      <c r="B108" s="354"/>
      <c r="C108" s="357"/>
      <c r="D108" s="358" t="s">
        <v>186</v>
      </c>
      <c r="E108" s="359" t="s">
        <v>262</v>
      </c>
      <c r="F108" s="426">
        <v>2700</v>
      </c>
      <c r="G108" s="432"/>
      <c r="H108" s="431">
        <f t="shared" si="39"/>
        <v>2700</v>
      </c>
    </row>
    <row r="109" spans="1:8" s="342" customFormat="1" ht="17.100000000000001" customHeight="1" x14ac:dyDescent="0.2">
      <c r="A109" s="354"/>
      <c r="B109" s="354"/>
      <c r="C109" s="357"/>
      <c r="D109" s="358" t="s">
        <v>200</v>
      </c>
      <c r="E109" s="359" t="s">
        <v>256</v>
      </c>
      <c r="F109" s="426">
        <v>5000</v>
      </c>
      <c r="G109" s="432"/>
      <c r="H109" s="431">
        <f t="shared" si="39"/>
        <v>5000</v>
      </c>
    </row>
    <row r="110" spans="1:8" s="342" customFormat="1" ht="17.100000000000001" customHeight="1" x14ac:dyDescent="0.2">
      <c r="A110" s="354"/>
      <c r="B110" s="354"/>
      <c r="C110" s="357"/>
      <c r="D110" s="358" t="s">
        <v>238</v>
      </c>
      <c r="E110" s="359" t="s">
        <v>263</v>
      </c>
      <c r="F110" s="426">
        <v>1500</v>
      </c>
      <c r="G110" s="432"/>
      <c r="H110" s="431">
        <f t="shared" si="39"/>
        <v>1500</v>
      </c>
    </row>
    <row r="111" spans="1:8" s="342" customFormat="1" ht="17.100000000000001" customHeight="1" x14ac:dyDescent="0.2">
      <c r="A111" s="354"/>
      <c r="B111" s="354"/>
      <c r="C111" s="357"/>
      <c r="D111" s="358" t="s">
        <v>188</v>
      </c>
      <c r="E111" s="359" t="s">
        <v>257</v>
      </c>
      <c r="F111" s="426">
        <v>2515</v>
      </c>
      <c r="G111" s="432"/>
      <c r="H111" s="431">
        <f t="shared" si="39"/>
        <v>2515</v>
      </c>
    </row>
    <row r="112" spans="1:8" s="342" customFormat="1" ht="17.100000000000001" customHeight="1" x14ac:dyDescent="0.2">
      <c r="A112" s="354"/>
      <c r="B112" s="354"/>
      <c r="C112" s="357"/>
      <c r="D112" s="358" t="s">
        <v>219</v>
      </c>
      <c r="E112" s="359" t="s">
        <v>257</v>
      </c>
      <c r="F112" s="426">
        <v>3457</v>
      </c>
      <c r="G112" s="432"/>
      <c r="H112" s="431">
        <f t="shared" si="39"/>
        <v>3457</v>
      </c>
    </row>
    <row r="113" spans="1:8" s="342" customFormat="1" ht="22.5" x14ac:dyDescent="0.2">
      <c r="A113" s="354"/>
      <c r="B113" s="354"/>
      <c r="C113" s="357"/>
      <c r="D113" s="358" t="s">
        <v>221</v>
      </c>
      <c r="E113" s="359" t="s">
        <v>264</v>
      </c>
      <c r="F113" s="426">
        <f>1400+7500</f>
        <v>8900</v>
      </c>
      <c r="G113" s="432"/>
      <c r="H113" s="431">
        <f t="shared" si="39"/>
        <v>8900</v>
      </c>
    </row>
    <row r="114" spans="1:8" s="342" customFormat="1" ht="17.100000000000001" customHeight="1" x14ac:dyDescent="0.2">
      <c r="A114" s="354"/>
      <c r="B114" s="354"/>
      <c r="C114" s="355" t="s">
        <v>190</v>
      </c>
      <c r="D114" s="355"/>
      <c r="E114" s="356" t="s">
        <v>169</v>
      </c>
      <c r="F114" s="425">
        <f>SUM(F115:F123)</f>
        <v>15286</v>
      </c>
      <c r="G114" s="425">
        <f t="shared" ref="G114:H114" si="40">SUM(G115:G123)</f>
        <v>0</v>
      </c>
      <c r="H114" s="435">
        <f t="shared" si="40"/>
        <v>15286</v>
      </c>
    </row>
    <row r="115" spans="1:8" s="342" customFormat="1" ht="17.100000000000001" customHeight="1" x14ac:dyDescent="0.2">
      <c r="A115" s="354"/>
      <c r="B115" s="354"/>
      <c r="C115" s="357"/>
      <c r="D115" s="358" t="s">
        <v>215</v>
      </c>
      <c r="E115" s="359" t="s">
        <v>265</v>
      </c>
      <c r="F115" s="426">
        <v>2000</v>
      </c>
      <c r="G115" s="432"/>
      <c r="H115" s="431">
        <f>F115+G115</f>
        <v>2000</v>
      </c>
    </row>
    <row r="116" spans="1:8" s="342" customFormat="1" ht="22.5" x14ac:dyDescent="0.2">
      <c r="A116" s="354"/>
      <c r="B116" s="354"/>
      <c r="C116" s="357"/>
      <c r="D116" s="358" t="s">
        <v>180</v>
      </c>
      <c r="E116" s="359" t="s">
        <v>266</v>
      </c>
      <c r="F116" s="426">
        <v>3200</v>
      </c>
      <c r="G116" s="432"/>
      <c r="H116" s="431">
        <f t="shared" ref="H116:H123" si="41">F116+G116</f>
        <v>3200</v>
      </c>
    </row>
    <row r="117" spans="1:8" s="342" customFormat="1" ht="17.100000000000001" customHeight="1" x14ac:dyDescent="0.2">
      <c r="A117" s="354"/>
      <c r="B117" s="354"/>
      <c r="C117" s="357"/>
      <c r="D117" s="358" t="s">
        <v>182</v>
      </c>
      <c r="E117" s="359" t="s">
        <v>258</v>
      </c>
      <c r="F117" s="426">
        <v>1000</v>
      </c>
      <c r="G117" s="432"/>
      <c r="H117" s="431">
        <f t="shared" si="41"/>
        <v>1000</v>
      </c>
    </row>
    <row r="118" spans="1:8" s="342" customFormat="1" ht="17.100000000000001" customHeight="1" x14ac:dyDescent="0.2">
      <c r="A118" s="354"/>
      <c r="B118" s="354"/>
      <c r="C118" s="357"/>
      <c r="D118" s="358" t="s">
        <v>193</v>
      </c>
      <c r="E118" s="359" t="s">
        <v>256</v>
      </c>
      <c r="F118" s="426">
        <v>600</v>
      </c>
      <c r="G118" s="432"/>
      <c r="H118" s="431">
        <f t="shared" si="41"/>
        <v>600</v>
      </c>
    </row>
    <row r="119" spans="1:8" s="342" customFormat="1" ht="17.100000000000001" customHeight="1" x14ac:dyDescent="0.2">
      <c r="A119" s="354"/>
      <c r="B119" s="354"/>
      <c r="C119" s="357"/>
      <c r="D119" s="358" t="s">
        <v>184</v>
      </c>
      <c r="E119" s="359" t="s">
        <v>257</v>
      </c>
      <c r="F119" s="426">
        <v>3000</v>
      </c>
      <c r="G119" s="432"/>
      <c r="H119" s="431">
        <f t="shared" si="41"/>
        <v>3000</v>
      </c>
    </row>
    <row r="120" spans="1:8" s="342" customFormat="1" ht="17.100000000000001" customHeight="1" x14ac:dyDescent="0.2">
      <c r="A120" s="354"/>
      <c r="B120" s="354"/>
      <c r="C120" s="357"/>
      <c r="D120" s="358" t="s">
        <v>234</v>
      </c>
      <c r="E120" s="359" t="s">
        <v>267</v>
      </c>
      <c r="F120" s="426">
        <v>445</v>
      </c>
      <c r="G120" s="432"/>
      <c r="H120" s="431">
        <f t="shared" si="41"/>
        <v>445</v>
      </c>
    </row>
    <row r="121" spans="1:8" s="342" customFormat="1" ht="17.100000000000001" customHeight="1" x14ac:dyDescent="0.2">
      <c r="A121" s="354"/>
      <c r="B121" s="354"/>
      <c r="C121" s="357"/>
      <c r="D121" s="358" t="s">
        <v>238</v>
      </c>
      <c r="E121" s="359" t="s">
        <v>263</v>
      </c>
      <c r="F121" s="426">
        <v>1441</v>
      </c>
      <c r="G121" s="432"/>
      <c r="H121" s="431">
        <f t="shared" si="41"/>
        <v>1441</v>
      </c>
    </row>
    <row r="122" spans="1:8" s="342" customFormat="1" ht="17.100000000000001" customHeight="1" x14ac:dyDescent="0.2">
      <c r="A122" s="354"/>
      <c r="B122" s="354"/>
      <c r="C122" s="357"/>
      <c r="D122" s="358" t="s">
        <v>219</v>
      </c>
      <c r="E122" s="359" t="s">
        <v>257</v>
      </c>
      <c r="F122" s="426">
        <v>1000</v>
      </c>
      <c r="G122" s="432"/>
      <c r="H122" s="431">
        <f t="shared" si="41"/>
        <v>1000</v>
      </c>
    </row>
    <row r="123" spans="1:8" s="342" customFormat="1" ht="22.5" x14ac:dyDescent="0.2">
      <c r="A123" s="354"/>
      <c r="B123" s="354"/>
      <c r="C123" s="357"/>
      <c r="D123" s="358" t="s">
        <v>221</v>
      </c>
      <c r="E123" s="359" t="s">
        <v>268</v>
      </c>
      <c r="F123" s="426">
        <v>2600</v>
      </c>
      <c r="G123" s="432"/>
      <c r="H123" s="431">
        <f t="shared" si="41"/>
        <v>2600</v>
      </c>
    </row>
    <row r="124" spans="1:8" s="342" customFormat="1" ht="17.100000000000001" customHeight="1" x14ac:dyDescent="0.2">
      <c r="A124" s="354"/>
      <c r="B124" s="354"/>
      <c r="C124" s="355" t="s">
        <v>24</v>
      </c>
      <c r="D124" s="626"/>
      <c r="E124" s="627" t="s">
        <v>269</v>
      </c>
      <c r="F124" s="628">
        <f>F125</f>
        <v>7500</v>
      </c>
      <c r="G124" s="628">
        <f>G125+G126</f>
        <v>0</v>
      </c>
      <c r="H124" s="629">
        <f t="shared" ref="H124" si="42">H126</f>
        <v>7500</v>
      </c>
    </row>
    <row r="125" spans="1:8" s="342" customFormat="1" ht="17.100000000000001" customHeight="1" x14ac:dyDescent="0.2">
      <c r="A125" s="354"/>
      <c r="B125" s="354"/>
      <c r="C125" s="361"/>
      <c r="D125" s="634" t="s">
        <v>186</v>
      </c>
      <c r="E125" s="359" t="s">
        <v>1151</v>
      </c>
      <c r="F125" s="635">
        <v>7500</v>
      </c>
      <c r="G125" s="635">
        <v>-7500</v>
      </c>
      <c r="H125" s="635">
        <f>F125+G125</f>
        <v>0</v>
      </c>
    </row>
    <row r="126" spans="1:8" s="342" customFormat="1" ht="31.5" customHeight="1" x14ac:dyDescent="0.2">
      <c r="A126" s="354"/>
      <c r="B126" s="354"/>
      <c r="C126" s="357"/>
      <c r="D126" s="630" t="s">
        <v>186</v>
      </c>
      <c r="E126" s="631" t="s">
        <v>376</v>
      </c>
      <c r="F126" s="632">
        <v>0</v>
      </c>
      <c r="G126" s="636">
        <v>7500</v>
      </c>
      <c r="H126" s="633">
        <f>F126+G126</f>
        <v>7500</v>
      </c>
    </row>
    <row r="127" spans="1:8" s="342" customFormat="1" ht="17.100000000000001" customHeight="1" x14ac:dyDescent="0.2">
      <c r="A127" s="348" t="s">
        <v>87</v>
      </c>
      <c r="B127" s="363"/>
      <c r="C127" s="363"/>
      <c r="D127" s="363"/>
      <c r="E127" s="349" t="s">
        <v>270</v>
      </c>
      <c r="F127" s="427">
        <f>F128</f>
        <v>33968</v>
      </c>
      <c r="G127" s="427">
        <f t="shared" ref="G127:H127" si="43">G128</f>
        <v>0</v>
      </c>
      <c r="H127" s="637">
        <f t="shared" si="43"/>
        <v>33968</v>
      </c>
    </row>
    <row r="128" spans="1:8" s="342" customFormat="1" ht="17.100000000000001" customHeight="1" x14ac:dyDescent="0.2">
      <c r="A128" s="350"/>
      <c r="B128" s="351" t="s">
        <v>91</v>
      </c>
      <c r="C128" s="352"/>
      <c r="D128" s="352"/>
      <c r="E128" s="353" t="s">
        <v>141</v>
      </c>
      <c r="F128" s="424">
        <f>F144+F129+F148</f>
        <v>33968</v>
      </c>
      <c r="G128" s="424">
        <f t="shared" ref="G128:H128" si="44">G144+G129+G148</f>
        <v>0</v>
      </c>
      <c r="H128" s="434">
        <f t="shared" si="44"/>
        <v>33968</v>
      </c>
    </row>
    <row r="129" spans="1:8" s="342" customFormat="1" ht="17.100000000000001" customHeight="1" x14ac:dyDescent="0.2">
      <c r="A129" s="354"/>
      <c r="B129" s="354"/>
      <c r="C129" s="355" t="s">
        <v>179</v>
      </c>
      <c r="D129" s="355"/>
      <c r="E129" s="356" t="s">
        <v>164</v>
      </c>
      <c r="F129" s="425">
        <f>SUM(F130:F143)</f>
        <v>24568</v>
      </c>
      <c r="G129" s="425">
        <f t="shared" ref="G129:H129" si="45">SUM(G130:G143)</f>
        <v>0</v>
      </c>
      <c r="H129" s="435">
        <f t="shared" si="45"/>
        <v>24568</v>
      </c>
    </row>
    <row r="130" spans="1:8" s="342" customFormat="1" ht="17.100000000000001" customHeight="1" x14ac:dyDescent="0.2">
      <c r="A130" s="354"/>
      <c r="B130" s="354"/>
      <c r="C130" s="357"/>
      <c r="D130" s="358" t="s">
        <v>215</v>
      </c>
      <c r="E130" s="359" t="s">
        <v>271</v>
      </c>
      <c r="F130" s="426">
        <v>500</v>
      </c>
      <c r="G130" s="432"/>
      <c r="H130" s="431">
        <f>F130+G130</f>
        <v>500</v>
      </c>
    </row>
    <row r="131" spans="1:8" s="342" customFormat="1" ht="17.100000000000001" customHeight="1" x14ac:dyDescent="0.2">
      <c r="A131" s="354"/>
      <c r="B131" s="354"/>
      <c r="C131" s="357"/>
      <c r="D131" s="358" t="s">
        <v>180</v>
      </c>
      <c r="E131" s="359" t="s">
        <v>272</v>
      </c>
      <c r="F131" s="426">
        <v>800</v>
      </c>
      <c r="G131" s="432"/>
      <c r="H131" s="431">
        <f t="shared" ref="H131:H143" si="46">F131+G131</f>
        <v>800</v>
      </c>
    </row>
    <row r="132" spans="1:8" s="342" customFormat="1" ht="17.100000000000001" customHeight="1" x14ac:dyDescent="0.2">
      <c r="A132" s="354"/>
      <c r="B132" s="354"/>
      <c r="C132" s="357"/>
      <c r="D132" s="358" t="s">
        <v>182</v>
      </c>
      <c r="E132" s="359" t="s">
        <v>273</v>
      </c>
      <c r="F132" s="426">
        <v>3000</v>
      </c>
      <c r="G132" s="432"/>
      <c r="H132" s="431">
        <f t="shared" si="46"/>
        <v>3000</v>
      </c>
    </row>
    <row r="133" spans="1:8" s="342" customFormat="1" ht="17.100000000000001" customHeight="1" x14ac:dyDescent="0.2">
      <c r="A133" s="354"/>
      <c r="B133" s="354"/>
      <c r="C133" s="357"/>
      <c r="D133" s="358" t="s">
        <v>193</v>
      </c>
      <c r="E133" s="359" t="s">
        <v>274</v>
      </c>
      <c r="F133" s="426">
        <v>2868</v>
      </c>
      <c r="G133" s="432"/>
      <c r="H133" s="431">
        <f t="shared" si="46"/>
        <v>2868</v>
      </c>
    </row>
    <row r="134" spans="1:8" s="342" customFormat="1" ht="11.25" x14ac:dyDescent="0.2">
      <c r="A134" s="354"/>
      <c r="B134" s="354"/>
      <c r="C134" s="357"/>
      <c r="D134" s="358" t="s">
        <v>210</v>
      </c>
      <c r="E134" s="359" t="s">
        <v>275</v>
      </c>
      <c r="F134" s="426">
        <v>600</v>
      </c>
      <c r="G134" s="432"/>
      <c r="H134" s="431">
        <f t="shared" si="46"/>
        <v>600</v>
      </c>
    </row>
    <row r="135" spans="1:8" s="342" customFormat="1" ht="17.100000000000001" customHeight="1" x14ac:dyDescent="0.2">
      <c r="A135" s="354"/>
      <c r="B135" s="354"/>
      <c r="C135" s="357"/>
      <c r="D135" s="358" t="s">
        <v>203</v>
      </c>
      <c r="E135" s="359" t="s">
        <v>273</v>
      </c>
      <c r="F135" s="426">
        <v>1700</v>
      </c>
      <c r="G135" s="432"/>
      <c r="H135" s="431">
        <f t="shared" si="46"/>
        <v>1700</v>
      </c>
    </row>
    <row r="136" spans="1:8" s="342" customFormat="1" ht="11.25" x14ac:dyDescent="0.2">
      <c r="A136" s="354"/>
      <c r="B136" s="354"/>
      <c r="C136" s="357"/>
      <c r="D136" s="358" t="s">
        <v>184</v>
      </c>
      <c r="E136" s="359" t="s">
        <v>276</v>
      </c>
      <c r="F136" s="426">
        <v>1900</v>
      </c>
      <c r="G136" s="432"/>
      <c r="H136" s="431">
        <f t="shared" si="46"/>
        <v>1900</v>
      </c>
    </row>
    <row r="137" spans="1:8" s="342" customFormat="1" ht="17.100000000000001" customHeight="1" x14ac:dyDescent="0.2">
      <c r="A137" s="354"/>
      <c r="B137" s="354"/>
      <c r="C137" s="357"/>
      <c r="D137" s="358" t="s">
        <v>236</v>
      </c>
      <c r="E137" s="364" t="s">
        <v>277</v>
      </c>
      <c r="F137" s="426">
        <v>300</v>
      </c>
      <c r="G137" s="432"/>
      <c r="H137" s="431">
        <f t="shared" si="46"/>
        <v>300</v>
      </c>
    </row>
    <row r="138" spans="1:8" s="342" customFormat="1" ht="17.100000000000001" customHeight="1" x14ac:dyDescent="0.2">
      <c r="A138" s="354"/>
      <c r="B138" s="354"/>
      <c r="C138" s="357"/>
      <c r="D138" s="358" t="s">
        <v>197</v>
      </c>
      <c r="E138" s="359" t="s">
        <v>278</v>
      </c>
      <c r="F138" s="426">
        <v>1000</v>
      </c>
      <c r="G138" s="432"/>
      <c r="H138" s="431">
        <f t="shared" si="46"/>
        <v>1000</v>
      </c>
    </row>
    <row r="139" spans="1:8" s="342" customFormat="1" ht="17.100000000000001" customHeight="1" x14ac:dyDescent="0.2">
      <c r="A139" s="354"/>
      <c r="B139" s="354"/>
      <c r="C139" s="357"/>
      <c r="D139" s="358" t="s">
        <v>186</v>
      </c>
      <c r="E139" s="359" t="s">
        <v>279</v>
      </c>
      <c r="F139" s="426">
        <v>2700</v>
      </c>
      <c r="G139" s="432"/>
      <c r="H139" s="431">
        <f t="shared" si="46"/>
        <v>2700</v>
      </c>
    </row>
    <row r="140" spans="1:8" s="342" customFormat="1" ht="17.100000000000001" customHeight="1" x14ac:dyDescent="0.2">
      <c r="A140" s="354"/>
      <c r="B140" s="354"/>
      <c r="C140" s="357"/>
      <c r="D140" s="358" t="s">
        <v>200</v>
      </c>
      <c r="E140" s="359" t="s">
        <v>280</v>
      </c>
      <c r="F140" s="426">
        <v>5500</v>
      </c>
      <c r="G140" s="432"/>
      <c r="H140" s="431">
        <f t="shared" si="46"/>
        <v>5500</v>
      </c>
    </row>
    <row r="141" spans="1:8" s="342" customFormat="1" ht="17.100000000000001" customHeight="1" x14ac:dyDescent="0.2">
      <c r="A141" s="354"/>
      <c r="B141" s="354"/>
      <c r="C141" s="357"/>
      <c r="D141" s="358" t="s">
        <v>238</v>
      </c>
      <c r="E141" s="359" t="s">
        <v>281</v>
      </c>
      <c r="F141" s="426">
        <v>200</v>
      </c>
      <c r="G141" s="432"/>
      <c r="H141" s="431">
        <f t="shared" si="46"/>
        <v>200</v>
      </c>
    </row>
    <row r="142" spans="1:8" s="342" customFormat="1" ht="11.25" x14ac:dyDescent="0.2">
      <c r="A142" s="354"/>
      <c r="B142" s="354"/>
      <c r="C142" s="357"/>
      <c r="D142" s="358" t="s">
        <v>188</v>
      </c>
      <c r="E142" s="359" t="s">
        <v>282</v>
      </c>
      <c r="F142" s="426">
        <v>2000</v>
      </c>
      <c r="G142" s="432"/>
      <c r="H142" s="431">
        <f t="shared" si="46"/>
        <v>2000</v>
      </c>
    </row>
    <row r="143" spans="1:8" s="342" customFormat="1" ht="17.100000000000001" customHeight="1" x14ac:dyDescent="0.2">
      <c r="A143" s="354"/>
      <c r="B143" s="354"/>
      <c r="C143" s="357"/>
      <c r="D143" s="358" t="s">
        <v>219</v>
      </c>
      <c r="E143" s="365" t="s">
        <v>283</v>
      </c>
      <c r="F143" s="426">
        <v>1500</v>
      </c>
      <c r="G143" s="432"/>
      <c r="H143" s="431">
        <f t="shared" si="46"/>
        <v>1500</v>
      </c>
    </row>
    <row r="144" spans="1:8" s="342" customFormat="1" ht="17.100000000000001" customHeight="1" x14ac:dyDescent="0.2">
      <c r="A144" s="354"/>
      <c r="B144" s="354"/>
      <c r="C144" s="355" t="s">
        <v>190</v>
      </c>
      <c r="D144" s="355"/>
      <c r="E144" s="356" t="s">
        <v>169</v>
      </c>
      <c r="F144" s="425">
        <f>SUM(F145:F147)</f>
        <v>3400</v>
      </c>
      <c r="G144" s="425">
        <f t="shared" ref="G144:H144" si="47">SUM(G145:G147)</f>
        <v>0</v>
      </c>
      <c r="H144" s="435">
        <f t="shared" si="47"/>
        <v>3400</v>
      </c>
    </row>
    <row r="145" spans="1:8" s="342" customFormat="1" ht="17.100000000000001" customHeight="1" x14ac:dyDescent="0.2">
      <c r="A145" s="354"/>
      <c r="B145" s="354"/>
      <c r="C145" s="357"/>
      <c r="D145" s="358" t="s">
        <v>180</v>
      </c>
      <c r="E145" s="359" t="s">
        <v>284</v>
      </c>
      <c r="F145" s="426">
        <v>900</v>
      </c>
      <c r="G145" s="432"/>
      <c r="H145" s="431">
        <f>F145+G145</f>
        <v>900</v>
      </c>
    </row>
    <row r="146" spans="1:8" s="342" customFormat="1" ht="17.100000000000001" customHeight="1" x14ac:dyDescent="0.2">
      <c r="A146" s="354"/>
      <c r="B146" s="354"/>
      <c r="C146" s="357"/>
      <c r="D146" s="358" t="s">
        <v>182</v>
      </c>
      <c r="E146" s="359" t="s">
        <v>273</v>
      </c>
      <c r="F146" s="426">
        <v>500</v>
      </c>
      <c r="G146" s="432"/>
      <c r="H146" s="431">
        <f t="shared" ref="H146:H147" si="48">F146+G146</f>
        <v>500</v>
      </c>
    </row>
    <row r="147" spans="1:8" s="342" customFormat="1" ht="17.100000000000001" customHeight="1" x14ac:dyDescent="0.2">
      <c r="A147" s="354"/>
      <c r="B147" s="354"/>
      <c r="C147" s="357"/>
      <c r="D147" s="358" t="s">
        <v>238</v>
      </c>
      <c r="E147" s="359" t="s">
        <v>281</v>
      </c>
      <c r="F147" s="426">
        <v>2000</v>
      </c>
      <c r="G147" s="432"/>
      <c r="H147" s="431">
        <f t="shared" si="48"/>
        <v>2000</v>
      </c>
    </row>
    <row r="148" spans="1:8" s="342" customFormat="1" ht="17.100000000000001" customHeight="1" x14ac:dyDescent="0.2">
      <c r="A148" s="354"/>
      <c r="B148" s="354"/>
      <c r="C148" s="355" t="s">
        <v>24</v>
      </c>
      <c r="D148" s="355"/>
      <c r="E148" s="356" t="s">
        <v>269</v>
      </c>
      <c r="F148" s="425">
        <f>F149</f>
        <v>6000</v>
      </c>
      <c r="G148" s="425">
        <f t="shared" ref="G148:H148" si="49">G149</f>
        <v>0</v>
      </c>
      <c r="H148" s="435">
        <f t="shared" si="49"/>
        <v>6000</v>
      </c>
    </row>
    <row r="149" spans="1:8" s="342" customFormat="1" ht="17.100000000000001" customHeight="1" x14ac:dyDescent="0.2">
      <c r="A149" s="592"/>
      <c r="B149" s="592"/>
      <c r="C149" s="593"/>
      <c r="D149" s="594" t="s">
        <v>236</v>
      </c>
      <c r="E149" s="595" t="s">
        <v>285</v>
      </c>
      <c r="F149" s="596">
        <v>6000</v>
      </c>
      <c r="G149" s="432"/>
      <c r="H149" s="439">
        <f>F149+G149</f>
        <v>6000</v>
      </c>
    </row>
    <row r="150" spans="1:8" s="342" customFormat="1" ht="23.25" customHeight="1" x14ac:dyDescent="0.2">
      <c r="A150" s="742"/>
      <c r="B150" s="743"/>
      <c r="C150" s="743"/>
      <c r="D150" s="743"/>
      <c r="E150" s="589" t="s">
        <v>71</v>
      </c>
      <c r="F150" s="590">
        <f>F127+F56+F45+F40+F32+F25+F8</f>
        <v>241451</v>
      </c>
      <c r="G150" s="591">
        <f t="shared" ref="G150:H150" si="50">G127+G56+G45+G40+G32+G25+G8</f>
        <v>0</v>
      </c>
      <c r="H150" s="591">
        <f t="shared" si="50"/>
        <v>241451</v>
      </c>
    </row>
    <row r="151" spans="1:8" s="342" customFormat="1" ht="9" customHeight="1" x14ac:dyDescent="0.2">
      <c r="A151" s="731"/>
      <c r="B151" s="732"/>
      <c r="C151" s="732"/>
      <c r="D151" s="732"/>
      <c r="E151" s="366" t="s">
        <v>286</v>
      </c>
      <c r="F151" s="444"/>
      <c r="G151" s="442"/>
      <c r="H151" s="442"/>
    </row>
    <row r="152" spans="1:8" s="342" customFormat="1" x14ac:dyDescent="0.2">
      <c r="A152" s="733"/>
      <c r="B152" s="734"/>
      <c r="C152" s="734"/>
      <c r="D152" s="734"/>
      <c r="E152" s="367" t="s">
        <v>287</v>
      </c>
      <c r="F152" s="368">
        <f>F150-F153</f>
        <v>227951</v>
      </c>
      <c r="G152" s="443">
        <f t="shared" ref="G152:H152" si="51">G150-G153</f>
        <v>0</v>
      </c>
      <c r="H152" s="443">
        <f t="shared" si="51"/>
        <v>227951</v>
      </c>
    </row>
    <row r="153" spans="1:8" s="342" customFormat="1" x14ac:dyDescent="0.2">
      <c r="A153" s="735"/>
      <c r="B153" s="736"/>
      <c r="C153" s="736"/>
      <c r="D153" s="736"/>
      <c r="E153" s="369" t="s">
        <v>288</v>
      </c>
      <c r="F153" s="445">
        <f>F148+F124</f>
        <v>13500</v>
      </c>
      <c r="G153" s="370">
        <f t="shared" ref="G153:H153" si="52">G148+G124</f>
        <v>0</v>
      </c>
      <c r="H153" s="370">
        <f t="shared" si="52"/>
        <v>13500</v>
      </c>
    </row>
    <row r="154" spans="1:8" s="342" customFormat="1" x14ac:dyDescent="0.2">
      <c r="A154" s="343"/>
      <c r="B154" s="343"/>
      <c r="C154" s="343"/>
      <c r="D154" s="343"/>
      <c r="E154" s="343"/>
      <c r="F154" s="343"/>
    </row>
    <row r="155" spans="1:8" s="342" customFormat="1" x14ac:dyDescent="0.2">
      <c r="A155" s="343"/>
      <c r="B155" s="343"/>
      <c r="C155" s="343"/>
      <c r="D155" s="343"/>
      <c r="E155" s="343"/>
      <c r="F155" s="343"/>
    </row>
    <row r="156" spans="1:8" s="342" customFormat="1" x14ac:dyDescent="0.2">
      <c r="A156" s="343"/>
      <c r="B156" s="343"/>
      <c r="C156" s="343"/>
      <c r="D156" s="343"/>
      <c r="E156" s="343"/>
      <c r="F156" s="343"/>
    </row>
  </sheetData>
  <sheetProtection selectLockedCells="1" selectUnlockedCells="1"/>
  <mergeCells count="10">
    <mergeCell ref="A151:D151"/>
    <mergeCell ref="A152:D152"/>
    <mergeCell ref="A153:D153"/>
    <mergeCell ref="G1:I1"/>
    <mergeCell ref="E1:F1"/>
    <mergeCell ref="E2:F2"/>
    <mergeCell ref="E3:F3"/>
    <mergeCell ref="E4:F4"/>
    <mergeCell ref="A5:F5"/>
    <mergeCell ref="A150:D150"/>
  </mergeCells>
  <pageMargins left="0.70866141732283472" right="0" top="0.55118110236220474" bottom="0.39370078740157483" header="0.31496062992125984" footer="0.19685039370078741"/>
  <pageSetup paperSize="9" firstPageNumber="0" orientation="landscape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zoomScaleNormal="100" workbookViewId="0">
      <selection activeCell="B97" sqref="B97"/>
    </sheetView>
  </sheetViews>
  <sheetFormatPr defaultRowHeight="12.75" x14ac:dyDescent="0.2"/>
  <cols>
    <col min="1" max="1" width="6" style="372" customWidth="1"/>
    <col min="2" max="2" width="51.85546875" style="372" customWidth="1"/>
    <col min="3" max="3" width="13.7109375" style="372" customWidth="1"/>
    <col min="4" max="4" width="20.42578125" style="372" customWidth="1"/>
    <col min="5" max="256" width="9.140625" style="372"/>
    <col min="257" max="257" width="6" style="372" customWidth="1"/>
    <col min="258" max="258" width="51.85546875" style="372" customWidth="1"/>
    <col min="259" max="259" width="13.7109375" style="372" customWidth="1"/>
    <col min="260" max="260" width="20.42578125" style="372" customWidth="1"/>
    <col min="261" max="512" width="9.140625" style="372"/>
    <col min="513" max="513" width="6" style="372" customWidth="1"/>
    <col min="514" max="514" width="51.85546875" style="372" customWidth="1"/>
    <col min="515" max="515" width="13.7109375" style="372" customWidth="1"/>
    <col min="516" max="516" width="20.42578125" style="372" customWidth="1"/>
    <col min="517" max="768" width="9.140625" style="372"/>
    <col min="769" max="769" width="6" style="372" customWidth="1"/>
    <col min="770" max="770" width="51.85546875" style="372" customWidth="1"/>
    <col min="771" max="771" width="13.7109375" style="372" customWidth="1"/>
    <col min="772" max="772" width="20.42578125" style="372" customWidth="1"/>
    <col min="773" max="1024" width="9.140625" style="372"/>
    <col min="1025" max="1025" width="6" style="372" customWidth="1"/>
    <col min="1026" max="1026" width="51.85546875" style="372" customWidth="1"/>
    <col min="1027" max="1027" width="13.7109375" style="372" customWidth="1"/>
    <col min="1028" max="1028" width="20.42578125" style="372" customWidth="1"/>
    <col min="1029" max="1280" width="9.140625" style="372"/>
    <col min="1281" max="1281" width="6" style="372" customWidth="1"/>
    <col min="1282" max="1282" width="51.85546875" style="372" customWidth="1"/>
    <col min="1283" max="1283" width="13.7109375" style="372" customWidth="1"/>
    <col min="1284" max="1284" width="20.42578125" style="372" customWidth="1"/>
    <col min="1285" max="1536" width="9.140625" style="372"/>
    <col min="1537" max="1537" width="6" style="372" customWidth="1"/>
    <col min="1538" max="1538" width="51.85546875" style="372" customWidth="1"/>
    <col min="1539" max="1539" width="13.7109375" style="372" customWidth="1"/>
    <col min="1540" max="1540" width="20.42578125" style="372" customWidth="1"/>
    <col min="1541" max="1792" width="9.140625" style="372"/>
    <col min="1793" max="1793" width="6" style="372" customWidth="1"/>
    <col min="1794" max="1794" width="51.85546875" style="372" customWidth="1"/>
    <col min="1795" max="1795" width="13.7109375" style="372" customWidth="1"/>
    <col min="1796" max="1796" width="20.42578125" style="372" customWidth="1"/>
    <col min="1797" max="2048" width="9.140625" style="372"/>
    <col min="2049" max="2049" width="6" style="372" customWidth="1"/>
    <col min="2050" max="2050" width="51.85546875" style="372" customWidth="1"/>
    <col min="2051" max="2051" width="13.7109375" style="372" customWidth="1"/>
    <col min="2052" max="2052" width="20.42578125" style="372" customWidth="1"/>
    <col min="2053" max="2304" width="9.140625" style="372"/>
    <col min="2305" max="2305" width="6" style="372" customWidth="1"/>
    <col min="2306" max="2306" width="51.85546875" style="372" customWidth="1"/>
    <col min="2307" max="2307" width="13.7109375" style="372" customWidth="1"/>
    <col min="2308" max="2308" width="20.42578125" style="372" customWidth="1"/>
    <col min="2309" max="2560" width="9.140625" style="372"/>
    <col min="2561" max="2561" width="6" style="372" customWidth="1"/>
    <col min="2562" max="2562" width="51.85546875" style="372" customWidth="1"/>
    <col min="2563" max="2563" width="13.7109375" style="372" customWidth="1"/>
    <col min="2564" max="2564" width="20.42578125" style="372" customWidth="1"/>
    <col min="2565" max="2816" width="9.140625" style="372"/>
    <col min="2817" max="2817" width="6" style="372" customWidth="1"/>
    <col min="2818" max="2818" width="51.85546875" style="372" customWidth="1"/>
    <col min="2819" max="2819" width="13.7109375" style="372" customWidth="1"/>
    <col min="2820" max="2820" width="20.42578125" style="372" customWidth="1"/>
    <col min="2821" max="3072" width="9.140625" style="372"/>
    <col min="3073" max="3073" width="6" style="372" customWidth="1"/>
    <col min="3074" max="3074" width="51.85546875" style="372" customWidth="1"/>
    <col min="3075" max="3075" width="13.7109375" style="372" customWidth="1"/>
    <col min="3076" max="3076" width="20.42578125" style="372" customWidth="1"/>
    <col min="3077" max="3328" width="9.140625" style="372"/>
    <col min="3329" max="3329" width="6" style="372" customWidth="1"/>
    <col min="3330" max="3330" width="51.85546875" style="372" customWidth="1"/>
    <col min="3331" max="3331" width="13.7109375" style="372" customWidth="1"/>
    <col min="3332" max="3332" width="20.42578125" style="372" customWidth="1"/>
    <col min="3333" max="3584" width="9.140625" style="372"/>
    <col min="3585" max="3585" width="6" style="372" customWidth="1"/>
    <col min="3586" max="3586" width="51.85546875" style="372" customWidth="1"/>
    <col min="3587" max="3587" width="13.7109375" style="372" customWidth="1"/>
    <col min="3588" max="3588" width="20.42578125" style="372" customWidth="1"/>
    <col min="3589" max="3840" width="9.140625" style="372"/>
    <col min="3841" max="3841" width="6" style="372" customWidth="1"/>
    <col min="3842" max="3842" width="51.85546875" style="372" customWidth="1"/>
    <col min="3843" max="3843" width="13.7109375" style="372" customWidth="1"/>
    <col min="3844" max="3844" width="20.42578125" style="372" customWidth="1"/>
    <col min="3845" max="4096" width="9.140625" style="372"/>
    <col min="4097" max="4097" width="6" style="372" customWidth="1"/>
    <col min="4098" max="4098" width="51.85546875" style="372" customWidth="1"/>
    <col min="4099" max="4099" width="13.7109375" style="372" customWidth="1"/>
    <col min="4100" max="4100" width="20.42578125" style="372" customWidth="1"/>
    <col min="4101" max="4352" width="9.140625" style="372"/>
    <col min="4353" max="4353" width="6" style="372" customWidth="1"/>
    <col min="4354" max="4354" width="51.85546875" style="372" customWidth="1"/>
    <col min="4355" max="4355" width="13.7109375" style="372" customWidth="1"/>
    <col min="4356" max="4356" width="20.42578125" style="372" customWidth="1"/>
    <col min="4357" max="4608" width="9.140625" style="372"/>
    <col min="4609" max="4609" width="6" style="372" customWidth="1"/>
    <col min="4610" max="4610" width="51.85546875" style="372" customWidth="1"/>
    <col min="4611" max="4611" width="13.7109375" style="372" customWidth="1"/>
    <col min="4612" max="4612" width="20.42578125" style="372" customWidth="1"/>
    <col min="4613" max="4864" width="9.140625" style="372"/>
    <col min="4865" max="4865" width="6" style="372" customWidth="1"/>
    <col min="4866" max="4866" width="51.85546875" style="372" customWidth="1"/>
    <col min="4867" max="4867" width="13.7109375" style="372" customWidth="1"/>
    <col min="4868" max="4868" width="20.42578125" style="372" customWidth="1"/>
    <col min="4869" max="5120" width="9.140625" style="372"/>
    <col min="5121" max="5121" width="6" style="372" customWidth="1"/>
    <col min="5122" max="5122" width="51.85546875" style="372" customWidth="1"/>
    <col min="5123" max="5123" width="13.7109375" style="372" customWidth="1"/>
    <col min="5124" max="5124" width="20.42578125" style="372" customWidth="1"/>
    <col min="5125" max="5376" width="9.140625" style="372"/>
    <col min="5377" max="5377" width="6" style="372" customWidth="1"/>
    <col min="5378" max="5378" width="51.85546875" style="372" customWidth="1"/>
    <col min="5379" max="5379" width="13.7109375" style="372" customWidth="1"/>
    <col min="5380" max="5380" width="20.42578125" style="372" customWidth="1"/>
    <col min="5381" max="5632" width="9.140625" style="372"/>
    <col min="5633" max="5633" width="6" style="372" customWidth="1"/>
    <col min="5634" max="5634" width="51.85546875" style="372" customWidth="1"/>
    <col min="5635" max="5635" width="13.7109375" style="372" customWidth="1"/>
    <col min="5636" max="5636" width="20.42578125" style="372" customWidth="1"/>
    <col min="5637" max="5888" width="9.140625" style="372"/>
    <col min="5889" max="5889" width="6" style="372" customWidth="1"/>
    <col min="5890" max="5890" width="51.85546875" style="372" customWidth="1"/>
    <col min="5891" max="5891" width="13.7109375" style="372" customWidth="1"/>
    <col min="5892" max="5892" width="20.42578125" style="372" customWidth="1"/>
    <col min="5893" max="6144" width="9.140625" style="372"/>
    <col min="6145" max="6145" width="6" style="372" customWidth="1"/>
    <col min="6146" max="6146" width="51.85546875" style="372" customWidth="1"/>
    <col min="6147" max="6147" width="13.7109375" style="372" customWidth="1"/>
    <col min="6148" max="6148" width="20.42578125" style="372" customWidth="1"/>
    <col min="6149" max="6400" width="9.140625" style="372"/>
    <col min="6401" max="6401" width="6" style="372" customWidth="1"/>
    <col min="6402" max="6402" width="51.85546875" style="372" customWidth="1"/>
    <col min="6403" max="6403" width="13.7109375" style="372" customWidth="1"/>
    <col min="6404" max="6404" width="20.42578125" style="372" customWidth="1"/>
    <col min="6405" max="6656" width="9.140625" style="372"/>
    <col min="6657" max="6657" width="6" style="372" customWidth="1"/>
    <col min="6658" max="6658" width="51.85546875" style="372" customWidth="1"/>
    <col min="6659" max="6659" width="13.7109375" style="372" customWidth="1"/>
    <col min="6660" max="6660" width="20.42578125" style="372" customWidth="1"/>
    <col min="6661" max="6912" width="9.140625" style="372"/>
    <col min="6913" max="6913" width="6" style="372" customWidth="1"/>
    <col min="6914" max="6914" width="51.85546875" style="372" customWidth="1"/>
    <col min="6915" max="6915" width="13.7109375" style="372" customWidth="1"/>
    <col min="6916" max="6916" width="20.42578125" style="372" customWidth="1"/>
    <col min="6917" max="7168" width="9.140625" style="372"/>
    <col min="7169" max="7169" width="6" style="372" customWidth="1"/>
    <col min="7170" max="7170" width="51.85546875" style="372" customWidth="1"/>
    <col min="7171" max="7171" width="13.7109375" style="372" customWidth="1"/>
    <col min="7172" max="7172" width="20.42578125" style="372" customWidth="1"/>
    <col min="7173" max="7424" width="9.140625" style="372"/>
    <col min="7425" max="7425" width="6" style="372" customWidth="1"/>
    <col min="7426" max="7426" width="51.85546875" style="372" customWidth="1"/>
    <col min="7427" max="7427" width="13.7109375" style="372" customWidth="1"/>
    <col min="7428" max="7428" width="20.42578125" style="372" customWidth="1"/>
    <col min="7429" max="7680" width="9.140625" style="372"/>
    <col min="7681" max="7681" width="6" style="372" customWidth="1"/>
    <col min="7682" max="7682" width="51.85546875" style="372" customWidth="1"/>
    <col min="7683" max="7683" width="13.7109375" style="372" customWidth="1"/>
    <col min="7684" max="7684" width="20.42578125" style="372" customWidth="1"/>
    <col min="7685" max="7936" width="9.140625" style="372"/>
    <col min="7937" max="7937" width="6" style="372" customWidth="1"/>
    <col min="7938" max="7938" width="51.85546875" style="372" customWidth="1"/>
    <col min="7939" max="7939" width="13.7109375" style="372" customWidth="1"/>
    <col min="7940" max="7940" width="20.42578125" style="372" customWidth="1"/>
    <col min="7941" max="8192" width="9.140625" style="372"/>
    <col min="8193" max="8193" width="6" style="372" customWidth="1"/>
    <col min="8194" max="8194" width="51.85546875" style="372" customWidth="1"/>
    <col min="8195" max="8195" width="13.7109375" style="372" customWidth="1"/>
    <col min="8196" max="8196" width="20.42578125" style="372" customWidth="1"/>
    <col min="8197" max="8448" width="9.140625" style="372"/>
    <col min="8449" max="8449" width="6" style="372" customWidth="1"/>
    <col min="8450" max="8450" width="51.85546875" style="372" customWidth="1"/>
    <col min="8451" max="8451" width="13.7109375" style="372" customWidth="1"/>
    <col min="8452" max="8452" width="20.42578125" style="372" customWidth="1"/>
    <col min="8453" max="8704" width="9.140625" style="372"/>
    <col min="8705" max="8705" width="6" style="372" customWidth="1"/>
    <col min="8706" max="8706" width="51.85546875" style="372" customWidth="1"/>
    <col min="8707" max="8707" width="13.7109375" style="372" customWidth="1"/>
    <col min="8708" max="8708" width="20.42578125" style="372" customWidth="1"/>
    <col min="8709" max="8960" width="9.140625" style="372"/>
    <col min="8961" max="8961" width="6" style="372" customWidth="1"/>
    <col min="8962" max="8962" width="51.85546875" style="372" customWidth="1"/>
    <col min="8963" max="8963" width="13.7109375" style="372" customWidth="1"/>
    <col min="8964" max="8964" width="20.42578125" style="372" customWidth="1"/>
    <col min="8965" max="9216" width="9.140625" style="372"/>
    <col min="9217" max="9217" width="6" style="372" customWidth="1"/>
    <col min="9218" max="9218" width="51.85546875" style="372" customWidth="1"/>
    <col min="9219" max="9219" width="13.7109375" style="372" customWidth="1"/>
    <col min="9220" max="9220" width="20.42578125" style="372" customWidth="1"/>
    <col min="9221" max="9472" width="9.140625" style="372"/>
    <col min="9473" max="9473" width="6" style="372" customWidth="1"/>
    <col min="9474" max="9474" width="51.85546875" style="372" customWidth="1"/>
    <col min="9475" max="9475" width="13.7109375" style="372" customWidth="1"/>
    <col min="9476" max="9476" width="20.42578125" style="372" customWidth="1"/>
    <col min="9477" max="9728" width="9.140625" style="372"/>
    <col min="9729" max="9729" width="6" style="372" customWidth="1"/>
    <col min="9730" max="9730" width="51.85546875" style="372" customWidth="1"/>
    <col min="9731" max="9731" width="13.7109375" style="372" customWidth="1"/>
    <col min="9732" max="9732" width="20.42578125" style="372" customWidth="1"/>
    <col min="9733" max="9984" width="9.140625" style="372"/>
    <col min="9985" max="9985" width="6" style="372" customWidth="1"/>
    <col min="9986" max="9986" width="51.85546875" style="372" customWidth="1"/>
    <col min="9987" max="9987" width="13.7109375" style="372" customWidth="1"/>
    <col min="9988" max="9988" width="20.42578125" style="372" customWidth="1"/>
    <col min="9989" max="10240" width="9.140625" style="372"/>
    <col min="10241" max="10241" width="6" style="372" customWidth="1"/>
    <col min="10242" max="10242" width="51.85546875" style="372" customWidth="1"/>
    <col min="10243" max="10243" width="13.7109375" style="372" customWidth="1"/>
    <col min="10244" max="10244" width="20.42578125" style="372" customWidth="1"/>
    <col min="10245" max="10496" width="9.140625" style="372"/>
    <col min="10497" max="10497" width="6" style="372" customWidth="1"/>
    <col min="10498" max="10498" width="51.85546875" style="372" customWidth="1"/>
    <col min="10499" max="10499" width="13.7109375" style="372" customWidth="1"/>
    <col min="10500" max="10500" width="20.42578125" style="372" customWidth="1"/>
    <col min="10501" max="10752" width="9.140625" style="372"/>
    <col min="10753" max="10753" width="6" style="372" customWidth="1"/>
    <col min="10754" max="10754" width="51.85546875" style="372" customWidth="1"/>
    <col min="10755" max="10755" width="13.7109375" style="372" customWidth="1"/>
    <col min="10756" max="10756" width="20.42578125" style="372" customWidth="1"/>
    <col min="10757" max="11008" width="9.140625" style="372"/>
    <col min="11009" max="11009" width="6" style="372" customWidth="1"/>
    <col min="11010" max="11010" width="51.85546875" style="372" customWidth="1"/>
    <col min="11011" max="11011" width="13.7109375" style="372" customWidth="1"/>
    <col min="11012" max="11012" width="20.42578125" style="372" customWidth="1"/>
    <col min="11013" max="11264" width="9.140625" style="372"/>
    <col min="11265" max="11265" width="6" style="372" customWidth="1"/>
    <col min="11266" max="11266" width="51.85546875" style="372" customWidth="1"/>
    <col min="11267" max="11267" width="13.7109375" style="372" customWidth="1"/>
    <col min="11268" max="11268" width="20.42578125" style="372" customWidth="1"/>
    <col min="11269" max="11520" width="9.140625" style="372"/>
    <col min="11521" max="11521" width="6" style="372" customWidth="1"/>
    <col min="11522" max="11522" width="51.85546875" style="372" customWidth="1"/>
    <col min="11523" max="11523" width="13.7109375" style="372" customWidth="1"/>
    <col min="11524" max="11524" width="20.42578125" style="372" customWidth="1"/>
    <col min="11525" max="11776" width="9.140625" style="372"/>
    <col min="11777" max="11777" width="6" style="372" customWidth="1"/>
    <col min="11778" max="11778" width="51.85546875" style="372" customWidth="1"/>
    <col min="11779" max="11779" width="13.7109375" style="372" customWidth="1"/>
    <col min="11780" max="11780" width="20.42578125" style="372" customWidth="1"/>
    <col min="11781" max="12032" width="9.140625" style="372"/>
    <col min="12033" max="12033" width="6" style="372" customWidth="1"/>
    <col min="12034" max="12034" width="51.85546875" style="372" customWidth="1"/>
    <col min="12035" max="12035" width="13.7109375" style="372" customWidth="1"/>
    <col min="12036" max="12036" width="20.42578125" style="372" customWidth="1"/>
    <col min="12037" max="12288" width="9.140625" style="372"/>
    <col min="12289" max="12289" width="6" style="372" customWidth="1"/>
    <col min="12290" max="12290" width="51.85546875" style="372" customWidth="1"/>
    <col min="12291" max="12291" width="13.7109375" style="372" customWidth="1"/>
    <col min="12292" max="12292" width="20.42578125" style="372" customWidth="1"/>
    <col min="12293" max="12544" width="9.140625" style="372"/>
    <col min="12545" max="12545" width="6" style="372" customWidth="1"/>
    <col min="12546" max="12546" width="51.85546875" style="372" customWidth="1"/>
    <col min="12547" max="12547" width="13.7109375" style="372" customWidth="1"/>
    <col min="12548" max="12548" width="20.42578125" style="372" customWidth="1"/>
    <col min="12549" max="12800" width="9.140625" style="372"/>
    <col min="12801" max="12801" width="6" style="372" customWidth="1"/>
    <col min="12802" max="12802" width="51.85546875" style="372" customWidth="1"/>
    <col min="12803" max="12803" width="13.7109375" style="372" customWidth="1"/>
    <col min="12804" max="12804" width="20.42578125" style="372" customWidth="1"/>
    <col min="12805" max="13056" width="9.140625" style="372"/>
    <col min="13057" max="13057" width="6" style="372" customWidth="1"/>
    <col min="13058" max="13058" width="51.85546875" style="372" customWidth="1"/>
    <col min="13059" max="13059" width="13.7109375" style="372" customWidth="1"/>
    <col min="13060" max="13060" width="20.42578125" style="372" customWidth="1"/>
    <col min="13061" max="13312" width="9.140625" style="372"/>
    <col min="13313" max="13313" width="6" style="372" customWidth="1"/>
    <col min="13314" max="13314" width="51.85546875" style="372" customWidth="1"/>
    <col min="13315" max="13315" width="13.7109375" style="372" customWidth="1"/>
    <col min="13316" max="13316" width="20.42578125" style="372" customWidth="1"/>
    <col min="13317" max="13568" width="9.140625" style="372"/>
    <col min="13569" max="13569" width="6" style="372" customWidth="1"/>
    <col min="13570" max="13570" width="51.85546875" style="372" customWidth="1"/>
    <col min="13571" max="13571" width="13.7109375" style="372" customWidth="1"/>
    <col min="13572" max="13572" width="20.42578125" style="372" customWidth="1"/>
    <col min="13573" max="13824" width="9.140625" style="372"/>
    <col min="13825" max="13825" width="6" style="372" customWidth="1"/>
    <col min="13826" max="13826" width="51.85546875" style="372" customWidth="1"/>
    <col min="13827" max="13827" width="13.7109375" style="372" customWidth="1"/>
    <col min="13828" max="13828" width="20.42578125" style="372" customWidth="1"/>
    <col min="13829" max="14080" width="9.140625" style="372"/>
    <col min="14081" max="14081" width="6" style="372" customWidth="1"/>
    <col min="14082" max="14082" width="51.85546875" style="372" customWidth="1"/>
    <col min="14083" max="14083" width="13.7109375" style="372" customWidth="1"/>
    <col min="14084" max="14084" width="20.42578125" style="372" customWidth="1"/>
    <col min="14085" max="14336" width="9.140625" style="372"/>
    <col min="14337" max="14337" width="6" style="372" customWidth="1"/>
    <col min="14338" max="14338" width="51.85546875" style="372" customWidth="1"/>
    <col min="14339" max="14339" width="13.7109375" style="372" customWidth="1"/>
    <col min="14340" max="14340" width="20.42578125" style="372" customWidth="1"/>
    <col min="14341" max="14592" width="9.140625" style="372"/>
    <col min="14593" max="14593" width="6" style="372" customWidth="1"/>
    <col min="14594" max="14594" width="51.85546875" style="372" customWidth="1"/>
    <col min="14595" max="14595" width="13.7109375" style="372" customWidth="1"/>
    <col min="14596" max="14596" width="20.42578125" style="372" customWidth="1"/>
    <col min="14597" max="14848" width="9.140625" style="372"/>
    <col min="14849" max="14849" width="6" style="372" customWidth="1"/>
    <col min="14850" max="14850" width="51.85546875" style="372" customWidth="1"/>
    <col min="14851" max="14851" width="13.7109375" style="372" customWidth="1"/>
    <col min="14852" max="14852" width="20.42578125" style="372" customWidth="1"/>
    <col min="14853" max="15104" width="9.140625" style="372"/>
    <col min="15105" max="15105" width="6" style="372" customWidth="1"/>
    <col min="15106" max="15106" width="51.85546875" style="372" customWidth="1"/>
    <col min="15107" max="15107" width="13.7109375" style="372" customWidth="1"/>
    <col min="15108" max="15108" width="20.42578125" style="372" customWidth="1"/>
    <col min="15109" max="15360" width="9.140625" style="372"/>
    <col min="15361" max="15361" width="6" style="372" customWidth="1"/>
    <col min="15362" max="15362" width="51.85546875" style="372" customWidth="1"/>
    <col min="15363" max="15363" width="13.7109375" style="372" customWidth="1"/>
    <col min="15364" max="15364" width="20.42578125" style="372" customWidth="1"/>
    <col min="15365" max="15616" width="9.140625" style="372"/>
    <col min="15617" max="15617" width="6" style="372" customWidth="1"/>
    <col min="15618" max="15618" width="51.85546875" style="372" customWidth="1"/>
    <col min="15619" max="15619" width="13.7109375" style="372" customWidth="1"/>
    <col min="15620" max="15620" width="20.42578125" style="372" customWidth="1"/>
    <col min="15621" max="15872" width="9.140625" style="372"/>
    <col min="15873" max="15873" width="6" style="372" customWidth="1"/>
    <col min="15874" max="15874" width="51.85546875" style="372" customWidth="1"/>
    <col min="15875" max="15875" width="13.7109375" style="372" customWidth="1"/>
    <col min="15876" max="15876" width="20.42578125" style="372" customWidth="1"/>
    <col min="15877" max="16128" width="9.140625" style="372"/>
    <col min="16129" max="16129" width="6" style="372" customWidth="1"/>
    <col min="16130" max="16130" width="51.85546875" style="372" customWidth="1"/>
    <col min="16131" max="16131" width="13.7109375" style="372" customWidth="1"/>
    <col min="16132" max="16132" width="20.42578125" style="372" customWidth="1"/>
    <col min="16133" max="16384" width="9.140625" style="372"/>
  </cols>
  <sheetData>
    <row r="1" spans="1:4" x14ac:dyDescent="0.2">
      <c r="C1" s="744" t="s">
        <v>289</v>
      </c>
      <c r="D1" s="744"/>
    </row>
    <row r="2" spans="1:4" x14ac:dyDescent="0.2">
      <c r="C2" s="373"/>
      <c r="D2" s="373"/>
    </row>
    <row r="3" spans="1:4" ht="15" x14ac:dyDescent="0.25">
      <c r="A3" s="745" t="s">
        <v>290</v>
      </c>
      <c r="B3" s="745"/>
      <c r="C3" s="745"/>
      <c r="D3" s="745"/>
    </row>
    <row r="4" spans="1:4" s="375" customFormat="1" ht="15" x14ac:dyDescent="0.25">
      <c r="A4" s="374"/>
      <c r="B4" s="374"/>
      <c r="C4" s="374"/>
      <c r="D4" s="374"/>
    </row>
    <row r="5" spans="1:4" s="375" customFormat="1" ht="15" x14ac:dyDescent="0.25">
      <c r="A5" s="374"/>
      <c r="B5" s="374"/>
      <c r="C5" s="374"/>
      <c r="D5" s="374"/>
    </row>
    <row r="6" spans="1:4" s="375" customFormat="1" ht="51" x14ac:dyDescent="0.2">
      <c r="A6" s="376" t="s">
        <v>2</v>
      </c>
      <c r="B6" s="377" t="s">
        <v>291</v>
      </c>
      <c r="C6" s="378" t="s">
        <v>292</v>
      </c>
      <c r="D6" s="378" t="s">
        <v>293</v>
      </c>
    </row>
    <row r="7" spans="1:4" x14ac:dyDescent="0.2">
      <c r="A7" s="379" t="s">
        <v>12</v>
      </c>
      <c r="B7" s="380" t="s">
        <v>215</v>
      </c>
      <c r="C7" s="379">
        <v>243</v>
      </c>
      <c r="D7" s="381">
        <f>SUM(D8:D11)</f>
        <v>11110</v>
      </c>
    </row>
    <row r="8" spans="1:4" x14ac:dyDescent="0.2">
      <c r="A8" s="382"/>
      <c r="B8" s="383" t="s">
        <v>294</v>
      </c>
      <c r="C8" s="384"/>
      <c r="D8" s="385">
        <v>4510</v>
      </c>
    </row>
    <row r="9" spans="1:4" x14ac:dyDescent="0.2">
      <c r="A9" s="382"/>
      <c r="B9" s="383" t="s">
        <v>295</v>
      </c>
      <c r="C9" s="384"/>
      <c r="D9" s="385">
        <f>1000+2000</f>
        <v>3000</v>
      </c>
    </row>
    <row r="10" spans="1:4" x14ac:dyDescent="0.2">
      <c r="A10" s="382"/>
      <c r="B10" s="383" t="s">
        <v>216</v>
      </c>
      <c r="C10" s="384"/>
      <c r="D10" s="385">
        <f>2600+500</f>
        <v>3100</v>
      </c>
    </row>
    <row r="11" spans="1:4" x14ac:dyDescent="0.2">
      <c r="A11" s="386"/>
      <c r="B11" s="387" t="s">
        <v>271</v>
      </c>
      <c r="C11" s="388"/>
      <c r="D11" s="389">
        <v>500</v>
      </c>
    </row>
    <row r="12" spans="1:4" x14ac:dyDescent="0.2">
      <c r="A12" s="379" t="s">
        <v>18</v>
      </c>
      <c r="B12" s="380" t="s">
        <v>180</v>
      </c>
      <c r="C12" s="379">
        <v>389</v>
      </c>
      <c r="D12" s="381">
        <f>SUM(D13:D19)</f>
        <v>14772</v>
      </c>
    </row>
    <row r="13" spans="1:4" x14ac:dyDescent="0.2">
      <c r="A13" s="382"/>
      <c r="B13" s="390" t="s">
        <v>296</v>
      </c>
      <c r="C13" s="390"/>
      <c r="D13" s="391">
        <v>5572</v>
      </c>
    </row>
    <row r="14" spans="1:4" x14ac:dyDescent="0.2">
      <c r="A14" s="382"/>
      <c r="B14" s="390" t="s">
        <v>297</v>
      </c>
      <c r="C14" s="390"/>
      <c r="D14" s="391">
        <v>1000</v>
      </c>
    </row>
    <row r="15" spans="1:4" x14ac:dyDescent="0.2">
      <c r="A15" s="382"/>
      <c r="B15" s="383" t="s">
        <v>298</v>
      </c>
      <c r="C15" s="390"/>
      <c r="D15" s="391">
        <v>2300</v>
      </c>
    </row>
    <row r="16" spans="1:4" x14ac:dyDescent="0.2">
      <c r="A16" s="382"/>
      <c r="B16" s="390" t="s">
        <v>299</v>
      </c>
      <c r="C16" s="390"/>
      <c r="D16" s="391">
        <v>1700</v>
      </c>
    </row>
    <row r="17" spans="1:4" x14ac:dyDescent="0.2">
      <c r="A17" s="382"/>
      <c r="B17" s="390" t="s">
        <v>272</v>
      </c>
      <c r="C17" s="390"/>
      <c r="D17" s="391">
        <v>800</v>
      </c>
    </row>
    <row r="18" spans="1:4" x14ac:dyDescent="0.2">
      <c r="A18" s="382"/>
      <c r="B18" s="392" t="s">
        <v>207</v>
      </c>
      <c r="C18" s="390"/>
      <c r="D18" s="393">
        <v>2500</v>
      </c>
    </row>
    <row r="19" spans="1:4" x14ac:dyDescent="0.2">
      <c r="A19" s="386"/>
      <c r="B19" s="394" t="s">
        <v>300</v>
      </c>
      <c r="C19" s="395"/>
      <c r="D19" s="396">
        <v>900</v>
      </c>
    </row>
    <row r="20" spans="1:4" x14ac:dyDescent="0.2">
      <c r="A20" s="379" t="s">
        <v>21</v>
      </c>
      <c r="B20" s="397" t="s">
        <v>182</v>
      </c>
      <c r="C20" s="379">
        <v>287</v>
      </c>
      <c r="D20" s="398">
        <f>SUM(D21:D26)</f>
        <v>11703</v>
      </c>
    </row>
    <row r="21" spans="1:4" x14ac:dyDescent="0.2">
      <c r="A21" s="382"/>
      <c r="B21" s="392" t="s">
        <v>258</v>
      </c>
      <c r="C21" s="390"/>
      <c r="D21" s="393">
        <v>3500</v>
      </c>
    </row>
    <row r="22" spans="1:4" x14ac:dyDescent="0.2">
      <c r="A22" s="382"/>
      <c r="B22" s="392" t="s">
        <v>301</v>
      </c>
      <c r="C22" s="390"/>
      <c r="D22" s="393">
        <v>3500</v>
      </c>
    </row>
    <row r="23" spans="1:4" x14ac:dyDescent="0.2">
      <c r="A23" s="382"/>
      <c r="B23" s="392" t="s">
        <v>185</v>
      </c>
      <c r="C23" s="390"/>
      <c r="D23" s="393">
        <v>1000</v>
      </c>
    </row>
    <row r="24" spans="1:4" x14ac:dyDescent="0.2">
      <c r="A24" s="382"/>
      <c r="B24" s="392" t="s">
        <v>302</v>
      </c>
      <c r="C24" s="390"/>
      <c r="D24" s="393">
        <v>1700</v>
      </c>
    </row>
    <row r="25" spans="1:4" x14ac:dyDescent="0.2">
      <c r="A25" s="382"/>
      <c r="B25" s="392" t="s">
        <v>229</v>
      </c>
      <c r="C25" s="390"/>
      <c r="D25" s="393">
        <v>350</v>
      </c>
    </row>
    <row r="26" spans="1:4" x14ac:dyDescent="0.2">
      <c r="A26" s="382"/>
      <c r="B26" s="392" t="s">
        <v>303</v>
      </c>
      <c r="C26" s="390"/>
      <c r="D26" s="393">
        <v>1653</v>
      </c>
    </row>
    <row r="27" spans="1:4" x14ac:dyDescent="0.2">
      <c r="A27" s="379" t="s">
        <v>25</v>
      </c>
      <c r="B27" s="380" t="s">
        <v>193</v>
      </c>
      <c r="C27" s="379">
        <v>660</v>
      </c>
      <c r="D27" s="381">
        <f>SUM(D28:D32)</f>
        <v>21568</v>
      </c>
    </row>
    <row r="28" spans="1:4" x14ac:dyDescent="0.2">
      <c r="A28" s="382"/>
      <c r="B28" s="399" t="s">
        <v>185</v>
      </c>
      <c r="C28" s="399"/>
      <c r="D28" s="385">
        <v>3100</v>
      </c>
    </row>
    <row r="29" spans="1:4" x14ac:dyDescent="0.2">
      <c r="A29" s="382"/>
      <c r="B29" s="399" t="s">
        <v>304</v>
      </c>
      <c r="C29" s="399"/>
      <c r="D29" s="385">
        <v>10000</v>
      </c>
    </row>
    <row r="30" spans="1:4" ht="22.5" x14ac:dyDescent="0.2">
      <c r="A30" s="382"/>
      <c r="B30" s="383" t="s">
        <v>305</v>
      </c>
      <c r="C30" s="399"/>
      <c r="D30" s="385">
        <v>3000</v>
      </c>
    </row>
    <row r="31" spans="1:4" x14ac:dyDescent="0.2">
      <c r="A31" s="382"/>
      <c r="B31" s="399" t="s">
        <v>298</v>
      </c>
      <c r="C31" s="399"/>
      <c r="D31" s="385">
        <v>2600</v>
      </c>
    </row>
    <row r="32" spans="1:4" x14ac:dyDescent="0.2">
      <c r="A32" s="382"/>
      <c r="B32" s="399" t="s">
        <v>306</v>
      </c>
      <c r="C32" s="399"/>
      <c r="D32" s="385">
        <v>2868</v>
      </c>
    </row>
    <row r="33" spans="1:4" x14ac:dyDescent="0.2">
      <c r="A33" s="379" t="s">
        <v>27</v>
      </c>
      <c r="B33" s="380" t="s">
        <v>210</v>
      </c>
      <c r="C33" s="379">
        <v>298</v>
      </c>
      <c r="D33" s="381">
        <f>SUM(D34:D39)</f>
        <v>12489</v>
      </c>
    </row>
    <row r="34" spans="1:4" x14ac:dyDescent="0.2">
      <c r="A34" s="382"/>
      <c r="B34" s="390" t="s">
        <v>307</v>
      </c>
      <c r="C34" s="390"/>
      <c r="D34" s="391">
        <v>150</v>
      </c>
    </row>
    <row r="35" spans="1:4" x14ac:dyDescent="0.2">
      <c r="A35" s="382"/>
      <c r="B35" s="390" t="s">
        <v>308</v>
      </c>
      <c r="C35" s="390"/>
      <c r="D35" s="391">
        <v>5000</v>
      </c>
    </row>
    <row r="36" spans="1:4" ht="22.5" x14ac:dyDescent="0.2">
      <c r="A36" s="382"/>
      <c r="B36" s="392" t="s">
        <v>309</v>
      </c>
      <c r="C36" s="390"/>
      <c r="D36" s="400">
        <v>100</v>
      </c>
    </row>
    <row r="37" spans="1:4" ht="22.5" x14ac:dyDescent="0.2">
      <c r="A37" s="382"/>
      <c r="B37" s="383" t="s">
        <v>310</v>
      </c>
      <c r="C37" s="390"/>
      <c r="D37" s="391">
        <v>3839</v>
      </c>
    </row>
    <row r="38" spans="1:4" x14ac:dyDescent="0.2">
      <c r="A38" s="382"/>
      <c r="B38" s="390" t="s">
        <v>311</v>
      </c>
      <c r="C38" s="390"/>
      <c r="D38" s="391">
        <v>2800</v>
      </c>
    </row>
    <row r="39" spans="1:4" x14ac:dyDescent="0.2">
      <c r="A39" s="382"/>
      <c r="B39" s="390" t="s">
        <v>312</v>
      </c>
      <c r="C39" s="390"/>
      <c r="D39" s="391">
        <v>600</v>
      </c>
    </row>
    <row r="40" spans="1:4" x14ac:dyDescent="0.2">
      <c r="A40" s="379" t="s">
        <v>36</v>
      </c>
      <c r="B40" s="380" t="s">
        <v>203</v>
      </c>
      <c r="C40" s="379">
        <v>165</v>
      </c>
      <c r="D40" s="381">
        <f>SUM(D41:D45)</f>
        <v>9154</v>
      </c>
    </row>
    <row r="41" spans="1:4" x14ac:dyDescent="0.2">
      <c r="A41" s="382"/>
      <c r="B41" s="399" t="s">
        <v>313</v>
      </c>
      <c r="C41" s="399"/>
      <c r="D41" s="385">
        <v>1500</v>
      </c>
    </row>
    <row r="42" spans="1:4" x14ac:dyDescent="0.2">
      <c r="A42" s="382"/>
      <c r="B42" s="399" t="s">
        <v>204</v>
      </c>
      <c r="C42" s="399"/>
      <c r="D42" s="385">
        <v>2693.97</v>
      </c>
    </row>
    <row r="43" spans="1:4" x14ac:dyDescent="0.2">
      <c r="A43" s="382"/>
      <c r="B43" s="399" t="s">
        <v>314</v>
      </c>
      <c r="C43" s="399"/>
      <c r="D43" s="385">
        <v>1500</v>
      </c>
    </row>
    <row r="44" spans="1:4" x14ac:dyDescent="0.2">
      <c r="A44" s="382"/>
      <c r="B44" s="399" t="s">
        <v>258</v>
      </c>
      <c r="C44" s="399"/>
      <c r="D44" s="385">
        <v>1760.03</v>
      </c>
    </row>
    <row r="45" spans="1:4" x14ac:dyDescent="0.2">
      <c r="A45" s="382"/>
      <c r="B45" s="399" t="s">
        <v>315</v>
      </c>
      <c r="C45" s="399"/>
      <c r="D45" s="385">
        <v>1700</v>
      </c>
    </row>
    <row r="46" spans="1:4" x14ac:dyDescent="0.2">
      <c r="A46" s="379" t="s">
        <v>38</v>
      </c>
      <c r="B46" s="380" t="s">
        <v>184</v>
      </c>
      <c r="C46" s="379">
        <v>412</v>
      </c>
      <c r="D46" s="381">
        <f>SUM(D47:D51)</f>
        <v>15348</v>
      </c>
    </row>
    <row r="47" spans="1:4" x14ac:dyDescent="0.2">
      <c r="A47" s="382"/>
      <c r="B47" s="390" t="s">
        <v>185</v>
      </c>
      <c r="C47" s="401"/>
      <c r="D47" s="391">
        <v>5000</v>
      </c>
    </row>
    <row r="48" spans="1:4" x14ac:dyDescent="0.2">
      <c r="A48" s="382"/>
      <c r="B48" s="390" t="s">
        <v>233</v>
      </c>
      <c r="C48" s="401"/>
      <c r="D48" s="391">
        <v>2300</v>
      </c>
    </row>
    <row r="49" spans="1:4" x14ac:dyDescent="0.2">
      <c r="A49" s="382"/>
      <c r="B49" s="390" t="s">
        <v>316</v>
      </c>
      <c r="C49" s="401"/>
      <c r="D49" s="391">
        <v>4748</v>
      </c>
    </row>
    <row r="50" spans="1:4" x14ac:dyDescent="0.2">
      <c r="A50" s="382"/>
      <c r="B50" s="390" t="s">
        <v>276</v>
      </c>
      <c r="C50" s="401"/>
      <c r="D50" s="391">
        <v>1900</v>
      </c>
    </row>
    <row r="51" spans="1:4" x14ac:dyDescent="0.2">
      <c r="A51" s="382"/>
      <c r="B51" s="390" t="s">
        <v>317</v>
      </c>
      <c r="C51" s="401"/>
      <c r="D51" s="391">
        <v>1400</v>
      </c>
    </row>
    <row r="52" spans="1:4" x14ac:dyDescent="0.2">
      <c r="A52" s="379" t="s">
        <v>44</v>
      </c>
      <c r="B52" s="380" t="s">
        <v>234</v>
      </c>
      <c r="C52" s="379">
        <v>57</v>
      </c>
      <c r="D52" s="381">
        <f>SUM(D53:D54)</f>
        <v>6445</v>
      </c>
    </row>
    <row r="53" spans="1:4" x14ac:dyDescent="0.2">
      <c r="A53" s="402"/>
      <c r="B53" s="390" t="s">
        <v>267</v>
      </c>
      <c r="C53" s="402"/>
      <c r="D53" s="391">
        <v>445</v>
      </c>
    </row>
    <row r="54" spans="1:4" x14ac:dyDescent="0.2">
      <c r="A54" s="386"/>
      <c r="B54" s="395" t="s">
        <v>235</v>
      </c>
      <c r="C54" s="403"/>
      <c r="D54" s="404">
        <v>6000</v>
      </c>
    </row>
    <row r="55" spans="1:4" x14ac:dyDescent="0.2">
      <c r="A55" s="379" t="s">
        <v>48</v>
      </c>
      <c r="B55" s="380" t="s">
        <v>195</v>
      </c>
      <c r="C55" s="379">
        <v>78</v>
      </c>
      <c r="D55" s="381">
        <f>SUM(D56:D59)</f>
        <v>6972</v>
      </c>
    </row>
    <row r="56" spans="1:4" x14ac:dyDescent="0.2">
      <c r="A56" s="382"/>
      <c r="B56" s="390" t="s">
        <v>235</v>
      </c>
      <c r="C56" s="401"/>
      <c r="D56" s="391">
        <v>1500</v>
      </c>
    </row>
    <row r="57" spans="1:4" x14ac:dyDescent="0.2">
      <c r="A57" s="382"/>
      <c r="B57" s="390" t="s">
        <v>316</v>
      </c>
      <c r="C57" s="401"/>
      <c r="D57" s="391">
        <v>1972</v>
      </c>
    </row>
    <row r="58" spans="1:4" x14ac:dyDescent="0.2">
      <c r="A58" s="382"/>
      <c r="B58" s="390" t="s">
        <v>196</v>
      </c>
      <c r="C58" s="401"/>
      <c r="D58" s="391">
        <v>1000</v>
      </c>
    </row>
    <row r="59" spans="1:4" x14ac:dyDescent="0.2">
      <c r="A59" s="386"/>
      <c r="B59" s="395" t="s">
        <v>318</v>
      </c>
      <c r="C59" s="405"/>
      <c r="D59" s="404">
        <v>2500</v>
      </c>
    </row>
    <row r="60" spans="1:4" x14ac:dyDescent="0.2">
      <c r="A60" s="379" t="s">
        <v>52</v>
      </c>
      <c r="B60" s="380" t="s">
        <v>236</v>
      </c>
      <c r="C60" s="379">
        <v>422</v>
      </c>
      <c r="D60" s="381">
        <f>SUM(D61:D64)</f>
        <v>15599</v>
      </c>
    </row>
    <row r="61" spans="1:4" x14ac:dyDescent="0.2">
      <c r="A61" s="402"/>
      <c r="B61" s="390" t="s">
        <v>319</v>
      </c>
      <c r="C61" s="402"/>
      <c r="D61" s="406">
        <v>3000</v>
      </c>
    </row>
    <row r="62" spans="1:4" x14ac:dyDescent="0.2">
      <c r="A62" s="382"/>
      <c r="B62" s="390" t="s">
        <v>320</v>
      </c>
      <c r="C62" s="401"/>
      <c r="D62" s="391">
        <v>300</v>
      </c>
    </row>
    <row r="63" spans="1:4" x14ac:dyDescent="0.2">
      <c r="A63" s="382"/>
      <c r="B63" s="390" t="s">
        <v>321</v>
      </c>
      <c r="C63" s="401"/>
      <c r="D63" s="391">
        <v>6299</v>
      </c>
    </row>
    <row r="64" spans="1:4" x14ac:dyDescent="0.2">
      <c r="A64" s="382"/>
      <c r="B64" s="390" t="s">
        <v>322</v>
      </c>
      <c r="C64" s="401"/>
      <c r="D64" s="391">
        <v>6000</v>
      </c>
    </row>
    <row r="65" spans="1:4" x14ac:dyDescent="0.2">
      <c r="A65" s="379" t="s">
        <v>56</v>
      </c>
      <c r="B65" s="380" t="s">
        <v>197</v>
      </c>
      <c r="C65" s="379">
        <v>211</v>
      </c>
      <c r="D65" s="381">
        <f>SUM(D66:D68)</f>
        <v>10307</v>
      </c>
    </row>
    <row r="66" spans="1:4" x14ac:dyDescent="0.2">
      <c r="A66" s="382"/>
      <c r="B66" s="390" t="s">
        <v>323</v>
      </c>
      <c r="C66" s="401"/>
      <c r="D66" s="391">
        <v>7307</v>
      </c>
    </row>
    <row r="67" spans="1:4" x14ac:dyDescent="0.2">
      <c r="A67" s="407"/>
      <c r="B67" s="408" t="s">
        <v>278</v>
      </c>
      <c r="C67" s="409"/>
      <c r="D67" s="385">
        <v>1000</v>
      </c>
    </row>
    <row r="68" spans="1:4" x14ac:dyDescent="0.2">
      <c r="A68" s="382"/>
      <c r="B68" s="390" t="s">
        <v>261</v>
      </c>
      <c r="C68" s="401"/>
      <c r="D68" s="391">
        <v>2000</v>
      </c>
    </row>
    <row r="69" spans="1:4" x14ac:dyDescent="0.2">
      <c r="A69" s="379" t="s">
        <v>58</v>
      </c>
      <c r="B69" s="380" t="s">
        <v>186</v>
      </c>
      <c r="C69" s="379">
        <v>1168</v>
      </c>
      <c r="D69" s="381">
        <f>SUM(D70:D79)</f>
        <v>25079</v>
      </c>
    </row>
    <row r="70" spans="1:4" x14ac:dyDescent="0.2">
      <c r="A70" s="410"/>
      <c r="B70" s="399" t="s">
        <v>324</v>
      </c>
      <c r="C70" s="411"/>
      <c r="D70" s="385">
        <v>1000</v>
      </c>
    </row>
    <row r="71" spans="1:4" x14ac:dyDescent="0.2">
      <c r="A71" s="410"/>
      <c r="B71" s="399" t="s">
        <v>325</v>
      </c>
      <c r="C71" s="411"/>
      <c r="D71" s="385">
        <v>5500</v>
      </c>
    </row>
    <row r="72" spans="1:4" x14ac:dyDescent="0.2">
      <c r="A72" s="412"/>
      <c r="B72" s="399" t="s">
        <v>191</v>
      </c>
      <c r="C72" s="411"/>
      <c r="D72" s="385">
        <v>2000</v>
      </c>
    </row>
    <row r="73" spans="1:4" x14ac:dyDescent="0.2">
      <c r="A73" s="410"/>
      <c r="B73" s="399" t="s">
        <v>212</v>
      </c>
      <c r="C73" s="411"/>
      <c r="D73" s="385">
        <v>400</v>
      </c>
    </row>
    <row r="74" spans="1:4" x14ac:dyDescent="0.2">
      <c r="A74" s="410"/>
      <c r="B74" s="399" t="s">
        <v>218</v>
      </c>
      <c r="C74" s="411"/>
      <c r="D74" s="385">
        <v>1500</v>
      </c>
    </row>
    <row r="75" spans="1:4" x14ac:dyDescent="0.2">
      <c r="A75" s="410"/>
      <c r="B75" s="399" t="s">
        <v>326</v>
      </c>
      <c r="C75" s="411"/>
      <c r="D75" s="385">
        <v>179</v>
      </c>
    </row>
    <row r="76" spans="1:4" x14ac:dyDescent="0.2">
      <c r="A76" s="410"/>
      <c r="B76" s="399" t="s">
        <v>262</v>
      </c>
      <c r="C76" s="411"/>
      <c r="D76" s="385">
        <f>1500+2300</f>
        <v>3800</v>
      </c>
    </row>
    <row r="77" spans="1:4" x14ac:dyDescent="0.2">
      <c r="A77" s="410"/>
      <c r="B77" s="383" t="s">
        <v>279</v>
      </c>
      <c r="C77" s="411"/>
      <c r="D77" s="385">
        <v>2700</v>
      </c>
    </row>
    <row r="78" spans="1:4" ht="22.5" x14ac:dyDescent="0.2">
      <c r="A78" s="410"/>
      <c r="B78" s="618" t="s">
        <v>376</v>
      </c>
      <c r="C78" s="411"/>
      <c r="D78" s="385">
        <v>7500</v>
      </c>
    </row>
    <row r="79" spans="1:4" x14ac:dyDescent="0.2">
      <c r="A79" s="413"/>
      <c r="B79" s="387" t="s">
        <v>327</v>
      </c>
      <c r="C79" s="414"/>
      <c r="D79" s="389">
        <v>500</v>
      </c>
    </row>
    <row r="80" spans="1:4" x14ac:dyDescent="0.2">
      <c r="A80" s="379" t="s">
        <v>62</v>
      </c>
      <c r="B80" s="380" t="s">
        <v>200</v>
      </c>
      <c r="C80" s="379">
        <v>853</v>
      </c>
      <c r="D80" s="381">
        <f>SUM(D81:D84)</f>
        <v>25079</v>
      </c>
    </row>
    <row r="81" spans="1:4" x14ac:dyDescent="0.2">
      <c r="A81" s="411"/>
      <c r="B81" s="415" t="s">
        <v>328</v>
      </c>
      <c r="C81" s="411"/>
      <c r="D81" s="385">
        <v>2000</v>
      </c>
    </row>
    <row r="82" spans="1:4" x14ac:dyDescent="0.2">
      <c r="A82" s="411"/>
      <c r="B82" s="399" t="s">
        <v>208</v>
      </c>
      <c r="C82" s="411"/>
      <c r="D82" s="385">
        <v>12579</v>
      </c>
    </row>
    <row r="83" spans="1:4" x14ac:dyDescent="0.2">
      <c r="A83" s="411"/>
      <c r="B83" s="383" t="s">
        <v>311</v>
      </c>
      <c r="C83" s="411"/>
      <c r="D83" s="385">
        <v>5000</v>
      </c>
    </row>
    <row r="84" spans="1:4" x14ac:dyDescent="0.2">
      <c r="A84" s="411"/>
      <c r="B84" s="399" t="s">
        <v>280</v>
      </c>
      <c r="C84" s="399"/>
      <c r="D84" s="385">
        <v>5500</v>
      </c>
    </row>
    <row r="85" spans="1:4" x14ac:dyDescent="0.2">
      <c r="A85" s="379" t="s">
        <v>66</v>
      </c>
      <c r="B85" s="380" t="s">
        <v>238</v>
      </c>
      <c r="C85" s="379">
        <v>324</v>
      </c>
      <c r="D85" s="381">
        <f>SUM(D86:D88)</f>
        <v>13141</v>
      </c>
    </row>
    <row r="86" spans="1:4" x14ac:dyDescent="0.2">
      <c r="A86" s="401"/>
      <c r="B86" s="390" t="s">
        <v>329</v>
      </c>
      <c r="C86" s="401"/>
      <c r="D86" s="391">
        <v>8000</v>
      </c>
    </row>
    <row r="87" spans="1:4" x14ac:dyDescent="0.2">
      <c r="A87" s="401"/>
      <c r="B87" s="390" t="s">
        <v>330</v>
      </c>
      <c r="C87" s="401"/>
      <c r="D87" s="391">
        <v>2941</v>
      </c>
    </row>
    <row r="88" spans="1:4" x14ac:dyDescent="0.2">
      <c r="A88" s="401"/>
      <c r="B88" s="383" t="s">
        <v>331</v>
      </c>
      <c r="C88" s="401"/>
      <c r="D88" s="385">
        <v>2200</v>
      </c>
    </row>
    <row r="89" spans="1:4" x14ac:dyDescent="0.2">
      <c r="A89" s="379" t="s">
        <v>77</v>
      </c>
      <c r="B89" s="380" t="s">
        <v>188</v>
      </c>
      <c r="C89" s="379">
        <v>238</v>
      </c>
      <c r="D89" s="381">
        <f>SUM(D90:D94)</f>
        <v>10985</v>
      </c>
    </row>
    <row r="90" spans="1:4" x14ac:dyDescent="0.2">
      <c r="A90" s="411"/>
      <c r="B90" s="399" t="s">
        <v>332</v>
      </c>
      <c r="C90" s="411"/>
      <c r="D90" s="385">
        <v>2470</v>
      </c>
    </row>
    <row r="91" spans="1:4" x14ac:dyDescent="0.2">
      <c r="A91" s="411"/>
      <c r="B91" s="399" t="s">
        <v>207</v>
      </c>
      <c r="C91" s="411"/>
      <c r="D91" s="385">
        <v>2000</v>
      </c>
    </row>
    <row r="92" spans="1:4" x14ac:dyDescent="0.2">
      <c r="A92" s="410"/>
      <c r="B92" s="399" t="s">
        <v>239</v>
      </c>
      <c r="C92" s="416"/>
      <c r="D92" s="385">
        <v>2000</v>
      </c>
    </row>
    <row r="93" spans="1:4" x14ac:dyDescent="0.2">
      <c r="A93" s="410"/>
      <c r="B93" s="399" t="s">
        <v>333</v>
      </c>
      <c r="C93" s="411"/>
      <c r="D93" s="385">
        <v>2515</v>
      </c>
    </row>
    <row r="94" spans="1:4" x14ac:dyDescent="0.2">
      <c r="A94" s="410"/>
      <c r="B94" s="399" t="s">
        <v>334</v>
      </c>
      <c r="C94" s="411"/>
      <c r="D94" s="385">
        <v>2000</v>
      </c>
    </row>
    <row r="95" spans="1:4" x14ac:dyDescent="0.2">
      <c r="A95" s="379" t="s">
        <v>79</v>
      </c>
      <c r="B95" s="380" t="s">
        <v>219</v>
      </c>
      <c r="C95" s="379">
        <v>516</v>
      </c>
      <c r="D95" s="381">
        <f>SUM(D96:D101)</f>
        <v>17957</v>
      </c>
    </row>
    <row r="96" spans="1:4" x14ac:dyDescent="0.2">
      <c r="A96" s="402"/>
      <c r="B96" s="390" t="s">
        <v>335</v>
      </c>
      <c r="C96" s="402"/>
      <c r="D96" s="391">
        <v>3500</v>
      </c>
    </row>
    <row r="97" spans="1:4" x14ac:dyDescent="0.2">
      <c r="A97" s="401"/>
      <c r="B97" s="390" t="s">
        <v>220</v>
      </c>
      <c r="C97" s="401"/>
      <c r="D97" s="391">
        <v>2500</v>
      </c>
    </row>
    <row r="98" spans="1:4" x14ac:dyDescent="0.2">
      <c r="A98" s="401"/>
      <c r="B98" s="390" t="s">
        <v>336</v>
      </c>
      <c r="C98" s="401"/>
      <c r="D98" s="391">
        <v>4000</v>
      </c>
    </row>
    <row r="99" spans="1:4" x14ac:dyDescent="0.2">
      <c r="A99" s="401"/>
      <c r="B99" s="390" t="s">
        <v>316</v>
      </c>
      <c r="C99" s="401"/>
      <c r="D99" s="391">
        <v>4457</v>
      </c>
    </row>
    <row r="100" spans="1:4" x14ac:dyDescent="0.2">
      <c r="A100" s="401"/>
      <c r="B100" s="417" t="s">
        <v>337</v>
      </c>
      <c r="C100" s="401"/>
      <c r="D100" s="391">
        <v>2000</v>
      </c>
    </row>
    <row r="101" spans="1:4" x14ac:dyDescent="0.2">
      <c r="A101" s="401"/>
      <c r="B101" s="417" t="s">
        <v>338</v>
      </c>
      <c r="C101" s="401"/>
      <c r="D101" s="391">
        <v>1500</v>
      </c>
    </row>
    <row r="102" spans="1:4" x14ac:dyDescent="0.2">
      <c r="A102" s="379" t="s">
        <v>80</v>
      </c>
      <c r="B102" s="380" t="s">
        <v>221</v>
      </c>
      <c r="C102" s="379">
        <v>348</v>
      </c>
      <c r="D102" s="381">
        <f>SUM(D103:D105)</f>
        <v>13743</v>
      </c>
    </row>
    <row r="103" spans="1:4" x14ac:dyDescent="0.2">
      <c r="A103" s="402"/>
      <c r="B103" s="390" t="s">
        <v>339</v>
      </c>
      <c r="C103" s="402"/>
      <c r="D103" s="391">
        <v>2243</v>
      </c>
    </row>
    <row r="104" spans="1:4" x14ac:dyDescent="0.2">
      <c r="A104" s="382"/>
      <c r="B104" s="390" t="s">
        <v>340</v>
      </c>
      <c r="C104" s="401"/>
      <c r="D104" s="391">
        <v>2000</v>
      </c>
    </row>
    <row r="105" spans="1:4" ht="13.5" thickBot="1" x14ac:dyDescent="0.25">
      <c r="A105" s="382"/>
      <c r="B105" s="392" t="s">
        <v>341</v>
      </c>
      <c r="C105" s="401"/>
      <c r="D105" s="385">
        <v>9500</v>
      </c>
    </row>
    <row r="106" spans="1:4" ht="27" customHeight="1" thickBot="1" x14ac:dyDescent="0.25">
      <c r="A106" s="418"/>
      <c r="B106" s="419" t="s">
        <v>342</v>
      </c>
      <c r="C106" s="420">
        <f>C102+C95+C89+C85+C69+C65+C60+C55+C52+C46+C40+C33+C27+C20+C12+C7+C80</f>
        <v>6669</v>
      </c>
      <c r="D106" s="421">
        <f>D102+D95+D89+D85+D80+D69+D65+D60+D55+D52+D46+D40+D33+D27+D20+D12+D7</f>
        <v>241451</v>
      </c>
    </row>
  </sheetData>
  <mergeCells count="2">
    <mergeCell ref="C1:D1"/>
    <mergeCell ref="A3:D3"/>
  </mergeCells>
  <pageMargins left="0.78740157480314965" right="0.19685039370078741" top="0.98425196850393704" bottom="0.39370078740157483" header="0.51181102362204722" footer="0.11811023622047245"/>
  <pageSetup paperSize="9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Zał. nr 1</vt:lpstr>
      <vt:lpstr>Zał. nr 2</vt:lpstr>
      <vt:lpstr>Zał. nr 3</vt:lpstr>
      <vt:lpstr>Zał. nr 4</vt:lpstr>
      <vt:lpstr>zał nr 5</vt:lpstr>
      <vt:lpstr>zał.nr 6.</vt:lpstr>
      <vt:lpstr>Zał. nr 7</vt:lpstr>
      <vt:lpstr>Zał. Nr 8 Przedsięwzięcia</vt:lpstr>
      <vt:lpstr>Tabela Nr 1 </vt:lpstr>
      <vt:lpstr>'Tabela Nr 1 '!Tytuły_wydruku</vt:lpstr>
      <vt:lpstr>'zał nr 5'!Tytuły_wydruku</vt:lpstr>
      <vt:lpstr>'Zał. nr 1'!Tytuły_wydruku</vt:lpstr>
      <vt:lpstr>'Zał. nr 2'!Tytuły_wydruku</vt:lpstr>
      <vt:lpstr>'Zał. nr 4'!Tytuły_wydruku</vt:lpstr>
      <vt:lpstr>'Zał. Nr 8 Przedsięwzięcia'!Tytuły_wydruku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2014-05-29T14:33:36Z</cp:lastPrinted>
  <dcterms:created xsi:type="dcterms:W3CDTF">2014-05-05T08:56:22Z</dcterms:created>
  <dcterms:modified xsi:type="dcterms:W3CDTF">2014-05-29T14:35:13Z</dcterms:modified>
</cp:coreProperties>
</file>